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 Falcis\OneDrive\Desktop\PMR 2025\PMR-SVP 2025-Lhen\"/>
    </mc:Choice>
  </mc:AlternateContent>
  <xr:revisionPtr revIDLastSave="0" documentId="13_ncr:1_{08D0073F-7FD5-4CC8-8511-47D203599863}" xr6:coauthVersionLast="47" xr6:coauthVersionMax="47" xr10:uidLastSave="{00000000-0000-0000-0000-000000000000}"/>
  <bookViews>
    <workbookView xWindow="-108" yWindow="-108" windowWidth="23256" windowHeight="12456" firstSheet="3" activeTab="3" xr2:uid="{00000000-000D-0000-FFFF-FFFF00000000}"/>
  </bookViews>
  <sheets>
    <sheet name="PMR-Data" sheetId="11" r:id="rId1"/>
    <sheet name="Suppliers TIN" sheetId="17" r:id="rId2"/>
    <sheet name="FundCodes" sheetId="9" r:id="rId3"/>
    <sheet name="DATA" sheetId="1" r:id="rId4"/>
    <sheet name="PR" sheetId="14" r:id="rId5"/>
    <sheet name="ResoSVP (2)" sheetId="37" r:id="rId6"/>
    <sheet name="AResoSVP (2)" sheetId="36" r:id="rId7"/>
    <sheet name="RFQ_ (2)" sheetId="52" r:id="rId8"/>
    <sheet name="RFQ_ (3)" sheetId="46" r:id="rId9"/>
    <sheet name="AckReceipt (3)" sheetId="47" r:id="rId10"/>
    <sheet name="Abstract " sheetId="25" r:id="rId11"/>
    <sheet name="Abstract (Failed)" sheetId="32" r:id="rId12"/>
    <sheet name="LON (2)" sheetId="45" r:id="rId13"/>
    <sheet name="BAC  Award 2025" sheetId="44" r:id="rId14"/>
    <sheet name="BAC RESO 2022 (Toss Coin)" sheetId="31" r:id="rId15"/>
    <sheet name="PO (2)" sheetId="49" r:id="rId16"/>
    <sheet name="POback (2)" sheetId="51" r:id="rId17"/>
    <sheet name="ChkDocs" sheetId="8" r:id="rId18"/>
    <sheet name="AResoSVP -Emergency" sheetId="22" r:id="rId19"/>
    <sheet name="ResoSVP -Emergency" sheetId="24" r:id="rId20"/>
    <sheet name="ResoSoSVP(Direct Contracting)" sheetId="28" r:id="rId21"/>
    <sheet name="AResoSoSVP(Direct Contractin (2" sheetId="30" r:id="rId22"/>
    <sheet name="Reso-Repeat Order" sheetId="33" r:id="rId23"/>
    <sheet name="AReso-Repeat Order" sheetId="34" r:id="rId24"/>
    <sheet name="ARE-Direct Contracting" sheetId="39" r:id="rId25"/>
    <sheet name="ARE-Reso Direct Contracting (2)" sheetId="41" r:id="rId26"/>
    <sheet name="BAC RESO for Award Direct Contr" sheetId="42" r:id="rId27"/>
    <sheet name="AckReceipt (2)" sheetId="43" r:id="rId28"/>
  </sheets>
  <externalReferences>
    <externalReference r:id="rId29"/>
    <externalReference r:id="rId30"/>
  </externalReferences>
  <definedNames>
    <definedName name="_xlnm._FilterDatabase" localSheetId="3" hidden="1">DATA!$A$1:$AF$1052</definedName>
    <definedName name="_xlnm.Print_Area" localSheetId="11">'Abstract (Failed)'!$A$125:$M$274</definedName>
    <definedName name="_xlnm.Print_Area" localSheetId="27">'AckReceipt (2)'!$A$1:$H$88</definedName>
    <definedName name="_xlnm.Print_Area" localSheetId="9">'AckReceipt (3)'!$A$3:$H$90</definedName>
    <definedName name="_xlnm.Print_Area" localSheetId="24">'ARE-Direct Contracting'!$A$1:$G$99</definedName>
    <definedName name="_xlnm.Print_Area" localSheetId="23">'AReso-Repeat Order'!$A$1:$G$25</definedName>
    <definedName name="_xlnm.Print_Area" localSheetId="21">'AResoSoSVP(Direct Contractin (2'!$A$1:$G$42</definedName>
    <definedName name="_xlnm.Print_Area" localSheetId="6">'AResoSVP (2)'!$A$1:$G$98</definedName>
    <definedName name="_xlnm.Print_Area" localSheetId="18">'AResoSVP -Emergency'!$A$1:$G$42</definedName>
    <definedName name="_xlnm.Print_Area" localSheetId="13">'BAC  Award 2025'!$J$6:$R$49</definedName>
    <definedName name="_xlnm.Print_Area" localSheetId="14">'BAC RESO 2022 (Toss Coin)'!$A$6:$I$50</definedName>
    <definedName name="_xlnm.Print_Area" localSheetId="17">ChkDocs!$A$1:$I$36</definedName>
    <definedName name="_xlnm.Print_Area" localSheetId="12">'LON (2)'!$A$1:$I$46</definedName>
    <definedName name="_xlnm.Print_Area" localSheetId="15">'PO (2)'!$A$2:$F$100</definedName>
    <definedName name="_xlnm.Print_Area" localSheetId="16">'POback (2)'!$A$1:$J$34</definedName>
    <definedName name="_xlnm.Print_Area" localSheetId="22">'Reso-Repeat Order'!$A$1:$F$86</definedName>
    <definedName name="_xlnm.Print_Area" localSheetId="20">'ResoSoSVP(Direct Contracting)'!$A$1:$G$42</definedName>
    <definedName name="_xlnm.Print_Area" localSheetId="5">'ResoSVP (2)'!$A$1:$F$99</definedName>
    <definedName name="_xlnm.Print_Area" localSheetId="19">'ResoSVP -Emergency'!$A$1:$G$42</definedName>
    <definedName name="_xlnm.Print_Area" localSheetId="8">'RFQ_ (3)'!$A$6:$F$37</definedName>
  </definedNames>
  <calcPr calcId="191029"/>
  <pivotCaches>
    <pivotCache cacheId="0" r:id="rId3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5" i="49" l="1"/>
  <c r="B6" i="49"/>
  <c r="B22" i="44"/>
  <c r="H263" i="25"/>
  <c r="G263" i="25"/>
  <c r="F87" i="25"/>
  <c r="G16" i="14"/>
  <c r="D16" i="14"/>
  <c r="B16" i="14"/>
  <c r="A16" i="14"/>
  <c r="B11" i="14"/>
  <c r="E9" i="14"/>
  <c r="B111" i="14"/>
  <c r="B116" i="14"/>
  <c r="B115" i="14"/>
  <c r="M191" i="1"/>
  <c r="M190" i="1"/>
  <c r="M189" i="1"/>
  <c r="M188" i="1"/>
  <c r="M187" i="1"/>
  <c r="O191" i="1"/>
  <c r="O190" i="1"/>
  <c r="O189" i="1"/>
  <c r="O188" i="1"/>
  <c r="O187" i="1"/>
  <c r="E25" i="49"/>
  <c r="E26" i="49"/>
  <c r="E27" i="49"/>
  <c r="E28" i="49"/>
  <c r="E29" i="49"/>
  <c r="E30" i="49"/>
  <c r="E31" i="49"/>
  <c r="E32" i="49"/>
  <c r="E33" i="49"/>
  <c r="E34" i="49"/>
  <c r="E35" i="49"/>
  <c r="E36" i="49"/>
  <c r="E37" i="49"/>
  <c r="E38" i="49"/>
  <c r="E39" i="49"/>
  <c r="E40" i="49"/>
  <c r="E41" i="49"/>
  <c r="E42" i="49"/>
  <c r="E43" i="49"/>
  <c r="E44" i="49"/>
  <c r="E45" i="49"/>
  <c r="E46" i="49"/>
  <c r="E47" i="49"/>
  <c r="E48" i="49"/>
  <c r="E49" i="49"/>
  <c r="E50" i="49"/>
  <c r="E51" i="49"/>
  <c r="E52" i="49"/>
  <c r="E53" i="49"/>
  <c r="E54" i="49"/>
  <c r="E55" i="49"/>
  <c r="E56" i="49"/>
  <c r="E57" i="49"/>
  <c r="E58" i="49"/>
  <c r="E59" i="49"/>
  <c r="E60" i="49"/>
  <c r="E61" i="49"/>
  <c r="E62" i="49"/>
  <c r="E63" i="49"/>
  <c r="E64" i="49"/>
  <c r="E65" i="49"/>
  <c r="E66" i="49"/>
  <c r="E67" i="49"/>
  <c r="E68" i="49"/>
  <c r="E69" i="49"/>
  <c r="E70" i="49"/>
  <c r="E71" i="49"/>
  <c r="E72" i="49"/>
  <c r="E73" i="49"/>
  <c r="E74" i="49"/>
  <c r="E75" i="49"/>
  <c r="E76" i="49"/>
  <c r="E77" i="49"/>
  <c r="E78" i="49"/>
  <c r="E79" i="49"/>
  <c r="E80" i="49"/>
  <c r="E81" i="49"/>
  <c r="E82" i="49"/>
  <c r="D25" i="49"/>
  <c r="D26" i="49"/>
  <c r="D27" i="49"/>
  <c r="C25" i="49"/>
  <c r="C26" i="49"/>
  <c r="C27" i="49"/>
  <c r="B25" i="49"/>
  <c r="B26" i="49"/>
  <c r="B27" i="49"/>
  <c r="B28" i="49"/>
  <c r="C28" i="49"/>
  <c r="C29" i="49" l="1"/>
  <c r="C30" i="49"/>
  <c r="F18" i="49"/>
  <c r="F20" i="49"/>
  <c r="F22" i="49"/>
  <c r="D28" i="49"/>
  <c r="D29" i="49"/>
  <c r="D30" i="49"/>
  <c r="B29" i="49"/>
  <c r="B30" i="49"/>
  <c r="F17" i="49" l="1"/>
  <c r="F16" i="49"/>
  <c r="A101" i="32" l="1"/>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A92" i="32" l="1"/>
  <c r="A97" i="32"/>
  <c r="A98" i="32"/>
  <c r="A93" i="32"/>
  <c r="A94" i="32"/>
  <c r="A95" i="32"/>
  <c r="A96" i="32"/>
  <c r="A99" i="32"/>
  <c r="A100" i="32"/>
  <c r="A102" i="32"/>
  <c r="A103" i="32"/>
  <c r="A104" i="32"/>
  <c r="A105" i="32"/>
  <c r="A106" i="32"/>
  <c r="A107" i="32"/>
  <c r="A108" i="32"/>
  <c r="A109" i="32"/>
  <c r="F19" i="49"/>
  <c r="F24" i="49"/>
  <c r="A91" i="32" l="1"/>
  <c r="F23" i="49"/>
  <c r="F21" i="49"/>
  <c r="B15" i="49"/>
  <c r="C15" i="49"/>
  <c r="D15" i="49"/>
  <c r="F15" i="49" s="1"/>
  <c r="H18" i="14"/>
  <c r="A105" i="25"/>
  <c r="A106" i="25"/>
  <c r="H26" i="14"/>
  <c r="H25" i="14"/>
  <c r="F82" i="49" l="1"/>
  <c r="H17" i="14"/>
  <c r="H24" i="14"/>
  <c r="H23" i="14"/>
  <c r="H30" i="14"/>
  <c r="H22" i="14"/>
  <c r="H29" i="14"/>
  <c r="H21" i="14"/>
  <c r="H28" i="14"/>
  <c r="H20" i="14"/>
  <c r="H27" i="14"/>
  <c r="H19" i="14"/>
  <c r="F31" i="49" l="1"/>
  <c r="F32" i="49"/>
  <c r="F33" i="49"/>
  <c r="F25" i="49"/>
  <c r="F26" i="49"/>
  <c r="F27" i="49"/>
  <c r="F28" i="49"/>
  <c r="F29" i="49"/>
  <c r="F30" i="49"/>
  <c r="A110" i="32"/>
  <c r="A111" i="32"/>
  <c r="A114" i="32"/>
  <c r="A115" i="32"/>
  <c r="A117" i="32"/>
  <c r="A118" i="32"/>
  <c r="A122" i="32"/>
  <c r="A123" i="32"/>
  <c r="A124" i="32"/>
  <c r="A130" i="32"/>
  <c r="A131" i="32"/>
  <c r="A133" i="32"/>
  <c r="A134" i="32"/>
  <c r="A138" i="32"/>
  <c r="A140" i="32"/>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I5" i="25"/>
  <c r="F83" i="49" l="1"/>
  <c r="E98" i="49" s="1"/>
  <c r="F55" i="49"/>
  <c r="F53" i="49"/>
  <c r="F45" i="49"/>
  <c r="F37" i="49"/>
  <c r="F47" i="49"/>
  <c r="F39" i="49"/>
  <c r="F41" i="49"/>
  <c r="F43" i="49"/>
  <c r="F50" i="49"/>
  <c r="A121" i="32"/>
  <c r="A120" i="32"/>
  <c r="A119" i="32"/>
  <c r="A136" i="32"/>
  <c r="F40" i="49"/>
  <c r="F36" i="49"/>
  <c r="A128" i="32"/>
  <c r="A137" i="32"/>
  <c r="A112" i="32"/>
  <c r="A135" i="32"/>
  <c r="F52" i="49"/>
  <c r="F44" i="49"/>
  <c r="A127" i="32"/>
  <c r="F42" i="49"/>
  <c r="F34" i="49"/>
  <c r="F51" i="49"/>
  <c r="F35" i="49"/>
  <c r="A139" i="32"/>
  <c r="F49" i="49"/>
  <c r="A113" i="32"/>
  <c r="F56" i="49"/>
  <c r="F48" i="49"/>
  <c r="A129" i="32"/>
  <c r="F54" i="49"/>
  <c r="F46" i="49"/>
  <c r="F38" i="49"/>
  <c r="A126" i="32"/>
  <c r="A125" i="32"/>
  <c r="A116" i="32"/>
  <c r="A142" i="32"/>
  <c r="A141" i="32"/>
  <c r="A132" i="32"/>
  <c r="D29" i="52" l="1"/>
  <c r="D30" i="52"/>
  <c r="D31" i="52"/>
  <c r="D32" i="52"/>
  <c r="D33" i="52"/>
  <c r="D34" i="52"/>
  <c r="D35" i="52"/>
  <c r="D36" i="52"/>
  <c r="D37" i="52"/>
  <c r="D38" i="52"/>
  <c r="D39" i="52"/>
  <c r="D40" i="52"/>
  <c r="D19" i="52"/>
  <c r="B19" i="52"/>
  <c r="C19" i="52"/>
  <c r="B29" i="52"/>
  <c r="B30" i="52"/>
  <c r="B31" i="52"/>
  <c r="B32" i="52"/>
  <c r="B33" i="52"/>
  <c r="B34" i="52"/>
  <c r="B35" i="52"/>
  <c r="B36" i="52"/>
  <c r="B37" i="52"/>
  <c r="B38" i="52"/>
  <c r="B39" i="52"/>
  <c r="B40" i="52"/>
  <c r="C29" i="52"/>
  <c r="C30" i="52"/>
  <c r="C31" i="52"/>
  <c r="B109" i="52"/>
  <c r="C35" i="52"/>
  <c r="C36" i="52"/>
  <c r="C37" i="52"/>
  <c r="C38" i="52"/>
  <c r="C39" i="52"/>
  <c r="C40" i="52"/>
  <c r="B20" i="46" l="1"/>
  <c r="B21" i="46"/>
  <c r="B22" i="46"/>
  <c r="B23" i="46"/>
  <c r="B24" i="46"/>
  <c r="B25" i="46"/>
  <c r="B26" i="46"/>
  <c r="B27" i="46"/>
  <c r="B28" i="46"/>
  <c r="B29" i="46"/>
  <c r="B30" i="46"/>
  <c r="B31" i="46"/>
  <c r="B32" i="46"/>
  <c r="B33" i="46"/>
  <c r="B34" i="46"/>
  <c r="B35" i="46"/>
  <c r="B36" i="46"/>
  <c r="B37" i="46"/>
  <c r="B38" i="46"/>
  <c r="B39" i="46"/>
  <c r="B40" i="46"/>
  <c r="C20" i="46"/>
  <c r="C21" i="46"/>
  <c r="C22" i="46"/>
  <c r="C23" i="46"/>
  <c r="C24" i="46"/>
  <c r="C25" i="46"/>
  <c r="C26" i="46"/>
  <c r="C27" i="46"/>
  <c r="C28" i="46"/>
  <c r="C29" i="46"/>
  <c r="C30" i="46"/>
  <c r="C31" i="46"/>
  <c r="C32" i="46"/>
  <c r="C33" i="46"/>
  <c r="C34" i="46"/>
  <c r="C35" i="46"/>
  <c r="C36" i="46"/>
  <c r="C37" i="46"/>
  <c r="C38" i="46"/>
  <c r="C39" i="46"/>
  <c r="C40" i="46"/>
  <c r="D20" i="46"/>
  <c r="D21" i="46"/>
  <c r="D22" i="46"/>
  <c r="D23" i="46"/>
  <c r="D24" i="46"/>
  <c r="D25" i="46"/>
  <c r="D26" i="46"/>
  <c r="D27" i="46"/>
  <c r="D28" i="46"/>
  <c r="D29" i="46"/>
  <c r="D30" i="46"/>
  <c r="D31" i="46"/>
  <c r="D32" i="46"/>
  <c r="D33" i="46"/>
  <c r="D34" i="46"/>
  <c r="D35" i="46"/>
  <c r="D36" i="46"/>
  <c r="D37" i="46"/>
  <c r="D38" i="46"/>
  <c r="D39" i="46"/>
  <c r="D40" i="46"/>
  <c r="D19" i="46"/>
  <c r="B41" i="52"/>
  <c r="B42" i="52"/>
  <c r="B43" i="52"/>
  <c r="B44" i="52"/>
  <c r="B45" i="52"/>
  <c r="B46" i="52"/>
  <c r="B47" i="52"/>
  <c r="B48" i="52"/>
  <c r="B49" i="52"/>
  <c r="B50" i="52"/>
  <c r="B51" i="52"/>
  <c r="B52" i="52"/>
  <c r="B53" i="52"/>
  <c r="B54" i="52"/>
  <c r="B55" i="52"/>
  <c r="B56" i="52"/>
  <c r="B57" i="52"/>
  <c r="B58" i="52"/>
  <c r="B59" i="52"/>
  <c r="B60" i="52"/>
  <c r="C41" i="52"/>
  <c r="C42" i="52"/>
  <c r="C43" i="52"/>
  <c r="C44" i="52"/>
  <c r="C45" i="52"/>
  <c r="C46" i="52"/>
  <c r="C47" i="52"/>
  <c r="C48" i="52"/>
  <c r="C49" i="52"/>
  <c r="C50" i="52"/>
  <c r="C51" i="52"/>
  <c r="C52" i="52"/>
  <c r="C53" i="52"/>
  <c r="C54" i="52"/>
  <c r="C55" i="52"/>
  <c r="C56" i="52"/>
  <c r="C57" i="52"/>
  <c r="C58" i="52"/>
  <c r="C59" i="52"/>
  <c r="C60" i="52"/>
  <c r="C61" i="52"/>
  <c r="C62" i="52"/>
  <c r="C63" i="52"/>
  <c r="C64" i="52"/>
  <c r="C65" i="52"/>
  <c r="C66" i="52"/>
  <c r="C67" i="52"/>
  <c r="C68" i="52"/>
  <c r="C69" i="52"/>
  <c r="C70" i="52"/>
  <c r="C71" i="52"/>
  <c r="C72" i="52"/>
  <c r="C73" i="52"/>
  <c r="C74" i="52"/>
  <c r="C75" i="52"/>
  <c r="C76" i="52"/>
  <c r="D41" i="52"/>
  <c r="D42" i="52"/>
  <c r="D43" i="52"/>
  <c r="D44" i="52"/>
  <c r="D45" i="52"/>
  <c r="D46" i="52"/>
  <c r="D47" i="52"/>
  <c r="D48" i="52"/>
  <c r="D49" i="52"/>
  <c r="D50" i="52"/>
  <c r="D51" i="52"/>
  <c r="D52" i="52"/>
  <c r="D53" i="52"/>
  <c r="D54" i="52"/>
  <c r="D55" i="52"/>
  <c r="D56" i="52"/>
  <c r="D57" i="52"/>
  <c r="D58" i="52"/>
  <c r="D59" i="52"/>
  <c r="D60" i="52"/>
  <c r="D61" i="52"/>
  <c r="D62" i="52"/>
  <c r="D63" i="52"/>
  <c r="D64" i="52"/>
  <c r="D65" i="52"/>
  <c r="D66" i="52"/>
  <c r="D67" i="52"/>
  <c r="D68" i="52"/>
  <c r="D69" i="52"/>
  <c r="D70" i="52"/>
  <c r="D71" i="52"/>
  <c r="A150" i="32"/>
  <c r="D80" i="52"/>
  <c r="D81" i="52"/>
  <c r="D82" i="52"/>
  <c r="D84" i="52"/>
  <c r="D85" i="52"/>
  <c r="D86" i="52"/>
  <c r="D87" i="52"/>
  <c r="D88" i="52"/>
  <c r="D89" i="52"/>
  <c r="D90" i="52"/>
  <c r="D91" i="52"/>
  <c r="D92" i="52"/>
  <c r="B64" i="52" l="1"/>
  <c r="B62" i="52"/>
  <c r="B61" i="52"/>
  <c r="B76" i="52"/>
  <c r="B68" i="52"/>
  <c r="B72" i="52"/>
  <c r="B63" i="52"/>
  <c r="B70" i="52"/>
  <c r="B75" i="52"/>
  <c r="B67" i="52"/>
  <c r="B71" i="52"/>
  <c r="B69" i="52"/>
  <c r="B74" i="52"/>
  <c r="B66" i="52"/>
  <c r="B73" i="52"/>
  <c r="B65" i="52"/>
  <c r="D72" i="52"/>
  <c r="A143" i="32"/>
  <c r="D76" i="52"/>
  <c r="A147" i="32"/>
  <c r="D75" i="52"/>
  <c r="A146" i="32"/>
  <c r="D74" i="52"/>
  <c r="A145" i="32"/>
  <c r="D73" i="52"/>
  <c r="A144" i="32"/>
  <c r="D78" i="52"/>
  <c r="A149" i="32"/>
  <c r="D77" i="52"/>
  <c r="A148" i="32"/>
  <c r="C69" i="46"/>
  <c r="C61" i="46"/>
  <c r="D90" i="46"/>
  <c r="C58" i="46"/>
  <c r="C48" i="46"/>
  <c r="C57" i="46"/>
  <c r="C56" i="46"/>
  <c r="C46" i="46"/>
  <c r="B74" i="46"/>
  <c r="B41" i="46"/>
  <c r="C45" i="46"/>
  <c r="B65" i="46"/>
  <c r="C55" i="46"/>
  <c r="B59" i="46"/>
  <c r="C47" i="46"/>
  <c r="B66" i="46"/>
  <c r="C71" i="46"/>
  <c r="C54" i="46"/>
  <c r="B58" i="46"/>
  <c r="B43" i="46"/>
  <c r="B75" i="46"/>
  <c r="B42" i="46"/>
  <c r="C70" i="46"/>
  <c r="C49" i="46"/>
  <c r="B57" i="46"/>
  <c r="C74" i="46"/>
  <c r="C42" i="46"/>
  <c r="B51" i="46"/>
  <c r="D89" i="46"/>
  <c r="C73" i="46"/>
  <c r="C63" i="46"/>
  <c r="C53" i="46"/>
  <c r="C41" i="46"/>
  <c r="B73" i="46"/>
  <c r="B50" i="46"/>
  <c r="C66" i="46"/>
  <c r="C65" i="46"/>
  <c r="C64" i="46"/>
  <c r="D81" i="46"/>
  <c r="C72" i="46"/>
  <c r="C62" i="46"/>
  <c r="C50" i="46"/>
  <c r="B67" i="46"/>
  <c r="B49" i="46"/>
  <c r="D72" i="46"/>
  <c r="D56" i="46"/>
  <c r="D71" i="46"/>
  <c r="D55" i="46"/>
  <c r="D47" i="46"/>
  <c r="D78" i="46"/>
  <c r="D62" i="46"/>
  <c r="D76" i="46"/>
  <c r="D60" i="46"/>
  <c r="B47" i="46"/>
  <c r="D64" i="46"/>
  <c r="D48" i="46"/>
  <c r="D80" i="46"/>
  <c r="D63" i="46"/>
  <c r="D88" i="46"/>
  <c r="D70" i="46"/>
  <c r="D54" i="46"/>
  <c r="D46" i="46"/>
  <c r="D87" i="46"/>
  <c r="D77" i="46"/>
  <c r="D69" i="46"/>
  <c r="D61" i="46"/>
  <c r="D53" i="46"/>
  <c r="D45" i="46"/>
  <c r="B72" i="46"/>
  <c r="B64" i="46"/>
  <c r="B56" i="46"/>
  <c r="B48" i="46"/>
  <c r="D86" i="46"/>
  <c r="D68" i="46"/>
  <c r="D52" i="46"/>
  <c r="D44" i="46"/>
  <c r="B71" i="46"/>
  <c r="B63" i="46"/>
  <c r="B55" i="46"/>
  <c r="D83" i="46"/>
  <c r="D83" i="52"/>
  <c r="D85" i="46"/>
  <c r="D75" i="46"/>
  <c r="D67" i="46"/>
  <c r="D59" i="46"/>
  <c r="D51" i="46"/>
  <c r="D43" i="46"/>
  <c r="B70" i="46"/>
  <c r="B62" i="46"/>
  <c r="B54" i="46"/>
  <c r="B46" i="46"/>
  <c r="D92" i="46"/>
  <c r="D84" i="46"/>
  <c r="D74" i="46"/>
  <c r="D66" i="46"/>
  <c r="D58" i="46"/>
  <c r="D50" i="46"/>
  <c r="D42" i="46"/>
  <c r="C76" i="46"/>
  <c r="C68" i="46"/>
  <c r="C60" i="46"/>
  <c r="C52" i="46"/>
  <c r="C44" i="46"/>
  <c r="B69" i="46"/>
  <c r="B61" i="46"/>
  <c r="B53" i="46"/>
  <c r="B45" i="46"/>
  <c r="D91" i="46"/>
  <c r="D82" i="46"/>
  <c r="D73" i="46"/>
  <c r="D65" i="46"/>
  <c r="D57" i="46"/>
  <c r="D49" i="46"/>
  <c r="D41" i="46"/>
  <c r="C75" i="46"/>
  <c r="C67" i="46"/>
  <c r="C59" i="46"/>
  <c r="C51" i="46"/>
  <c r="C43" i="46"/>
  <c r="B76" i="46"/>
  <c r="B68" i="46"/>
  <c r="B60" i="46"/>
  <c r="B52" i="46"/>
  <c r="B44" i="46"/>
  <c r="D79" i="46"/>
  <c r="D79" i="52"/>
  <c r="A89" i="25"/>
  <c r="A112" i="25"/>
  <c r="A113" i="25"/>
  <c r="A120" i="25"/>
  <c r="A121" i="25"/>
  <c r="A128" i="25"/>
  <c r="A129" i="25"/>
  <c r="A107" i="25"/>
  <c r="A108" i="25"/>
  <c r="A109" i="25"/>
  <c r="A110" i="25"/>
  <c r="A111" i="25"/>
  <c r="A114" i="25"/>
  <c r="A115" i="25"/>
  <c r="A116" i="25"/>
  <c r="A117" i="25"/>
  <c r="A118" i="25"/>
  <c r="A119" i="25"/>
  <c r="A122" i="25"/>
  <c r="A123" i="25"/>
  <c r="A124" i="25"/>
  <c r="A125" i="25"/>
  <c r="A126" i="25"/>
  <c r="A127" i="25"/>
  <c r="A130" i="25"/>
  <c r="A131" i="25"/>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D94" i="52" l="1"/>
  <c r="D94" i="46"/>
  <c r="C81" i="52"/>
  <c r="C81" i="46"/>
  <c r="D93" i="52"/>
  <c r="D93" i="46"/>
  <c r="C88" i="52"/>
  <c r="C88" i="46"/>
  <c r="C87" i="52"/>
  <c r="C87" i="46"/>
  <c r="C89" i="52"/>
  <c r="C89" i="46"/>
  <c r="C96" i="52"/>
  <c r="C96" i="46"/>
  <c r="C80" i="52"/>
  <c r="C80" i="46"/>
  <c r="C95" i="52"/>
  <c r="C95" i="46"/>
  <c r="C86" i="52"/>
  <c r="C86" i="46"/>
  <c r="C78" i="52"/>
  <c r="C78" i="46"/>
  <c r="C93" i="52"/>
  <c r="C93" i="46"/>
  <c r="C77" i="52"/>
  <c r="C77" i="46"/>
  <c r="C100" i="52"/>
  <c r="C100" i="46"/>
  <c r="C84" i="52"/>
  <c r="C84" i="46"/>
  <c r="C91" i="52"/>
  <c r="C91" i="46"/>
  <c r="C97" i="52"/>
  <c r="C97" i="46"/>
  <c r="C79" i="52"/>
  <c r="C79" i="46"/>
  <c r="C94" i="52"/>
  <c r="C94" i="46"/>
  <c r="C101" i="46"/>
  <c r="C85" i="52"/>
  <c r="C85" i="46"/>
  <c r="C92" i="52"/>
  <c r="C92" i="46"/>
  <c r="C99" i="52"/>
  <c r="C99" i="46"/>
  <c r="C83" i="52"/>
  <c r="C83" i="46"/>
  <c r="D95" i="52"/>
  <c r="D95" i="46"/>
  <c r="C98" i="52"/>
  <c r="C98" i="46"/>
  <c r="C90" i="52"/>
  <c r="C90" i="46"/>
  <c r="C82" i="52"/>
  <c r="C82" i="46"/>
  <c r="L469" i="1"/>
  <c r="L468" i="1"/>
  <c r="L467" i="1"/>
  <c r="L466" i="1"/>
  <c r="L465" i="1"/>
  <c r="L464" i="1"/>
  <c r="L463" i="1"/>
  <c r="L462" i="1"/>
  <c r="L461" i="1"/>
  <c r="L460" i="1"/>
  <c r="L459" i="1"/>
  <c r="L458" i="1"/>
  <c r="L457" i="1"/>
  <c r="L456" i="1"/>
  <c r="L455" i="1"/>
  <c r="L454" i="1"/>
  <c r="L453" i="1"/>
  <c r="L452" i="1"/>
  <c r="L451" i="1"/>
  <c r="L450" i="1"/>
  <c r="O453" i="1" l="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208" i="1" l="1"/>
  <c r="B4" i="47" l="1"/>
  <c r="B22" i="31"/>
  <c r="M259" i="1"/>
  <c r="M258" i="1"/>
  <c r="M257" i="1"/>
  <c r="M256" i="1"/>
  <c r="M255" i="1"/>
  <c r="M254" i="1"/>
  <c r="M253" i="1"/>
  <c r="M252" i="1"/>
  <c r="M251" i="1"/>
  <c r="M250" i="1"/>
  <c r="O259" i="1"/>
  <c r="O258" i="1"/>
  <c r="O257" i="1"/>
  <c r="O256" i="1"/>
  <c r="O255" i="1"/>
  <c r="O254" i="1"/>
  <c r="O253" i="1"/>
  <c r="O252" i="1"/>
  <c r="O251" i="1"/>
  <c r="O250" i="1"/>
  <c r="F6" i="46" l="1"/>
  <c r="D101" i="46" l="1"/>
  <c r="D100" i="52"/>
  <c r="D100" i="46"/>
  <c r="D99" i="52"/>
  <c r="D99" i="46"/>
  <c r="D98" i="52"/>
  <c r="D98" i="46"/>
  <c r="D97" i="52"/>
  <c r="D97" i="46"/>
  <c r="D96" i="52"/>
  <c r="D96" i="46"/>
  <c r="A151" i="32"/>
  <c r="A152" i="32"/>
  <c r="A153" i="32"/>
  <c r="A154" i="32"/>
  <c r="A155" i="32"/>
  <c r="A156" i="32"/>
  <c r="A157" i="32"/>
  <c r="A158" i="32"/>
  <c r="A159" i="32"/>
  <c r="A160" i="32"/>
  <c r="A161" i="32"/>
  <c r="A162" i="32"/>
  <c r="A163" i="32"/>
  <c r="A164" i="32"/>
  <c r="A165" i="32"/>
  <c r="A166" i="32"/>
  <c r="A167" i="32"/>
  <c r="A168" i="32"/>
  <c r="A169" i="32"/>
  <c r="A170" i="32"/>
  <c r="A171" i="32"/>
  <c r="A172" i="32"/>
  <c r="A173" i="32"/>
  <c r="M135" i="1" l="1"/>
  <c r="O135" i="1"/>
  <c r="O97" i="1" l="1"/>
  <c r="O96" i="1"/>
  <c r="C19" i="46" l="1"/>
  <c r="M96" i="1"/>
  <c r="M97" i="1"/>
  <c r="B19" i="46"/>
  <c r="B108" i="46"/>
  <c r="B101" i="46"/>
  <c r="B100" i="46"/>
  <c r="B99" i="46"/>
  <c r="B98" i="46"/>
  <c r="B97" i="46"/>
  <c r="B96" i="46"/>
  <c r="B95" i="46"/>
  <c r="B94" i="46"/>
  <c r="B93" i="46"/>
  <c r="B92" i="46"/>
  <c r="B91" i="46"/>
  <c r="B90" i="46"/>
  <c r="B89" i="46"/>
  <c r="B88" i="46"/>
  <c r="B87" i="46"/>
  <c r="B86" i="46"/>
  <c r="B85" i="46"/>
  <c r="B84" i="46"/>
  <c r="B83" i="46"/>
  <c r="B82" i="46"/>
  <c r="B81" i="46"/>
  <c r="B80" i="46"/>
  <c r="B79" i="46"/>
  <c r="B78" i="46"/>
  <c r="B77" i="46"/>
  <c r="B45" i="45" l="1"/>
  <c r="O37" i="1" l="1"/>
  <c r="F122" i="25" s="1"/>
  <c r="M37" i="1"/>
  <c r="O36" i="1"/>
  <c r="F121" i="25" s="1"/>
  <c r="M36" i="1"/>
  <c r="O35" i="1"/>
  <c r="F120" i="25" s="1"/>
  <c r="M35" i="1"/>
  <c r="O34" i="1"/>
  <c r="F119" i="25" s="1"/>
  <c r="M34" i="1"/>
  <c r="O33" i="1"/>
  <c r="F118" i="25" s="1"/>
  <c r="M33" i="1"/>
  <c r="O32" i="1"/>
  <c r="F117" i="25" s="1"/>
  <c r="M32" i="1"/>
  <c r="O31" i="1"/>
  <c r="F116" i="25" s="1"/>
  <c r="M31" i="1"/>
  <c r="O30" i="1"/>
  <c r="F115" i="25" s="1"/>
  <c r="M30" i="1"/>
  <c r="O29" i="1"/>
  <c r="F114" i="25" s="1"/>
  <c r="M29" i="1"/>
  <c r="O28" i="1"/>
  <c r="F113" i="25" s="1"/>
  <c r="M28" i="1"/>
  <c r="O27" i="1"/>
  <c r="F112" i="25" s="1"/>
  <c r="M27" i="1"/>
  <c r="O26" i="1"/>
  <c r="F111" i="25" s="1"/>
  <c r="M26" i="1"/>
  <c r="O25" i="1"/>
  <c r="F110" i="25" s="1"/>
  <c r="M25" i="1"/>
  <c r="O24" i="1"/>
  <c r="F109" i="25" s="1"/>
  <c r="M24" i="1"/>
  <c r="O23" i="1"/>
  <c r="F108" i="25" s="1"/>
  <c r="M23" i="1"/>
  <c r="O22" i="1"/>
  <c r="F107" i="25" s="1"/>
  <c r="M22" i="1"/>
  <c r="O21" i="1"/>
  <c r="F106" i="25" s="1"/>
  <c r="M21" i="1"/>
  <c r="O20" i="1"/>
  <c r="F105" i="25" s="1"/>
  <c r="M20" i="1"/>
  <c r="O19" i="1"/>
  <c r="M19" i="1"/>
  <c r="O18" i="1"/>
  <c r="M18" i="1"/>
  <c r="O17" i="1"/>
  <c r="M17" i="1"/>
  <c r="O16" i="1"/>
  <c r="M16" i="1"/>
  <c r="O15" i="1"/>
  <c r="M15" i="1"/>
  <c r="O14" i="1"/>
  <c r="M14" i="1"/>
  <c r="O13" i="1"/>
  <c r="M13" i="1"/>
  <c r="O12" i="1"/>
  <c r="M12" i="1"/>
  <c r="O11" i="1"/>
  <c r="M11" i="1"/>
  <c r="O10" i="1"/>
  <c r="M10" i="1"/>
  <c r="O9" i="1"/>
  <c r="M9" i="1"/>
  <c r="O8" i="1"/>
  <c r="M8" i="1"/>
  <c r="D8" i="44" l="1"/>
  <c r="A45" i="44" l="1"/>
  <c r="R29" i="44" l="1"/>
  <c r="P29" i="44"/>
  <c r="K29" i="44"/>
  <c r="R28" i="44"/>
  <c r="P28" i="44"/>
  <c r="K28" i="44"/>
  <c r="R27" i="44"/>
  <c r="K27" i="44"/>
  <c r="R26" i="44"/>
  <c r="K26" i="44"/>
  <c r="R25" i="44"/>
  <c r="K25" i="44"/>
  <c r="R24" i="44"/>
  <c r="K24" i="44"/>
  <c r="R23" i="44"/>
  <c r="K23" i="44"/>
  <c r="R22" i="44"/>
  <c r="K22" i="44"/>
  <c r="M8" i="44"/>
  <c r="M7" i="44"/>
  <c r="A45" i="42" l="1"/>
  <c r="R29" i="42"/>
  <c r="P29" i="42"/>
  <c r="K29" i="42"/>
  <c r="R28" i="42"/>
  <c r="P28" i="42"/>
  <c r="K28" i="42"/>
  <c r="R27" i="42"/>
  <c r="P27" i="42"/>
  <c r="K27" i="42"/>
  <c r="R26" i="42"/>
  <c r="P26" i="42"/>
  <c r="K26" i="42"/>
  <c r="R25" i="42"/>
  <c r="P25" i="42"/>
  <c r="K25" i="42"/>
  <c r="R24" i="42"/>
  <c r="P24" i="42"/>
  <c r="K24" i="42"/>
  <c r="R23" i="42"/>
  <c r="P23" i="42"/>
  <c r="K23" i="42"/>
  <c r="R22" i="42"/>
  <c r="B22" i="42"/>
  <c r="K22" i="42" s="1"/>
  <c r="D8" i="42"/>
  <c r="M8" i="42" s="1"/>
  <c r="M7" i="42"/>
  <c r="D14" i="41" l="1"/>
  <c r="D7" i="41"/>
  <c r="O416" i="1" l="1"/>
  <c r="O417" i="1"/>
  <c r="O418" i="1"/>
  <c r="O419" i="1"/>
  <c r="O420" i="1"/>
  <c r="O421" i="1"/>
  <c r="O422" i="1"/>
  <c r="O423" i="1"/>
  <c r="O424" i="1"/>
  <c r="O425" i="1"/>
  <c r="O426" i="1"/>
  <c r="O427" i="1"/>
  <c r="O428" i="1"/>
  <c r="O429" i="1"/>
  <c r="O430" i="1"/>
  <c r="O431" i="1"/>
  <c r="O432" i="1"/>
  <c r="O433" i="1"/>
  <c r="O434" i="1"/>
  <c r="O435" i="1"/>
  <c r="O436" i="1"/>
  <c r="O437" i="1"/>
  <c r="O438" i="1"/>
  <c r="O439" i="1"/>
  <c r="O441" i="1"/>
  <c r="O443" i="1"/>
  <c r="O444" i="1"/>
  <c r="O446" i="1"/>
  <c r="O447" i="1"/>
  <c r="O448" i="1"/>
  <c r="O449" i="1"/>
  <c r="O450" i="1"/>
  <c r="O451" i="1"/>
  <c r="O452" i="1"/>
  <c r="M457" i="1"/>
  <c r="M458" i="1"/>
  <c r="M459" i="1"/>
  <c r="M460" i="1"/>
  <c r="M461" i="1"/>
  <c r="M462" i="1"/>
  <c r="M463" i="1"/>
  <c r="M464" i="1"/>
  <c r="M465" i="1"/>
  <c r="M466" i="1"/>
  <c r="M467" i="1"/>
  <c r="M468" i="1"/>
  <c r="M469" i="1"/>
  <c r="M470" i="1"/>
  <c r="M471" i="1"/>
  <c r="M472" i="1"/>
  <c r="M396" i="1" l="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1" i="1"/>
  <c r="M443" i="1"/>
  <c r="M444" i="1"/>
  <c r="M446" i="1"/>
  <c r="M447" i="1"/>
  <c r="M448" i="1"/>
  <c r="M449" i="1"/>
  <c r="M450" i="1"/>
  <c r="M451" i="1"/>
  <c r="M452" i="1"/>
  <c r="M453" i="1"/>
  <c r="M454" i="1"/>
  <c r="M455" i="1"/>
  <c r="M456"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O377" i="1"/>
  <c r="M369" i="1"/>
  <c r="M368" i="1"/>
  <c r="M367" i="1"/>
  <c r="M366" i="1"/>
  <c r="M365" i="1"/>
  <c r="M364" i="1"/>
  <c r="M363" i="1"/>
  <c r="M362" i="1"/>
  <c r="M361" i="1"/>
  <c r="M360" i="1"/>
  <c r="M359" i="1" l="1"/>
  <c r="A74" i="14"/>
  <c r="A75" i="14"/>
  <c r="A76" i="14"/>
  <c r="A77" i="14"/>
  <c r="A78" i="14"/>
  <c r="A79" i="14"/>
  <c r="A80" i="14"/>
  <c r="A81" i="14"/>
  <c r="A82" i="14"/>
  <c r="A83" i="14"/>
  <c r="B86" i="52" s="1"/>
  <c r="A84" i="14"/>
  <c r="B87" i="52" s="1"/>
  <c r="A85" i="14"/>
  <c r="B88" i="52" s="1"/>
  <c r="A86" i="14"/>
  <c r="B89" i="52" s="1"/>
  <c r="A87" i="14"/>
  <c r="B90" i="52" s="1"/>
  <c r="A88" i="14"/>
  <c r="B91" i="52" s="1"/>
  <c r="A89" i="14"/>
  <c r="B92" i="52" s="1"/>
  <c r="A90" i="14"/>
  <c r="B93" i="52" s="1"/>
  <c r="A91" i="14"/>
  <c r="B94" i="52" s="1"/>
  <c r="A92" i="14"/>
  <c r="B95" i="52" s="1"/>
  <c r="A93" i="14"/>
  <c r="B96" i="52" s="1"/>
  <c r="A94" i="14"/>
  <c r="B97" i="52" s="1"/>
  <c r="A95" i="14"/>
  <c r="B98" i="52" s="1"/>
  <c r="A96" i="14"/>
  <c r="B99" i="52" s="1"/>
  <c r="A97" i="14"/>
  <c r="B100" i="52" s="1"/>
  <c r="A98" i="14"/>
  <c r="A99" i="14"/>
  <c r="A100" i="14"/>
  <c r="A101" i="14"/>
  <c r="A102" i="14"/>
  <c r="A103" i="14"/>
  <c r="A104" i="14"/>
  <c r="A105" i="14"/>
  <c r="A106" i="14"/>
  <c r="A107" i="14"/>
  <c r="A108" i="14"/>
  <c r="A109" i="14"/>
  <c r="B80" i="52" l="1"/>
  <c r="B81" i="52"/>
  <c r="B79" i="52"/>
  <c r="B78" i="52"/>
  <c r="B83" i="52"/>
  <c r="B77" i="52"/>
  <c r="B82" i="52"/>
  <c r="B85" i="52"/>
  <c r="B84" i="52"/>
  <c r="H16" i="14"/>
  <c r="A132" i="25"/>
  <c r="A133" i="25"/>
  <c r="A134" i="25"/>
  <c r="A135" i="25"/>
  <c r="A136" i="25"/>
  <c r="A137" i="25"/>
  <c r="A138" i="25"/>
  <c r="A139" i="25"/>
  <c r="A140" i="25"/>
  <c r="A141" i="25"/>
  <c r="A142" i="25"/>
  <c r="A143" i="25"/>
  <c r="A144" i="25"/>
  <c r="A145" i="25"/>
  <c r="A146" i="25"/>
  <c r="A147" i="25"/>
  <c r="M358" i="1" l="1"/>
  <c r="M357" i="1"/>
  <c r="O304" i="1" l="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15" i="1"/>
  <c r="M314" i="1"/>
  <c r="M313" i="1"/>
  <c r="M312" i="1"/>
  <c r="M311" i="1"/>
  <c r="M310" i="1"/>
  <c r="M309" i="1"/>
  <c r="M308" i="1"/>
  <c r="M307" i="1"/>
  <c r="M306" i="1"/>
  <c r="M305" i="1"/>
  <c r="M304" i="1"/>
  <c r="M303" i="1"/>
  <c r="O303" i="1"/>
  <c r="M302" i="1"/>
  <c r="O302" i="1"/>
  <c r="M301" i="1"/>
  <c r="O301" i="1"/>
  <c r="M300" i="1"/>
  <c r="O300" i="1"/>
  <c r="M299" i="1"/>
  <c r="O299" i="1"/>
  <c r="M298" i="1"/>
  <c r="O298" i="1"/>
  <c r="M297" i="1"/>
  <c r="O297" i="1"/>
  <c r="M296" i="1"/>
  <c r="O296" i="1"/>
  <c r="M295" i="1"/>
  <c r="O295" i="1"/>
  <c r="M294" i="1"/>
  <c r="O294" i="1"/>
  <c r="M293" i="1"/>
  <c r="O293" i="1"/>
  <c r="M292" i="1"/>
  <c r="O292" i="1"/>
  <c r="M291" i="1"/>
  <c r="O291" i="1"/>
  <c r="M290" i="1"/>
  <c r="O290" i="1"/>
  <c r="M289" i="1"/>
  <c r="O289" i="1"/>
  <c r="M288" i="1"/>
  <c r="O288" i="1"/>
  <c r="M287" i="1"/>
  <c r="O287" i="1"/>
  <c r="M286" i="1"/>
  <c r="O286" i="1"/>
  <c r="M285" i="1"/>
  <c r="O285" i="1"/>
  <c r="M284" i="1"/>
  <c r="O284" i="1"/>
  <c r="M283" i="1"/>
  <c r="O283" i="1"/>
  <c r="M282" i="1"/>
  <c r="O282" i="1"/>
  <c r="M281" i="1"/>
  <c r="O281" i="1"/>
  <c r="M280" i="1"/>
  <c r="O280" i="1"/>
  <c r="M279" i="1"/>
  <c r="O279" i="1"/>
  <c r="M278" i="1"/>
  <c r="O278" i="1"/>
  <c r="M277" i="1"/>
  <c r="O277" i="1"/>
  <c r="M276" i="1"/>
  <c r="O276" i="1"/>
  <c r="M275" i="1"/>
  <c r="O275" i="1"/>
  <c r="M266" i="1" l="1"/>
  <c r="O266" i="1"/>
  <c r="O219" i="1" l="1"/>
  <c r="A148" i="25" l="1"/>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M156" i="1" l="1"/>
  <c r="O156" i="1"/>
  <c r="K264" i="32" l="1"/>
  <c r="M4" i="1" l="1"/>
  <c r="O4" i="1"/>
  <c r="M5" i="1"/>
  <c r="O5" i="1"/>
  <c r="M6" i="1"/>
  <c r="O6" i="1"/>
  <c r="M7" i="1"/>
  <c r="O7" i="1"/>
  <c r="M38" i="1"/>
  <c r="O38" i="1"/>
  <c r="F123" i="25" s="1"/>
  <c r="M39" i="1"/>
  <c r="O39" i="1"/>
  <c r="F124" i="25" s="1"/>
  <c r="M40" i="1"/>
  <c r="O40" i="1"/>
  <c r="F125" i="25" s="1"/>
  <c r="M41" i="1"/>
  <c r="O41" i="1"/>
  <c r="F126" i="25" s="1"/>
  <c r="M42" i="1"/>
  <c r="O42" i="1"/>
  <c r="F127" i="25" s="1"/>
  <c r="M43" i="1"/>
  <c r="O43" i="1"/>
  <c r="F128" i="25" s="1"/>
  <c r="M44" i="1"/>
  <c r="O44" i="1"/>
  <c r="F129" i="25" s="1"/>
  <c r="M45" i="1"/>
  <c r="O45" i="1"/>
  <c r="F130" i="25" s="1"/>
  <c r="M46" i="1"/>
  <c r="O46" i="1"/>
  <c r="M47" i="1"/>
  <c r="O47" i="1"/>
  <c r="M48" i="1"/>
  <c r="O48" i="1"/>
  <c r="M49" i="1"/>
  <c r="O49" i="1"/>
  <c r="M50" i="1"/>
  <c r="O50" i="1"/>
  <c r="M51" i="1"/>
  <c r="O51" i="1"/>
  <c r="M52" i="1"/>
  <c r="O52" i="1"/>
  <c r="M53" i="1"/>
  <c r="O53" i="1"/>
  <c r="M54" i="1"/>
  <c r="O54" i="1"/>
  <c r="M55" i="1"/>
  <c r="O55" i="1"/>
  <c r="M56" i="1"/>
  <c r="O56" i="1"/>
  <c r="M57" i="1"/>
  <c r="O57" i="1"/>
  <c r="M58" i="1"/>
  <c r="O58" i="1"/>
  <c r="M59" i="1"/>
  <c r="O59" i="1"/>
  <c r="M60" i="1"/>
  <c r="O60" i="1"/>
  <c r="M61" i="1"/>
  <c r="O61" i="1"/>
  <c r="M62" i="1"/>
  <c r="O62" i="1"/>
  <c r="M63" i="1"/>
  <c r="O63" i="1"/>
  <c r="M64" i="1"/>
  <c r="O64" i="1"/>
  <c r="M65" i="1"/>
  <c r="O65" i="1"/>
  <c r="M66" i="1"/>
  <c r="O66" i="1"/>
  <c r="M67" i="1"/>
  <c r="O67" i="1"/>
  <c r="M68" i="1"/>
  <c r="O68" i="1"/>
  <c r="M69" i="1"/>
  <c r="O69" i="1"/>
  <c r="M70" i="1"/>
  <c r="O70" i="1"/>
  <c r="M71" i="1"/>
  <c r="O71" i="1"/>
  <c r="M72" i="1"/>
  <c r="O72" i="1"/>
  <c r="M73" i="1"/>
  <c r="O73" i="1"/>
  <c r="M74" i="1"/>
  <c r="O74" i="1"/>
  <c r="M75" i="1"/>
  <c r="O75" i="1"/>
  <c r="M76" i="1"/>
  <c r="O76" i="1"/>
  <c r="M77" i="1"/>
  <c r="O77" i="1"/>
  <c r="M78" i="1"/>
  <c r="O78" i="1"/>
  <c r="M79" i="1"/>
  <c r="O79" i="1"/>
  <c r="M80" i="1"/>
  <c r="O80" i="1"/>
  <c r="M81" i="1"/>
  <c r="O81" i="1"/>
  <c r="M82" i="1"/>
  <c r="O82" i="1"/>
  <c r="M83" i="1"/>
  <c r="O83" i="1"/>
  <c r="M84" i="1"/>
  <c r="O84" i="1"/>
  <c r="M85" i="1"/>
  <c r="O85" i="1"/>
  <c r="M86" i="1"/>
  <c r="O86" i="1"/>
  <c r="M87" i="1"/>
  <c r="O87" i="1"/>
  <c r="M88" i="1"/>
  <c r="O88" i="1"/>
  <c r="M89" i="1"/>
  <c r="O89" i="1"/>
  <c r="M90" i="1"/>
  <c r="O90" i="1"/>
  <c r="M91" i="1"/>
  <c r="O91" i="1"/>
  <c r="M92" i="1"/>
  <c r="O92" i="1"/>
  <c r="M93" i="1"/>
  <c r="O93" i="1"/>
  <c r="M94" i="1"/>
  <c r="O94" i="1"/>
  <c r="M95" i="1"/>
  <c r="O95" i="1"/>
  <c r="M98" i="1"/>
  <c r="O98" i="1"/>
  <c r="M99" i="1"/>
  <c r="O99" i="1"/>
  <c r="M100" i="1"/>
  <c r="O100" i="1"/>
  <c r="M101" i="1"/>
  <c r="O101" i="1"/>
  <c r="M102" i="1"/>
  <c r="O102" i="1"/>
  <c r="M103" i="1"/>
  <c r="O103" i="1"/>
  <c r="M104" i="1"/>
  <c r="O104" i="1"/>
  <c r="M105" i="1"/>
  <c r="O105" i="1"/>
  <c r="M106" i="1"/>
  <c r="O106" i="1"/>
  <c r="M107" i="1"/>
  <c r="O107" i="1"/>
  <c r="M108" i="1"/>
  <c r="O108" i="1"/>
  <c r="M109" i="1"/>
  <c r="O109" i="1"/>
  <c r="M110" i="1"/>
  <c r="O110" i="1"/>
  <c r="M111" i="1"/>
  <c r="O111" i="1"/>
  <c r="M112" i="1"/>
  <c r="O112" i="1"/>
  <c r="M113" i="1"/>
  <c r="O113" i="1"/>
  <c r="M114" i="1"/>
  <c r="O114" i="1"/>
  <c r="M115" i="1"/>
  <c r="O115" i="1"/>
  <c r="M116" i="1"/>
  <c r="O116" i="1"/>
  <c r="M117" i="1"/>
  <c r="O117" i="1"/>
  <c r="M118" i="1"/>
  <c r="O118" i="1"/>
  <c r="M119" i="1"/>
  <c r="O119" i="1"/>
  <c r="M120" i="1"/>
  <c r="O120" i="1"/>
  <c r="M121" i="1"/>
  <c r="O121" i="1"/>
  <c r="M122" i="1"/>
  <c r="O122" i="1"/>
  <c r="M123" i="1"/>
  <c r="O123" i="1"/>
  <c r="M124" i="1"/>
  <c r="O124" i="1"/>
  <c r="M125" i="1"/>
  <c r="O125" i="1"/>
  <c r="M126" i="1"/>
  <c r="O126" i="1"/>
  <c r="M127" i="1"/>
  <c r="O127" i="1"/>
  <c r="M128" i="1"/>
  <c r="O128" i="1"/>
  <c r="M129" i="1"/>
  <c r="O129" i="1"/>
  <c r="M130" i="1"/>
  <c r="O130" i="1"/>
  <c r="M131" i="1"/>
  <c r="O131" i="1"/>
  <c r="M132" i="1"/>
  <c r="O132" i="1"/>
  <c r="M133" i="1"/>
  <c r="O133" i="1"/>
  <c r="M134" i="1"/>
  <c r="O134" i="1"/>
  <c r="M136" i="1"/>
  <c r="O136" i="1"/>
  <c r="M137" i="1"/>
  <c r="O137" i="1"/>
  <c r="M138" i="1"/>
  <c r="O138" i="1"/>
  <c r="M139" i="1"/>
  <c r="O139" i="1"/>
  <c r="M140" i="1"/>
  <c r="O140" i="1"/>
  <c r="M141" i="1"/>
  <c r="O141" i="1"/>
  <c r="M142" i="1"/>
  <c r="O142" i="1"/>
  <c r="M143" i="1"/>
  <c r="O143" i="1"/>
  <c r="M144" i="1"/>
  <c r="O144" i="1"/>
  <c r="M145" i="1"/>
  <c r="O145" i="1"/>
  <c r="M146" i="1"/>
  <c r="O146" i="1"/>
  <c r="M147" i="1"/>
  <c r="O147" i="1"/>
  <c r="M148" i="1"/>
  <c r="O148" i="1"/>
  <c r="M149" i="1"/>
  <c r="O149" i="1"/>
  <c r="M150" i="1"/>
  <c r="O150" i="1"/>
  <c r="M151" i="1"/>
  <c r="O151" i="1"/>
  <c r="M152" i="1"/>
  <c r="O152" i="1"/>
  <c r="M153" i="1"/>
  <c r="O153" i="1"/>
  <c r="M154" i="1"/>
  <c r="O154" i="1"/>
  <c r="M155" i="1"/>
  <c r="O155" i="1"/>
  <c r="M157" i="1"/>
  <c r="O157" i="1"/>
  <c r="M158" i="1"/>
  <c r="O158" i="1"/>
  <c r="M159" i="1"/>
  <c r="O159" i="1"/>
  <c r="M160" i="1"/>
  <c r="O160" i="1"/>
  <c r="M161" i="1"/>
  <c r="O161" i="1"/>
  <c r="M162" i="1"/>
  <c r="O162" i="1"/>
  <c r="M163" i="1"/>
  <c r="O163" i="1"/>
  <c r="M164" i="1"/>
  <c r="O164" i="1"/>
  <c r="M165" i="1"/>
  <c r="O165" i="1"/>
  <c r="M166" i="1"/>
  <c r="O166" i="1"/>
  <c r="M167" i="1"/>
  <c r="O167" i="1"/>
  <c r="M168" i="1"/>
  <c r="O168" i="1"/>
  <c r="M169" i="1"/>
  <c r="O169" i="1"/>
  <c r="M170" i="1"/>
  <c r="O170" i="1"/>
  <c r="M171" i="1"/>
  <c r="O171" i="1"/>
  <c r="M172" i="1"/>
  <c r="O172" i="1"/>
  <c r="M173" i="1"/>
  <c r="O173" i="1"/>
  <c r="M174" i="1"/>
  <c r="O174" i="1"/>
  <c r="M175" i="1"/>
  <c r="O175" i="1"/>
  <c r="M176" i="1"/>
  <c r="O176" i="1"/>
  <c r="M177" i="1"/>
  <c r="O177" i="1"/>
  <c r="M178" i="1"/>
  <c r="O178" i="1"/>
  <c r="M179" i="1"/>
  <c r="O179" i="1"/>
  <c r="M180" i="1"/>
  <c r="O180" i="1"/>
  <c r="M181" i="1"/>
  <c r="O181" i="1"/>
  <c r="M182" i="1"/>
  <c r="O182" i="1"/>
  <c r="M183" i="1"/>
  <c r="O183" i="1"/>
  <c r="M184" i="1"/>
  <c r="O184" i="1"/>
  <c r="M185" i="1"/>
  <c r="O185" i="1"/>
  <c r="M186" i="1"/>
  <c r="O186" i="1"/>
  <c r="M192" i="1"/>
  <c r="O192" i="1"/>
  <c r="M193" i="1"/>
  <c r="O193" i="1"/>
  <c r="M194" i="1"/>
  <c r="O194" i="1"/>
  <c r="M195" i="1"/>
  <c r="O195" i="1"/>
  <c r="M196" i="1"/>
  <c r="O196" i="1"/>
  <c r="M197" i="1"/>
  <c r="O197" i="1"/>
  <c r="M198" i="1"/>
  <c r="O198" i="1"/>
  <c r="M199" i="1"/>
  <c r="O199" i="1"/>
  <c r="M200" i="1"/>
  <c r="O200" i="1"/>
  <c r="F89" i="25" s="1"/>
  <c r="M201" i="1"/>
  <c r="O201" i="1"/>
  <c r="M202" i="1"/>
  <c r="O202" i="1"/>
  <c r="M203" i="1"/>
  <c r="O203" i="1"/>
  <c r="M204" i="1"/>
  <c r="O204" i="1"/>
  <c r="M205" i="1"/>
  <c r="O205" i="1"/>
  <c r="M206" i="1"/>
  <c r="O206" i="1"/>
  <c r="M207" i="1"/>
  <c r="O207" i="1"/>
  <c r="O208" i="1"/>
  <c r="M209" i="1"/>
  <c r="O209" i="1"/>
  <c r="M210" i="1"/>
  <c r="O210" i="1"/>
  <c r="M211" i="1"/>
  <c r="O211" i="1"/>
  <c r="M212" i="1"/>
  <c r="O212" i="1"/>
  <c r="M213" i="1"/>
  <c r="O213" i="1"/>
  <c r="M214" i="1"/>
  <c r="O214" i="1"/>
  <c r="M215" i="1"/>
  <c r="O215" i="1"/>
  <c r="M216" i="1"/>
  <c r="O216" i="1"/>
  <c r="M217" i="1"/>
  <c r="O217" i="1"/>
  <c r="M218" i="1"/>
  <c r="O218" i="1"/>
  <c r="M219" i="1"/>
  <c r="M220" i="1"/>
  <c r="O220" i="1"/>
  <c r="M221" i="1"/>
  <c r="O221" i="1"/>
  <c r="M222" i="1"/>
  <c r="O222" i="1"/>
  <c r="M223" i="1"/>
  <c r="O223" i="1"/>
  <c r="M224" i="1"/>
  <c r="O224" i="1"/>
  <c r="M225" i="1"/>
  <c r="O225" i="1"/>
  <c r="M226" i="1"/>
  <c r="O226" i="1"/>
  <c r="M227" i="1"/>
  <c r="O227" i="1"/>
  <c r="M228" i="1"/>
  <c r="O228" i="1"/>
  <c r="M229" i="1"/>
  <c r="O229" i="1"/>
  <c r="M230" i="1"/>
  <c r="O230" i="1"/>
  <c r="M231" i="1"/>
  <c r="O231" i="1"/>
  <c r="M232" i="1"/>
  <c r="O232" i="1"/>
  <c r="M233" i="1"/>
  <c r="O233" i="1"/>
  <c r="M234" i="1"/>
  <c r="O234" i="1"/>
  <c r="M235" i="1"/>
  <c r="O235" i="1"/>
  <c r="M236" i="1"/>
  <c r="O236" i="1"/>
  <c r="M237" i="1"/>
  <c r="O237" i="1"/>
  <c r="M238" i="1"/>
  <c r="O238" i="1"/>
  <c r="M239" i="1"/>
  <c r="O239" i="1"/>
  <c r="M240" i="1"/>
  <c r="O240" i="1"/>
  <c r="M241" i="1"/>
  <c r="O241" i="1"/>
  <c r="M242" i="1"/>
  <c r="O242" i="1"/>
  <c r="M243" i="1"/>
  <c r="O243" i="1"/>
  <c r="M245" i="1"/>
  <c r="O245" i="1"/>
  <c r="M246" i="1"/>
  <c r="O246" i="1"/>
  <c r="M247" i="1"/>
  <c r="O247" i="1"/>
  <c r="M249" i="1"/>
  <c r="O249" i="1"/>
  <c r="M260" i="1"/>
  <c r="O260" i="1"/>
  <c r="M261" i="1"/>
  <c r="O261" i="1"/>
  <c r="M262" i="1"/>
  <c r="O262" i="1"/>
  <c r="M263" i="1"/>
  <c r="O263" i="1"/>
  <c r="M264" i="1"/>
  <c r="O264" i="1"/>
  <c r="M265" i="1"/>
  <c r="O265" i="1"/>
  <c r="M267" i="1"/>
  <c r="O267" i="1"/>
  <c r="M268" i="1"/>
  <c r="O268" i="1"/>
  <c r="M269" i="1"/>
  <c r="O269" i="1"/>
  <c r="M270" i="1"/>
  <c r="O270" i="1"/>
  <c r="M271" i="1"/>
  <c r="O271" i="1"/>
  <c r="M272" i="1"/>
  <c r="O272" i="1"/>
  <c r="M273" i="1"/>
  <c r="O273" i="1"/>
  <c r="M274" i="1"/>
  <c r="O274" i="1"/>
  <c r="M2" i="1"/>
  <c r="O3" i="1"/>
  <c r="O2" i="1"/>
  <c r="M3" i="1"/>
  <c r="F263" i="25" l="1"/>
  <c r="A48" i="31"/>
  <c r="A28" i="37" l="1"/>
  <c r="D13" i="36" l="1"/>
  <c r="D13" i="37" l="1"/>
  <c r="D7" i="36"/>
  <c r="D7" i="37"/>
  <c r="O2828" i="1" l="1"/>
  <c r="O2829" i="1"/>
  <c r="O2830" i="1"/>
  <c r="O2831" i="1"/>
  <c r="O2832" i="1"/>
  <c r="O2833" i="1"/>
  <c r="O2834" i="1"/>
  <c r="O2835" i="1"/>
  <c r="O2836" i="1"/>
  <c r="O2837" i="1"/>
  <c r="O2838" i="1"/>
  <c r="O2839" i="1"/>
  <c r="O2840" i="1"/>
  <c r="O2841" i="1"/>
  <c r="O2842" i="1"/>
  <c r="O2843" i="1"/>
  <c r="O2844" i="1"/>
  <c r="M2828" i="1"/>
  <c r="M2829" i="1"/>
  <c r="M2830" i="1"/>
  <c r="M2831" i="1"/>
  <c r="M2832" i="1"/>
  <c r="M2833" i="1"/>
  <c r="M2834" i="1"/>
  <c r="M2835" i="1"/>
  <c r="M2836" i="1"/>
  <c r="H31" i="14" l="1"/>
  <c r="H110" i="14" s="1"/>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B15" i="52" l="1"/>
  <c r="B74" i="47" l="1"/>
  <c r="G23" i="44"/>
  <c r="P23" i="44" s="1"/>
  <c r="G27" i="44"/>
  <c r="P27" i="44" s="1"/>
  <c r="G25" i="44"/>
  <c r="P25" i="44" s="1"/>
  <c r="G24" i="44"/>
  <c r="P24" i="44" s="1"/>
  <c r="G26" i="44"/>
  <c r="P26" i="44" s="1"/>
  <c r="D16" i="41"/>
  <c r="G22" i="44"/>
  <c r="P22" i="44" s="1"/>
  <c r="B15" i="46"/>
  <c r="G22" i="42"/>
  <c r="P22" i="42" s="1"/>
  <c r="I267" i="25" l="1"/>
  <c r="A28" i="33" l="1"/>
  <c r="D12" i="34"/>
  <c r="D6" i="34"/>
  <c r="A15" i="33"/>
  <c r="A14" i="33"/>
  <c r="E17" i="8" l="1"/>
  <c r="I25" i="8" l="1"/>
  <c r="F25" i="8"/>
  <c r="G267" i="25" l="1"/>
  <c r="H18" i="8" l="1"/>
  <c r="E18" i="8"/>
  <c r="I273" i="25" l="1"/>
  <c r="A90" i="32"/>
  <c r="I274" i="32"/>
  <c r="A272" i="32" l="1"/>
  <c r="A267" i="32" l="1"/>
  <c r="L264" i="32"/>
  <c r="A263" i="32"/>
  <c r="A261" i="32"/>
  <c r="A260" i="32"/>
  <c r="A259" i="32"/>
  <c r="A258" i="32"/>
  <c r="A257" i="32"/>
  <c r="A256" i="32"/>
  <c r="A255" i="32"/>
  <c r="A254" i="32"/>
  <c r="A253" i="32"/>
  <c r="A252" i="32"/>
  <c r="A251" i="32"/>
  <c r="A250" i="32"/>
  <c r="A249" i="32"/>
  <c r="A248" i="32"/>
  <c r="A247" i="32"/>
  <c r="A246" i="32"/>
  <c r="A245" i="32"/>
  <c r="A244" i="32"/>
  <c r="A243" i="32"/>
  <c r="A242" i="32"/>
  <c r="A241" i="32"/>
  <c r="A240" i="32"/>
  <c r="A239" i="32"/>
  <c r="A238" i="32"/>
  <c r="A237" i="32"/>
  <c r="A236" i="32"/>
  <c r="A235" i="32"/>
  <c r="A234" i="32"/>
  <c r="A233" i="32"/>
  <c r="A232" i="32"/>
  <c r="A231" i="32"/>
  <c r="A230" i="32"/>
  <c r="A229" i="32"/>
  <c r="A228" i="32"/>
  <c r="A227" i="32"/>
  <c r="A226" i="32"/>
  <c r="A225" i="32"/>
  <c r="A224" i="32"/>
  <c r="A223" i="32"/>
  <c r="A222" i="32"/>
  <c r="A221" i="32"/>
  <c r="A220" i="32"/>
  <c r="A219" i="32"/>
  <c r="A218" i="32"/>
  <c r="A217" i="32"/>
  <c r="A216" i="32"/>
  <c r="A215" i="32"/>
  <c r="A214" i="32"/>
  <c r="A213" i="32"/>
  <c r="A212" i="32"/>
  <c r="A211" i="32"/>
  <c r="F210" i="32"/>
  <c r="A210" i="32"/>
  <c r="A209" i="32"/>
  <c r="A208" i="32"/>
  <c r="A207" i="32"/>
  <c r="A206" i="32"/>
  <c r="A205" i="32"/>
  <c r="A204" i="32"/>
  <c r="A203" i="32"/>
  <c r="A202" i="32"/>
  <c r="A201" i="32"/>
  <c r="A200" i="32"/>
  <c r="A199" i="32"/>
  <c r="A198" i="32"/>
  <c r="A197" i="32"/>
  <c r="A196" i="32"/>
  <c r="A195" i="32"/>
  <c r="A194" i="32"/>
  <c r="A193" i="32"/>
  <c r="A192" i="32"/>
  <c r="I6" i="32"/>
  <c r="E267" i="32" l="1"/>
  <c r="L263" i="25"/>
  <c r="I1" i="8" l="1"/>
  <c r="D8" i="31" l="1"/>
  <c r="M8" i="31" s="1"/>
  <c r="R29" i="31"/>
  <c r="K29" i="31"/>
  <c r="P29" i="31"/>
  <c r="R28" i="31"/>
  <c r="K28" i="31"/>
  <c r="P28" i="31"/>
  <c r="R27" i="31"/>
  <c r="P27" i="31"/>
  <c r="K27" i="31"/>
  <c r="R26" i="31"/>
  <c r="P26" i="31"/>
  <c r="K26" i="31"/>
  <c r="R25" i="31"/>
  <c r="P25" i="31"/>
  <c r="K25" i="31"/>
  <c r="R24" i="31"/>
  <c r="K24" i="31"/>
  <c r="R23" i="31"/>
  <c r="K23" i="31"/>
  <c r="R22" i="31"/>
  <c r="K22" i="31"/>
  <c r="M7" i="31"/>
  <c r="F252" i="32" l="1"/>
  <c r="F225" i="32"/>
  <c r="F251" i="25" l="1"/>
  <c r="F258" i="25" l="1"/>
  <c r="F259" i="32"/>
  <c r="F261" i="25"/>
  <c r="F262" i="32"/>
  <c r="F257" i="25"/>
  <c r="F258" i="32"/>
  <c r="F253" i="25"/>
  <c r="F254" i="32"/>
  <c r="F249" i="25"/>
  <c r="F250" i="32"/>
  <c r="F245" i="25"/>
  <c r="F246" i="32"/>
  <c r="F241" i="25"/>
  <c r="F242" i="32"/>
  <c r="F237" i="25"/>
  <c r="F238" i="32"/>
  <c r="F254" i="25"/>
  <c r="F255" i="32"/>
  <c r="F246" i="25"/>
  <c r="F247" i="32"/>
  <c r="F238" i="25"/>
  <c r="F239" i="32"/>
  <c r="F260" i="25"/>
  <c r="F261" i="32"/>
  <c r="F256" i="25"/>
  <c r="F257" i="32"/>
  <c r="F252" i="25"/>
  <c r="F253" i="32"/>
  <c r="F248" i="25"/>
  <c r="F249" i="32"/>
  <c r="F244" i="25"/>
  <c r="F245" i="32"/>
  <c r="F240" i="25"/>
  <c r="F241" i="32"/>
  <c r="F236" i="25"/>
  <c r="F237" i="32"/>
  <c r="F262" i="25"/>
  <c r="F263" i="32"/>
  <c r="F250" i="25"/>
  <c r="F251" i="32"/>
  <c r="F242" i="25"/>
  <c r="F243" i="32"/>
  <c r="F259" i="25"/>
  <c r="F260" i="32"/>
  <c r="F255" i="25"/>
  <c r="F256" i="32"/>
  <c r="F247" i="25"/>
  <c r="F248" i="32"/>
  <c r="F243" i="25"/>
  <c r="F244" i="32"/>
  <c r="F239" i="25"/>
  <c r="F240" i="32"/>
  <c r="F173" i="25" l="1"/>
  <c r="F174" i="32"/>
  <c r="F200" i="25"/>
  <c r="F201" i="32"/>
  <c r="F196" i="25"/>
  <c r="F197" i="32"/>
  <c r="F192" i="25"/>
  <c r="F193" i="32"/>
  <c r="F188" i="25"/>
  <c r="F189" i="32"/>
  <c r="F182" i="25"/>
  <c r="F183" i="32"/>
  <c r="F178" i="25"/>
  <c r="F179" i="32"/>
  <c r="F202" i="25"/>
  <c r="F203" i="32"/>
  <c r="F198" i="25"/>
  <c r="F199" i="32"/>
  <c r="F194" i="25"/>
  <c r="F195" i="32"/>
  <c r="F190" i="25"/>
  <c r="F191" i="32"/>
  <c r="F184" i="25"/>
  <c r="F185" i="32"/>
  <c r="F180" i="25"/>
  <c r="F181" i="32"/>
  <c r="F176" i="25"/>
  <c r="F177" i="32"/>
  <c r="F172" i="25"/>
  <c r="F173" i="32"/>
  <c r="F203" i="25"/>
  <c r="F204" i="32"/>
  <c r="F201" i="25"/>
  <c r="F202" i="32"/>
  <c r="F199" i="25"/>
  <c r="F200" i="32"/>
  <c r="F197" i="25"/>
  <c r="F198" i="32"/>
  <c r="F195" i="25"/>
  <c r="F196" i="32"/>
  <c r="F193" i="25"/>
  <c r="F194" i="32"/>
  <c r="F191" i="25"/>
  <c r="F192" i="32"/>
  <c r="F189" i="25"/>
  <c r="F190" i="32"/>
  <c r="F187" i="25"/>
  <c r="F188" i="32"/>
  <c r="F185" i="25"/>
  <c r="F186" i="32"/>
  <c r="F183" i="25"/>
  <c r="F184" i="32"/>
  <c r="F181" i="25"/>
  <c r="F182" i="32"/>
  <c r="F179" i="25"/>
  <c r="F180" i="32"/>
  <c r="F177" i="25"/>
  <c r="F178" i="32"/>
  <c r="F175" i="25"/>
  <c r="F176" i="32"/>
  <c r="F204" i="25"/>
  <c r="F205" i="32"/>
  <c r="F186" i="25"/>
  <c r="F187" i="32"/>
  <c r="A41" i="28" l="1"/>
  <c r="D6" i="30" l="1"/>
  <c r="D25" i="30"/>
  <c r="D25" i="28" l="1"/>
  <c r="A26" i="28"/>
  <c r="D6" i="28"/>
  <c r="E15" i="8" l="1"/>
  <c r="H15" i="8" s="1"/>
  <c r="E14" i="8"/>
  <c r="H14" i="8" s="1"/>
  <c r="A271" i="25" l="1"/>
  <c r="A266" i="25"/>
  <c r="H85" i="14" l="1"/>
  <c r="D15" i="36" s="1"/>
  <c r="H86" i="14"/>
  <c r="H87" i="14"/>
  <c r="H88" i="14"/>
  <c r="H89" i="14"/>
  <c r="H90" i="14"/>
  <c r="H91" i="14"/>
  <c r="H92" i="14"/>
  <c r="H93" i="14"/>
  <c r="H94" i="14"/>
  <c r="H95" i="14"/>
  <c r="H96" i="14"/>
  <c r="H97" i="14"/>
  <c r="H98" i="14"/>
  <c r="H99" i="14"/>
  <c r="H100" i="14"/>
  <c r="H101" i="14"/>
  <c r="H102" i="14"/>
  <c r="H103" i="14"/>
  <c r="H104" i="14"/>
  <c r="H105" i="14"/>
  <c r="H106" i="14"/>
  <c r="H107" i="14"/>
  <c r="D15" i="37" l="1"/>
  <c r="F209" i="25"/>
  <c r="F224" i="25"/>
  <c r="F234" i="25" l="1"/>
  <c r="F235" i="32"/>
  <c r="F222" i="25"/>
  <c r="F223" i="32"/>
  <c r="F214" i="25"/>
  <c r="F215" i="32"/>
  <c r="F206" i="25"/>
  <c r="F207" i="32"/>
  <c r="F170" i="25"/>
  <c r="F171" i="32"/>
  <c r="F162" i="25"/>
  <c r="F163" i="32"/>
  <c r="F155" i="32"/>
  <c r="F233" i="25"/>
  <c r="F234" i="32"/>
  <c r="F229" i="25"/>
  <c r="F230" i="32"/>
  <c r="F225" i="25"/>
  <c r="F226" i="32"/>
  <c r="F221" i="25"/>
  <c r="F222" i="32"/>
  <c r="F217" i="25"/>
  <c r="F218" i="32"/>
  <c r="F213" i="25"/>
  <c r="F214" i="32"/>
  <c r="F205" i="25"/>
  <c r="F206" i="32"/>
  <c r="F169" i="25"/>
  <c r="F170" i="32"/>
  <c r="F165" i="25"/>
  <c r="F166" i="32"/>
  <c r="F161" i="25"/>
  <c r="F162" i="32"/>
  <c r="F158" i="32"/>
  <c r="F154" i="32"/>
  <c r="F150" i="32"/>
  <c r="F226" i="25"/>
  <c r="F227" i="32"/>
  <c r="F218" i="25"/>
  <c r="F219" i="32"/>
  <c r="F210" i="25"/>
  <c r="F211" i="32"/>
  <c r="F166" i="25"/>
  <c r="F167" i="32"/>
  <c r="F159" i="32"/>
  <c r="F151" i="32"/>
  <c r="F232" i="25"/>
  <c r="F233" i="32"/>
  <c r="F228" i="25"/>
  <c r="F229" i="32"/>
  <c r="F220" i="25"/>
  <c r="F221" i="32"/>
  <c r="F216" i="25"/>
  <c r="F217" i="32"/>
  <c r="F212" i="25"/>
  <c r="F213" i="32"/>
  <c r="F208" i="25"/>
  <c r="F209" i="32"/>
  <c r="F174" i="25"/>
  <c r="F175" i="32"/>
  <c r="F168" i="25"/>
  <c r="F169" i="32"/>
  <c r="F164" i="25"/>
  <c r="F165" i="32"/>
  <c r="F160" i="25"/>
  <c r="F161" i="32"/>
  <c r="F157" i="32"/>
  <c r="F153" i="32"/>
  <c r="F149" i="32"/>
  <c r="F230" i="25"/>
  <c r="F231" i="32"/>
  <c r="F235" i="25"/>
  <c r="F236" i="32"/>
  <c r="F231" i="25"/>
  <c r="F232" i="32"/>
  <c r="F227" i="25"/>
  <c r="F228" i="32"/>
  <c r="F223" i="25"/>
  <c r="F224" i="32"/>
  <c r="F219" i="25"/>
  <c r="F220" i="32"/>
  <c r="F215" i="25"/>
  <c r="F216" i="32"/>
  <c r="F211" i="25"/>
  <c r="F212" i="32"/>
  <c r="F207" i="25"/>
  <c r="F208" i="32"/>
  <c r="F171" i="25"/>
  <c r="F172" i="32"/>
  <c r="F167" i="25"/>
  <c r="F168" i="32"/>
  <c r="F163" i="25"/>
  <c r="F164" i="32"/>
  <c r="F159" i="25"/>
  <c r="F160" i="32"/>
  <c r="F156" i="32"/>
  <c r="F152" i="32"/>
  <c r="F148" i="32"/>
  <c r="A41" i="24" l="1"/>
  <c r="A26" i="24"/>
  <c r="D25" i="24"/>
  <c r="D6" i="24"/>
  <c r="D25" i="22" l="1"/>
  <c r="D6" i="22"/>
  <c r="A26" i="22"/>
  <c r="D7" i="33" l="1"/>
  <c r="D13" i="33"/>
  <c r="I28" i="8" l="1"/>
  <c r="F28" i="8"/>
  <c r="I26" i="8"/>
  <c r="F26" i="8"/>
  <c r="H19" i="8" l="1"/>
  <c r="E19" i="8"/>
  <c r="E30" i="8" l="1"/>
  <c r="H30" i="8" l="1"/>
  <c r="H28" i="8"/>
  <c r="E28" i="8"/>
  <c r="H21" i="8"/>
  <c r="E21" i="8"/>
  <c r="H20" i="8"/>
  <c r="E20" i="8"/>
  <c r="E16" i="8"/>
  <c r="H16" i="8"/>
  <c r="H13" i="8"/>
  <c r="E13" i="8"/>
  <c r="H12" i="8"/>
  <c r="E12" i="8"/>
  <c r="E11" i="8"/>
  <c r="E10" i="8"/>
  <c r="H11" i="8"/>
  <c r="H10" i="8"/>
  <c r="H9" i="8"/>
  <c r="E9" i="8"/>
  <c r="H8" i="8"/>
  <c r="E8" i="8"/>
  <c r="H7" i="8"/>
  <c r="E7" i="8"/>
  <c r="H26" i="8"/>
  <c r="E26" i="8"/>
  <c r="H25" i="8" l="1"/>
  <c r="H23" i="8" l="1"/>
  <c r="E23" i="8"/>
  <c r="E29" i="8" l="1"/>
  <c r="H29" i="8" l="1"/>
  <c r="F1" i="8" l="1"/>
  <c r="E266" i="25" l="1"/>
  <c r="D27" i="30" l="1"/>
  <c r="D27" i="22" l="1"/>
  <c r="G24" i="31"/>
  <c r="P24" i="31" s="1"/>
  <c r="G23" i="31"/>
  <c r="P23" i="31" s="1"/>
  <c r="G22" i="31"/>
  <c r="P22" i="31" s="1"/>
  <c r="D14" i="34"/>
  <c r="D27" i="24"/>
  <c r="D27" i="28"/>
  <c r="D15"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Batanes State Colleg</author>
  </authors>
  <commentList>
    <comment ref="E1" authorId="0" shapeId="0" xr:uid="{00000000-0006-0000-0300-000001000000}">
      <text>
        <r>
          <rPr>
            <b/>
            <sz val="9"/>
            <color indexed="81"/>
            <rFont val="Tahoma"/>
            <family val="2"/>
          </rPr>
          <t xml:space="preserve">Batanes State Colleg:Fund Source
</t>
        </r>
      </text>
    </comment>
    <comment ref="H1" authorId="0" shapeId="0" xr:uid="{00000000-0006-0000-0300-000002000000}">
      <text>
        <r>
          <rPr>
            <b/>
            <sz val="9"/>
            <color indexed="81"/>
            <rFont val="Tahoma"/>
            <family val="2"/>
          </rPr>
          <t>Batanes State Colleg:</t>
        </r>
        <r>
          <rPr>
            <sz val="9"/>
            <color indexed="81"/>
            <rFont val="Tahoma"/>
            <family val="2"/>
          </rPr>
          <t xml:space="preserve">
SVP
Public Bidding
Shopping</t>
        </r>
      </text>
    </comment>
    <comment ref="L1" authorId="0" shapeId="0" xr:uid="{00000000-0006-0000-0300-000003000000}">
      <text>
        <r>
          <rPr>
            <b/>
            <sz val="9"/>
            <color indexed="81"/>
            <rFont val="Tahoma"/>
            <family val="2"/>
          </rPr>
          <t>Batanes State Colleg:</t>
        </r>
        <r>
          <rPr>
            <sz val="9"/>
            <color indexed="81"/>
            <rFont val="Tahoma"/>
            <family val="2"/>
          </rPr>
          <t xml:space="preserve">
Proposed Amount</t>
        </r>
      </text>
    </comment>
    <comment ref="M1" authorId="0" shapeId="0" xr:uid="{00000000-0006-0000-0300-000004000000}">
      <text>
        <r>
          <rPr>
            <b/>
            <sz val="9"/>
            <color indexed="81"/>
            <rFont val="Tahoma"/>
            <family val="2"/>
          </rPr>
          <t>Batanes State Colleg:</t>
        </r>
        <r>
          <rPr>
            <sz val="9"/>
            <color indexed="81"/>
            <rFont val="Tahoma"/>
            <family val="2"/>
          </rPr>
          <t xml:space="preserve">
Estimated Proposed Amount</t>
        </r>
      </text>
    </comment>
    <comment ref="N1" authorId="0" shapeId="0" xr:uid="{00000000-0006-0000-0300-000005000000}">
      <text>
        <r>
          <rPr>
            <b/>
            <sz val="9"/>
            <color indexed="81"/>
            <rFont val="Tahoma"/>
            <family val="2"/>
          </rPr>
          <t>Batanes State Colleg:</t>
        </r>
        <r>
          <rPr>
            <sz val="9"/>
            <color indexed="81"/>
            <rFont val="Tahoma"/>
            <family val="2"/>
          </rPr>
          <t xml:space="preserve">
Actual Cost per item
</t>
        </r>
      </text>
    </comment>
    <comment ref="O1" authorId="0" shapeId="0" xr:uid="{00000000-0006-0000-0300-000006000000}">
      <text>
        <r>
          <rPr>
            <b/>
            <sz val="9"/>
            <color indexed="81"/>
            <rFont val="Tahoma"/>
            <family val="2"/>
          </rPr>
          <t>Batanes State Colleg:</t>
        </r>
        <r>
          <rPr>
            <sz val="9"/>
            <color indexed="81"/>
            <rFont val="Tahoma"/>
            <family val="2"/>
          </rPr>
          <t xml:space="preserve">
Actual Total Cost per Item
</t>
        </r>
      </text>
    </comment>
    <comment ref="Q1" authorId="0" shapeId="0" xr:uid="{00000000-0006-0000-0300-000007000000}">
      <text>
        <r>
          <rPr>
            <b/>
            <sz val="9"/>
            <color indexed="81"/>
            <rFont val="Tahoma"/>
            <family val="2"/>
          </rPr>
          <t>Batanes State Colleg:</t>
        </r>
        <r>
          <rPr>
            <sz val="9"/>
            <color indexed="81"/>
            <rFont val="Tahoma"/>
            <family val="2"/>
          </rPr>
          <t xml:space="preserve">
Originating Office
</t>
        </r>
      </text>
    </comment>
    <comment ref="T1" authorId="0" shapeId="0" xr:uid="{00000000-0006-0000-0300-000008000000}">
      <text>
        <r>
          <rPr>
            <b/>
            <sz val="9"/>
            <color indexed="81"/>
            <rFont val="Tahoma"/>
            <family val="2"/>
          </rPr>
          <t>Batanes State Colleg:</t>
        </r>
        <r>
          <rPr>
            <sz val="9"/>
            <color indexed="81"/>
            <rFont val="Tahoma"/>
            <family val="2"/>
          </rPr>
          <t xml:space="preserve">
Date of Preparation</t>
        </r>
      </text>
    </comment>
    <comment ref="U1" authorId="0" shapeId="0" xr:uid="{00000000-0006-0000-0300-000009000000}">
      <text>
        <r>
          <rPr>
            <b/>
            <sz val="9"/>
            <color indexed="81"/>
            <rFont val="Tahoma"/>
            <family val="2"/>
          </rPr>
          <t>Batanes State Colleg:</t>
        </r>
        <r>
          <rPr>
            <sz val="9"/>
            <color indexed="81"/>
            <rFont val="Tahoma"/>
            <family val="2"/>
          </rPr>
          <t xml:space="preserve">
Date of receiving by the Supplier
</t>
        </r>
      </text>
    </comment>
    <comment ref="X1" authorId="0" shapeId="0" xr:uid="{00000000-0006-0000-0300-00000A000000}">
      <text>
        <r>
          <rPr>
            <b/>
            <sz val="9"/>
            <color indexed="81"/>
            <rFont val="Tahoma"/>
            <family val="2"/>
          </rPr>
          <t>Batanes State Colleg:</t>
        </r>
        <r>
          <rPr>
            <sz val="9"/>
            <color indexed="81"/>
            <rFont val="Tahoma"/>
            <family val="2"/>
          </rPr>
          <t xml:space="preserve">
Actual Date of Inspection
</t>
        </r>
      </text>
    </comment>
  </commentList>
</comments>
</file>

<file path=xl/sharedStrings.xml><?xml version="1.0" encoding="utf-8"?>
<sst xmlns="http://schemas.openxmlformats.org/spreadsheetml/2006/main" count="11048" uniqueCount="2266">
  <si>
    <t>YEAR</t>
  </si>
  <si>
    <t>MONTH</t>
  </si>
  <si>
    <t>End-User</t>
  </si>
  <si>
    <t>Position/Designation</t>
  </si>
  <si>
    <t>PR#</t>
  </si>
  <si>
    <t>Modality</t>
  </si>
  <si>
    <t>Item</t>
  </si>
  <si>
    <t>Qty</t>
  </si>
  <si>
    <t>Unit of Issue</t>
  </si>
  <si>
    <t>Unit Budget</t>
  </si>
  <si>
    <t>Unit LCRB</t>
  </si>
  <si>
    <t>Total</t>
  </si>
  <si>
    <t>Purpose</t>
  </si>
  <si>
    <t>PO/Contract Date</t>
  </si>
  <si>
    <t>PO/Contract Date Received</t>
  </si>
  <si>
    <t>Delivery Date</t>
  </si>
  <si>
    <t>Supplier</t>
  </si>
  <si>
    <t>IAR Date</t>
  </si>
  <si>
    <t>Section Code/Dept.</t>
  </si>
  <si>
    <t>ROMINA KATRINA C. BAYARAS</t>
  </si>
  <si>
    <t>2021-001A</t>
  </si>
  <si>
    <t>SVP</t>
  </si>
  <si>
    <t>snacks for the "Internal Quality Audit" on January 19-21, 2021</t>
  </si>
  <si>
    <t>RANDALL G. CASTILLO</t>
  </si>
  <si>
    <t>2021-002A</t>
  </si>
  <si>
    <t>to be used in the different activities and internet communication needs of BSC</t>
  </si>
  <si>
    <t>February 16, 2021</t>
  </si>
  <si>
    <t>One-Touch Technology Trading</t>
  </si>
  <si>
    <t>for delivery</t>
  </si>
  <si>
    <t>2021-003A</t>
  </si>
  <si>
    <t>for PBB compliance specifically transparency seal and BSC publication</t>
  </si>
  <si>
    <t>complete</t>
  </si>
  <si>
    <t>RHEA ANGELLICA B. ADDATU</t>
  </si>
  <si>
    <t>2021-004A</t>
  </si>
  <si>
    <t>for the purchase of enrollment forms</t>
  </si>
  <si>
    <t>Golden Press</t>
  </si>
  <si>
    <t>2021-005A</t>
  </si>
  <si>
    <t>2021-006A</t>
  </si>
  <si>
    <t>for the ISO Activity Management Review on Feb. 3, 2021</t>
  </si>
  <si>
    <t>DJOVI R. DURANTE</t>
  </si>
  <si>
    <t>2021-007A</t>
  </si>
  <si>
    <t>Internet data/Regular load Allocation of Administrative &amp; Finance staff of the college to support online submission of reports &amp; other related activities for the Fiscal Year 2021</t>
  </si>
  <si>
    <t>2021-008A</t>
  </si>
  <si>
    <t>for the "ISO Documentation"</t>
  </si>
  <si>
    <t>on going</t>
  </si>
  <si>
    <t>2021-009A</t>
  </si>
  <si>
    <t>stamp use for the filing of ISO documents</t>
  </si>
  <si>
    <t>2021-010A</t>
  </si>
  <si>
    <t>ink use for enrollment</t>
  </si>
  <si>
    <t>2021-011A</t>
  </si>
  <si>
    <t>for the Pre Assessment  Audit Plan on Feb. 10-11, 2021</t>
  </si>
  <si>
    <t>JERSHON RALPH F. CASTANO</t>
  </si>
  <si>
    <t>2021-012A</t>
  </si>
  <si>
    <t>supplies for the repair &amp; maintenance of transportation vehicle</t>
  </si>
  <si>
    <t>NRA Hardware</t>
  </si>
  <si>
    <t>202-013A</t>
  </si>
  <si>
    <t>supplies for the repair &amp; maintenance of the building</t>
  </si>
  <si>
    <t>2021-014A</t>
  </si>
  <si>
    <t>office machinery &amp; equipment</t>
  </si>
  <si>
    <t>2021-015A</t>
  </si>
  <si>
    <t>supplies for janitorial services</t>
  </si>
  <si>
    <t>ANGELITA H. VARGAS</t>
  </si>
  <si>
    <t>2021-016A</t>
  </si>
  <si>
    <t>AM snacks for the meeting on the Assessment of the Conduct of Flexible Learning in the 1st Semester of SY 2020-2021</t>
  </si>
  <si>
    <t>2021-017A</t>
  </si>
  <si>
    <t>snacks &amp; meals for the Administrative &amp; Finance Conference on the finalization of FY 2021 targets and deliverables</t>
  </si>
  <si>
    <t>March 1, 2021</t>
  </si>
  <si>
    <t>GERZON R. ABAD</t>
  </si>
  <si>
    <t>2021-018A</t>
  </si>
  <si>
    <t>snacks &amp; dinner for the 51st Board meeting on Feb. 24, 2021</t>
  </si>
  <si>
    <t>JENNY S. ALINA</t>
  </si>
  <si>
    <t>2021-019A</t>
  </si>
  <si>
    <t>use for National Women's Month Celebration</t>
  </si>
  <si>
    <t>ROMEL A. RATERTA</t>
  </si>
  <si>
    <t>2021-020</t>
  </si>
  <si>
    <t>seed propagation for the Production of High Value Crop (HVC) Seess &amp; Seedling in Batanes under the Bayanihan II project</t>
  </si>
  <si>
    <t>2021-021</t>
  </si>
  <si>
    <t>supplies for the National Women's Month Celebration</t>
  </si>
  <si>
    <t>2021-022</t>
  </si>
  <si>
    <t>supplies &amp; materials for the installation of 3 units television</t>
  </si>
  <si>
    <t>2021-023</t>
  </si>
  <si>
    <t>supplies &amp; materials for the connection of 3 units television</t>
  </si>
  <si>
    <t>2021-024</t>
  </si>
  <si>
    <t>2021-025</t>
  </si>
  <si>
    <t>stamp to be used in the office of the President &amp; Office of the Board Sec</t>
  </si>
  <si>
    <t>2021-026</t>
  </si>
  <si>
    <t>snacks &amp; lunch for the "Records Management System Echo Seminar on March 23, 2021</t>
  </si>
  <si>
    <t>BRYAN DAVE P. REVILLA</t>
  </si>
  <si>
    <t>2021-027</t>
  </si>
  <si>
    <t>meals &amp; snacks for the FY 2022 Budget Review &amp; Consultation on March 16, 2021</t>
  </si>
  <si>
    <t>2021-028</t>
  </si>
  <si>
    <t>for preventive maintenance of BSC ICT Equipment</t>
  </si>
  <si>
    <t>on-going</t>
  </si>
  <si>
    <t>2021-029</t>
  </si>
  <si>
    <t>ObR #</t>
  </si>
  <si>
    <t>FAILED</t>
  </si>
  <si>
    <t>Status</t>
  </si>
  <si>
    <t>2021-030</t>
  </si>
  <si>
    <t>March 25, 2021</t>
  </si>
  <si>
    <t>March 30, 2021</t>
  </si>
  <si>
    <t>2021-031</t>
  </si>
  <si>
    <t>for National Womens Month Celebration activity</t>
  </si>
  <si>
    <t>GAD</t>
  </si>
  <si>
    <t>2021-032</t>
  </si>
  <si>
    <t>2021-033</t>
  </si>
  <si>
    <t>2021-034</t>
  </si>
  <si>
    <t>ALETH A. MEORA</t>
  </si>
  <si>
    <t>2021-035</t>
  </si>
  <si>
    <t>for the purchase of Semi-Expendable Office Supply purposes</t>
  </si>
  <si>
    <t>2021-036</t>
  </si>
  <si>
    <t>2021-037</t>
  </si>
  <si>
    <t>Unit</t>
  </si>
  <si>
    <t>2021-038</t>
  </si>
  <si>
    <t>2021-039</t>
  </si>
  <si>
    <t>for the purchase of Academic furnitures &amp; fixtures purposes</t>
  </si>
  <si>
    <t>2021-040</t>
  </si>
  <si>
    <t>2021-041</t>
  </si>
  <si>
    <t>for back-up and saving documents purposes</t>
  </si>
  <si>
    <t>2021-042</t>
  </si>
  <si>
    <t>communication expenses in the implementation of the Learning Continuity Plan</t>
  </si>
  <si>
    <t>WILLIAM POL M. MAGGAY</t>
  </si>
  <si>
    <t>2021-043</t>
  </si>
  <si>
    <t>JANE S. CASTILLO</t>
  </si>
  <si>
    <t>2021-044</t>
  </si>
  <si>
    <t>supplies/materials use for product development</t>
  </si>
  <si>
    <t>2021-045</t>
  </si>
  <si>
    <t>2021-046</t>
  </si>
  <si>
    <t>2021-047</t>
  </si>
  <si>
    <t>2021-048</t>
  </si>
  <si>
    <t>ANNE MARIELLE V. TEVES</t>
  </si>
  <si>
    <t>2021-049</t>
  </si>
  <si>
    <t>2021-050</t>
  </si>
  <si>
    <t>replacement of defective HDD of ACER ASPIRE 3</t>
  </si>
  <si>
    <t>February 23, 2021</t>
  </si>
  <si>
    <t>February 24, 2021</t>
  </si>
  <si>
    <t>Supplies for operational use of the Procurement Office</t>
  </si>
  <si>
    <t>Office</t>
  </si>
  <si>
    <t>Remarks</t>
  </si>
  <si>
    <t>(blank)</t>
  </si>
  <si>
    <t>Estimated Total</t>
  </si>
  <si>
    <t>Sum of Estimated Total</t>
  </si>
  <si>
    <t>For the purchase of office equipment</t>
  </si>
  <si>
    <t>For the purchase of semi-expendable equipment</t>
  </si>
  <si>
    <t>WILLIAM JO SE M. BILLOTE</t>
  </si>
  <si>
    <t>2021-051</t>
  </si>
  <si>
    <t>for office supplies</t>
  </si>
  <si>
    <t>2021-052</t>
  </si>
  <si>
    <t>for office supply</t>
  </si>
  <si>
    <t>2021-053</t>
  </si>
  <si>
    <t>use for office supplies</t>
  </si>
  <si>
    <t>2021-054</t>
  </si>
  <si>
    <t>supplies &amp; equuipment for the installation of split type</t>
  </si>
  <si>
    <t>2021-055</t>
  </si>
  <si>
    <t>food for the BSC employees during the Tree Planting Activity at "Rakuh A Payaman" in Mahatao, Batanes 7:00am</t>
  </si>
  <si>
    <t>XINA V. VINALAY</t>
  </si>
  <si>
    <t>2021-056</t>
  </si>
  <si>
    <t>communication expenses</t>
  </si>
  <si>
    <t>ANDREI JOHN S. CORDOVA</t>
  </si>
  <si>
    <t>2021-057</t>
  </si>
  <si>
    <t>2021-058</t>
  </si>
  <si>
    <t>snacks &amp; lunch for the 2nd Quarter Performance Review &amp; Regular meeting (May 18, 2021)</t>
  </si>
  <si>
    <t>2021-059</t>
  </si>
  <si>
    <t>to keep update on the development of training/program for sports development</t>
  </si>
  <si>
    <t>MAGDALENA V. BALLES</t>
  </si>
  <si>
    <t>2021-060</t>
  </si>
  <si>
    <t>March 24, 2021</t>
  </si>
  <si>
    <t>March 2, 2021</t>
  </si>
  <si>
    <t>2021-006</t>
  </si>
  <si>
    <t>Supply and Delivery of Academic Equipment</t>
  </si>
  <si>
    <t>January 12, 2021</t>
  </si>
  <si>
    <t>January 25, 2021</t>
  </si>
  <si>
    <t>April 22, 2021</t>
  </si>
  <si>
    <t>Snacks during the Expanded Finance Committee Meeting on April 13, 2021</t>
  </si>
  <si>
    <t>April 13, 2021</t>
  </si>
  <si>
    <t>March 29, 2021</t>
  </si>
  <si>
    <t>Fund Code</t>
  </si>
  <si>
    <t>March 31, 2021</t>
  </si>
  <si>
    <t>March 15, 2021</t>
  </si>
  <si>
    <t>March 26, 2021</t>
  </si>
  <si>
    <t>February 10-11, 2021</t>
  </si>
  <si>
    <t>April 5, 2021</t>
  </si>
  <si>
    <t>2021-013</t>
  </si>
  <si>
    <t>Puchase of drafting tables and chairs for the Academiic Furnitures and Fixtures</t>
  </si>
  <si>
    <t>January 26, 2021</t>
  </si>
  <si>
    <t>April 15, 2021</t>
  </si>
  <si>
    <t>March 16, 2021</t>
  </si>
  <si>
    <t>March 9, 2021</t>
  </si>
  <si>
    <t>April 8, 2021</t>
  </si>
  <si>
    <t>April 12, 2021</t>
  </si>
  <si>
    <t xml:space="preserve">Snacks during the National Women's Month Celebration </t>
  </si>
  <si>
    <t>May 4, 2021</t>
  </si>
  <si>
    <t>Snacks and lunch during the Administrative Council meeting on March 31, 2021</t>
  </si>
  <si>
    <t>Pension Ivatan</t>
  </si>
  <si>
    <t>Snacks and Lunch during the Academic Council meeting on March 30, 2021</t>
  </si>
  <si>
    <t>-</t>
  </si>
  <si>
    <t>FERDINAND BULUSAN</t>
  </si>
  <si>
    <t>2021-061</t>
  </si>
  <si>
    <t>lunch &amp; snacks for the Lab-Trip Training on May 6 and 7, 2021 at BSC</t>
  </si>
  <si>
    <t>2021-062</t>
  </si>
  <si>
    <t>for office consumption (office supplies)</t>
  </si>
  <si>
    <t>2021-063</t>
  </si>
  <si>
    <t>Installation of 2 units grrenhouse (4 x 12 sq. m)</t>
  </si>
  <si>
    <t>2021-064</t>
  </si>
  <si>
    <t>repair &amp; maintenance of the cables  of old 16 channel CCTV located at Supply Office</t>
  </si>
  <si>
    <t>J-Tech Trading &amp; Services</t>
  </si>
  <si>
    <t>ELEIN T. ESPERANZA</t>
  </si>
  <si>
    <t>2021-065</t>
  </si>
  <si>
    <t>materials for the National Higher Education Week Competition (May 17-21, 2021)</t>
  </si>
  <si>
    <t>May 19, 2021</t>
  </si>
  <si>
    <t>GDP Trading</t>
  </si>
  <si>
    <t>2021-066</t>
  </si>
  <si>
    <t>2021-067</t>
  </si>
  <si>
    <t>2021-068</t>
  </si>
  <si>
    <t>2021-069</t>
  </si>
  <si>
    <t>provision of WiFi Modems for internet connectivity (Admin. &amp; Finance units)</t>
  </si>
  <si>
    <t>2021-070</t>
  </si>
  <si>
    <t>Health Insurance of students</t>
  </si>
  <si>
    <t>2021-071</t>
  </si>
  <si>
    <t>for the Implementation of  "ADOPT through varied R &amp; D of Ivatan Endemic Resources" research project</t>
  </si>
  <si>
    <t>2021-072</t>
  </si>
  <si>
    <t>for product packaging</t>
  </si>
  <si>
    <t>2021-073</t>
  </si>
  <si>
    <t>for the Implementation of "ADOPT through  Varied R &amp; D of Ivatan Endemic Resources" research project</t>
  </si>
  <si>
    <t>2021-074</t>
  </si>
  <si>
    <t>2021-075</t>
  </si>
  <si>
    <t>for CAO office use</t>
  </si>
  <si>
    <t>2021-076</t>
  </si>
  <si>
    <t>breakfast for Coastal Cleaning on May 18, 2021 at 6:00 in the morning</t>
  </si>
  <si>
    <t>2021-077</t>
  </si>
  <si>
    <t>for School Publication supplies &amp; purposes</t>
  </si>
  <si>
    <t>Publication</t>
  </si>
  <si>
    <t>2021-078</t>
  </si>
  <si>
    <t>Relocation &amp; Reinstallation of Split type air conditioners</t>
  </si>
  <si>
    <t>2021-079</t>
  </si>
  <si>
    <t>for medical &amp; laboratory equiupments</t>
  </si>
  <si>
    <t>2021-080</t>
  </si>
  <si>
    <t>snacks for the Technical Budget Hearing for FY 2022 Budget Proposals on June 8, 2021</t>
  </si>
  <si>
    <t>2021-081</t>
  </si>
  <si>
    <t>office supplies</t>
  </si>
  <si>
    <t>PURCHASE ORDER</t>
  </si>
  <si>
    <t>BATANES STATE COLLEGE</t>
  </si>
  <si>
    <t>Basco, Batanes</t>
  </si>
  <si>
    <t>Date</t>
  </si>
  <si>
    <t>150-214-534</t>
  </si>
  <si>
    <t>No.</t>
  </si>
  <si>
    <t>Description</t>
  </si>
  <si>
    <t>Unit Cost</t>
  </si>
  <si>
    <t>Amount</t>
  </si>
  <si>
    <t>TOTAL</t>
  </si>
  <si>
    <t>Very truly yours,</t>
  </si>
  <si>
    <t>(Signature over printed name)</t>
  </si>
  <si>
    <t>Ref. No.:</t>
  </si>
  <si>
    <t>INSTRUCTIONS</t>
  </si>
  <si>
    <t>B. This form shall be accomplished as follows:</t>
  </si>
  <si>
    <t>Serial number (one series for each year)</t>
  </si>
  <si>
    <t>Month</t>
  </si>
  <si>
    <t>Year</t>
  </si>
  <si>
    <t>C. It shall be prepared in four (4) copies distributed as follows:</t>
  </si>
  <si>
    <t>Republic of the Philippines</t>
  </si>
  <si>
    <t>Date:</t>
  </si>
  <si>
    <t>REQUEST FOR PRICE QUOTATION</t>
  </si>
  <si>
    <t>NOTE:</t>
  </si>
  <si>
    <t>4. THE APPROVED BUDGET FOR THIS PROCUREMENT IS</t>
  </si>
  <si>
    <t>(GPPB Resolution No. 09-2009)</t>
  </si>
  <si>
    <t>Item #</t>
  </si>
  <si>
    <t>Qty.</t>
  </si>
  <si>
    <t xml:space="preserve">PARTICULAR </t>
  </si>
  <si>
    <t>Unit Price</t>
  </si>
  <si>
    <t>001</t>
  </si>
  <si>
    <t>002</t>
  </si>
  <si>
    <t>003</t>
  </si>
  <si>
    <t>004</t>
  </si>
  <si>
    <t>005</t>
  </si>
  <si>
    <t>006</t>
  </si>
  <si>
    <t>007</t>
  </si>
  <si>
    <t>008</t>
  </si>
  <si>
    <t>009</t>
  </si>
  <si>
    <t>010</t>
  </si>
  <si>
    <t>012</t>
  </si>
  <si>
    <t>013</t>
  </si>
  <si>
    <t>014</t>
  </si>
  <si>
    <t>015</t>
  </si>
  <si>
    <t>016</t>
  </si>
  <si>
    <t>After having carefully read and accepted your conditions, I/We have place my /our best and final price offer on the item/s listed above.</t>
  </si>
  <si>
    <t>Printed Name/Signature</t>
  </si>
  <si>
    <t>Ref.#</t>
  </si>
  <si>
    <t>011</t>
  </si>
  <si>
    <t>Class</t>
  </si>
  <si>
    <t>MOOE</t>
  </si>
  <si>
    <t>CO</t>
  </si>
  <si>
    <t>May 26, 2021</t>
  </si>
  <si>
    <t>May 14, 2021</t>
  </si>
  <si>
    <t>May 20, 2021</t>
  </si>
  <si>
    <t>May 25, 2021</t>
  </si>
  <si>
    <t>JPM Gen. Mdse. &amp; Hardware</t>
  </si>
  <si>
    <t>May 7, 2021</t>
  </si>
  <si>
    <t>May 18, 2021</t>
  </si>
  <si>
    <t>Use for mailing report of grades to parents, request credentials, Form 137</t>
  </si>
  <si>
    <t xml:space="preserve">Purchase of Academic Equipment </t>
  </si>
  <si>
    <t>2021-003</t>
  </si>
  <si>
    <t xml:space="preserve">  SVP</t>
  </si>
  <si>
    <t>2021-005</t>
  </si>
  <si>
    <t>2021-009</t>
  </si>
  <si>
    <t xml:space="preserve">Purchase of Academic Furniture Fixtures  </t>
  </si>
  <si>
    <t>June 1, 2021</t>
  </si>
  <si>
    <t xml:space="preserve">For President's Office use </t>
  </si>
  <si>
    <t xml:space="preserve"> </t>
  </si>
  <si>
    <t>April 30, 2021</t>
  </si>
  <si>
    <t>2021-002</t>
  </si>
  <si>
    <t>Supply and installation of CCTV for Academic Building, Dormitory and Agriculture Building</t>
  </si>
  <si>
    <t>April 27, 2021</t>
  </si>
  <si>
    <t>May 26, 2021`</t>
  </si>
  <si>
    <t>May 17, 2021</t>
  </si>
  <si>
    <t>DARYL ALVA C. BATIN</t>
  </si>
  <si>
    <t>2021-082</t>
  </si>
  <si>
    <t>to be used as one year office supplies and for the upcoming research training and journal publication</t>
  </si>
  <si>
    <t>Ma. Niam Karla P. Delos Santos</t>
  </si>
  <si>
    <t>2021-083</t>
  </si>
  <si>
    <t>for CAC office use</t>
  </si>
  <si>
    <t>2021-084</t>
  </si>
  <si>
    <t>2021-085</t>
  </si>
  <si>
    <t>protective gears of maintenance services staff</t>
  </si>
  <si>
    <t>2021-086</t>
  </si>
  <si>
    <t>internet data/Regular load Allocation of Administrative &amp; Finance staff of the college to support online submission of reports &amp; other related activities for the 3rd &amp; 4th quarter of the Fiscal Year 2021</t>
  </si>
  <si>
    <t>2021-087</t>
  </si>
  <si>
    <t>agriculture books</t>
  </si>
  <si>
    <t>2021-088</t>
  </si>
  <si>
    <t>for office use</t>
  </si>
  <si>
    <t>2021-089</t>
  </si>
  <si>
    <t>curtains for SSO office use</t>
  </si>
  <si>
    <t>2021-090</t>
  </si>
  <si>
    <t>supplies for security CCTV &amp; utility services</t>
  </si>
  <si>
    <t>2021-091</t>
  </si>
  <si>
    <t>supplies for the rewiring of faculty room and repair of stairs at Admin. Offices</t>
  </si>
  <si>
    <t>2021-092</t>
  </si>
  <si>
    <t xml:space="preserve">snacks &amp; lunch for Academic Council meeting on June 14, 2021 </t>
  </si>
  <si>
    <t>Cancelled</t>
  </si>
  <si>
    <t>JHOMAR D. CABANSAY</t>
  </si>
  <si>
    <t>2021-093</t>
  </si>
  <si>
    <t>lunch for the Re-orientation on the Implementing Rules &amp; Regulations (June 9)</t>
  </si>
  <si>
    <t>2021-094</t>
  </si>
  <si>
    <t>for laboratory purposes</t>
  </si>
  <si>
    <t>2021-095</t>
  </si>
  <si>
    <t>ink to be used for enrollment</t>
  </si>
  <si>
    <t>2021-096</t>
  </si>
  <si>
    <t>for Admin. &amp; Finance unit's Locator Board</t>
  </si>
  <si>
    <t>2021-097</t>
  </si>
  <si>
    <t>2021-098</t>
  </si>
  <si>
    <t>2021-099</t>
  </si>
  <si>
    <t>2021-0100</t>
  </si>
  <si>
    <t>2021-0101</t>
  </si>
  <si>
    <t>office supplies for the Administrative &amp; Finance Services Units</t>
  </si>
  <si>
    <t>2021-0102</t>
  </si>
  <si>
    <t>supplies for Budget office</t>
  </si>
  <si>
    <t>2021-0103</t>
  </si>
  <si>
    <t>2021-0104</t>
  </si>
  <si>
    <t>supplies for the Budget office</t>
  </si>
  <si>
    <t>2021-0105</t>
  </si>
  <si>
    <t>repair of 2 units floor type airconditioner at Faculty Room</t>
  </si>
  <si>
    <t>2021-0106</t>
  </si>
  <si>
    <t>GSO Supplies</t>
  </si>
  <si>
    <t>2021-0107</t>
  </si>
  <si>
    <t>2021-0108</t>
  </si>
  <si>
    <t>Snack for the Preparatory Board Meeting on June 25, 2021 at 10:00 a.m</t>
  </si>
  <si>
    <t>2021-0109</t>
  </si>
  <si>
    <t xml:space="preserve">PM snack and dinner for the 52nd Board of Trustees Meeting on June 25, 2021 </t>
  </si>
  <si>
    <t>2021-0110</t>
  </si>
  <si>
    <t>Lunch, PM Snack and Dinner of Commissioner Lilian A. De Las Llagas and Staff for the 52nd BOT Meeting on 25 June 2021</t>
  </si>
  <si>
    <t>2021-0111</t>
  </si>
  <si>
    <t>JERSHON RALPH F. CASATANO</t>
  </si>
  <si>
    <t>repair &amp; maintenance of A/C units of Registrar's, Cashier's, Accountant's &amp; President's office</t>
  </si>
  <si>
    <t>2021-0112</t>
  </si>
  <si>
    <t>supplies for the rewiring of faculty room electrical system</t>
  </si>
  <si>
    <t>June 30, 2021</t>
  </si>
  <si>
    <t>completed</t>
  </si>
  <si>
    <t>June 8, 2021</t>
  </si>
  <si>
    <t>Public Bidding</t>
  </si>
  <si>
    <t>partial delivery</t>
  </si>
  <si>
    <t>June 29, 2021</t>
  </si>
  <si>
    <t>June 7, 2021</t>
  </si>
  <si>
    <t>May 6 &amp; 7, 2021</t>
  </si>
  <si>
    <t>June 2, 2021</t>
  </si>
  <si>
    <t>June 10, 2021</t>
  </si>
  <si>
    <t>June 9, 2021</t>
  </si>
  <si>
    <t>2021-0113</t>
  </si>
  <si>
    <t>Davocol's Gen. Mdse.</t>
  </si>
  <si>
    <t>July 2, 2021</t>
  </si>
  <si>
    <t>July 1, 2021</t>
  </si>
  <si>
    <t>June 18, 2021</t>
  </si>
  <si>
    <t>June 1 &amp; July 1, 2021</t>
  </si>
  <si>
    <t>July 7, 2021</t>
  </si>
  <si>
    <t>June 25, 2021</t>
  </si>
  <si>
    <t>June 11, 2021</t>
  </si>
  <si>
    <t>Enrinar Trading</t>
  </si>
  <si>
    <t>Acknowledgement for Request for Quotation</t>
  </si>
  <si>
    <t>RIS#</t>
  </si>
  <si>
    <t>Received by:</t>
  </si>
  <si>
    <t>Thine-line Trading</t>
  </si>
  <si>
    <t>MDAC Trading &amp; Compuserve</t>
  </si>
  <si>
    <t>FVA Gen Mdse &amp; Construction Supply</t>
  </si>
  <si>
    <t>EA Amboy Gen Mdse</t>
  </si>
  <si>
    <t>L &amp; R's Hontomin Gen Mdse</t>
  </si>
  <si>
    <t xml:space="preserve">RCJ Hardware &amp; Gen Mdse  </t>
  </si>
  <si>
    <t>Fitero's Gen Mdse &amp; Electronic Supply</t>
  </si>
  <si>
    <t>Lar &amp; San's Store</t>
  </si>
  <si>
    <t>Wilmerson Gen Mdse</t>
  </si>
  <si>
    <t>FMG Trading &amp; Construction Supply</t>
  </si>
  <si>
    <t>q</t>
  </si>
  <si>
    <t>MG Hubalde Gen Mdse</t>
  </si>
  <si>
    <t>Basco Cable TV Services, Inc.</t>
  </si>
  <si>
    <t>Berlen's Store</t>
  </si>
  <si>
    <t>Melad's Gen. Mdse</t>
  </si>
  <si>
    <t>R. A. Electronics</t>
  </si>
  <si>
    <t>RJ General Merchandise</t>
  </si>
  <si>
    <t>Batanes Multi-Purpose Cooperative, Inc.</t>
  </si>
  <si>
    <t>Romy &amp; Ava's Store</t>
  </si>
  <si>
    <t>J-nell's Gen Mdse</t>
  </si>
  <si>
    <t>Impression Digital Printing Solutions</t>
  </si>
  <si>
    <t>Tawsen's Agri-Venture &amp; Souvenirs</t>
  </si>
  <si>
    <t>D' Island Gasoline Station</t>
  </si>
  <si>
    <t>Arielco Trading</t>
  </si>
  <si>
    <t>Doña Alejandra, Inc.</t>
  </si>
  <si>
    <t>Sentro .Com Enterprises</t>
  </si>
  <si>
    <t>Abana Computer Services</t>
  </si>
  <si>
    <t>Multilink Trading</t>
  </si>
  <si>
    <t>Panganiban's Store</t>
  </si>
  <si>
    <t>Lighthouse Computer Shop</t>
  </si>
  <si>
    <t>Cabalce Gen Mdse</t>
  </si>
  <si>
    <t>Marpax PLC Supplies &amp; Equipment</t>
  </si>
  <si>
    <t>Cielo Gen Mdse</t>
  </si>
  <si>
    <t>Boogs Tailoring</t>
  </si>
  <si>
    <t>LA Trading</t>
  </si>
  <si>
    <t>RA Enterprising</t>
  </si>
  <si>
    <t>Bonjovie Gen Mdse</t>
  </si>
  <si>
    <t>Jojo A. Jose Motors</t>
  </si>
  <si>
    <t>Tripax Trading &amp; Supply</t>
  </si>
  <si>
    <t>Noth Point Printing</t>
  </si>
  <si>
    <t>Ortez Printing &amp; Publishing</t>
  </si>
  <si>
    <t>Apostol's General Merchandise</t>
  </si>
  <si>
    <t>VL Canteen</t>
  </si>
  <si>
    <t>Twixbiz Gen Mdse</t>
  </si>
  <si>
    <t>BEEHAN FOOD ENTERPRISE</t>
  </si>
  <si>
    <t>I AM 'J Graphic Design &amp; Printing</t>
  </si>
  <si>
    <t>Tapucol Express General Merchandise</t>
  </si>
  <si>
    <t>Sophia Marie Store</t>
  </si>
  <si>
    <t>2</t>
  </si>
  <si>
    <t>3</t>
  </si>
  <si>
    <t>4</t>
  </si>
  <si>
    <t>5</t>
  </si>
  <si>
    <t xml:space="preserve">                                                                                                                                                                                                                                                                                                                                                                                                                                                                                                                                                                                                                                                                                                                                                                                                                                                                                                                                                                                                                                                                                                                                                                                                                                                                                                                                                                                                                                                                                                                                                                                                                                                                                                                                                                                                                                                                                                                                                                                                                                                                                                                                                                                                                                                                                                                                                                                                                                                                                                                                                                                                                                                                                                                                                                                                                                                                                                                                                                                                                                                                                                                                                                                                                                                                                                                                                                                                                                                                                                                                                                                                                                                                                                                                                                                                                                                                                                                                                                                                                                                                                                                                                                                                                                                                                                                                                                                                                                                                                                                                                                                                                                                                                                                                                                                                                                                                                                                                                                                                                                                                                                                                                                                                                                                                                                                                                                                                                                                                                                                                                                                                                                                                                                                                                                                                                                                                                                                                                                                                                                                                                                                                                                                                                                                                                                                                                                                                                                                                                                                                                                                                                                                                                                                                                                                                                                                                                                                                                                                                                                                                                                                                                                                                                                                                                                                                                                                                                                                                                                                                                                                                                                                                                                                                                                                                                                                                                                                                                                                                                                                                                                                                                                                                                                                                                                                                                                                                                                                                                                                                                                                                                                                                                                                                                                                                                                                                                                                                                                                                                                                                                                                                                                                                                                                                                                                                                                                                                                                                                                                                                                                                                                                                                                                                                                                                                                                                                                                                                                                                                                                                                                                                                                                                                                                                                                                                                                                                                                                                                                                                                                                                                                                                                                                                                                                                                                                                                                                                                                                                                                                                                                                                                                                                                                                                                                                                                                                                                                                                                                                                                                                                                                                                                                                                                                                                                                                                                                                                                                                                                                                                                                                                                                                                                                                                                                                                                                                                                                                                                                                                                                                                                                                                                                                                                                                                                                                                                                                                                                                                                                                                                                                                                                                                                                                                                                                                                                                                                                                                                                                                                                                                                                                                                                                                                                                                                                                                                                                                                                                                                                                                                                                                                                                                                                                                                                                                                                                                                                                                                                                                                                                                                                                                                                                                                                                                                                                                                                                                                                                                                                                                                                                                                                                                                                                                                                                                                                                                                                                                                                                                                                                                                                                                                                                                                                                                                                                                                                                                                                                                                                                                                                                                                                                                                                                                                                                                                                                                                                                                                                                                                                                                                                                                                                                                                                                                                                                                                                                                                                                                                                                                                                                                                                                                                                                                                                                                                                                                                                                                                                                                                                                                                                                                                                                                                                                                                                                                                                                                                                                                                                                                                                                                                                                                                                                                                                                                                                                                                                                                                                                                                                                                                                                                                                                                                                                                                                                                                                                                                                                                                                                                                                                                                                                                                                                                                                                                                                                                                                                                                                                                                                                                                                                                                                                                                                                                                                                                                                                                                                                                                                                                                                                                                                                                                                                                                                                                                                                                                                                                                                                                                                                                                                                                                                                                                                                                                                                                                                                                                                                                                                                                                                                                                                                                                                                                                                                                                                                                                                                                                                                                                                                                                                                                                                                                                                                                                                                                                                                                                                                                                                                                                                                                                                                                                                                                                                                                                                                                                                                                                                                                                                                                                                                                                                                                                                                                                                                                                                                                                                                                                                                                                                                                                                                                                                                                                                                                                                                                                                                                                                                                                                                                                                                                                                                                                                                                                                                                                                                                                                                                                                                                                                                                                                                                                                                                                                                                                                                                                                                                                                                                                                                                                                                                                                                                                                                                                                                                                                                                                                                                                                                                                                                                                                                                                                                                                                                                                                                                                                                                                                                                                                                                                                                                                                                                                                                                                                                                                                                                                                                                                                                                                                                                                                                                                                                                                                                                                                                                                                                                                                                                                                                                                                                                                                                                                                                                                                                                                                                                                                                                                                                                                                                                                                                                                                                                                                                                                                                                                                                                                                                                                                                                                                                                                                                                                                                                                                                                                                                                                                                                                                                                                                                                                                                                                                                                                                                                                                                                                                                                                                                                                                                                                                                                                                                                                                                                                                                                                                                                                                                                                                                                                                                                                                                                                                                                                                                                                                                                                                                                                                                                                                                                                                                                                                                                                                                                                                                                                                                                                                                                                                                                                                                                                                                                                                                                                                                                                                                                                                                                                                                                                                                                                                                                                                                                                                                                                                                                                                                                                                                                                                                                                                                                                                                                                                                                                                                                                                                                                                                                                                                                                                                                                                                                                                                                                                                                                                                                                                                                                                                                                                                                                                                                                                                                                                                                                                                                                                                                                                                                                                                                                                                                                                                                                                                                                                                                                                                                                                                                                                                                                                                                                                                                                                                                                                                                                                                                                                                                                                                                                                                                                                                                                                                                                                                                                                                                                                                                                                                                                                                                                                                                                                                               </t>
  </si>
  <si>
    <t>6</t>
  </si>
  <si>
    <t>1. MODE OF PRICE EVALUATION SHALL BE ON A LOT BASIS, OTHERWISE PER ITEMS EVALUATION SHALL BE USED IF THERE WILL BE LACKING ITEMS IN ALL RFQ'S AND THE END-USER AGREED, . (Clause 15.2, Section II, Instructions to Bidders of the Philippine Bidding Documents for goods and infrastructure projects)</t>
  </si>
  <si>
    <t>4. THE APPROVED BUDGET CEILING FOR THIS PROCUREMENT IS PHP (GPPB Resolution no. 09-2009)</t>
  </si>
  <si>
    <t/>
  </si>
  <si>
    <t>6. BIDDERS SHALL SUBMIT ORIGINAL BROCHURES SHOWING SPECIFICATIONS OF THE  PRODUCT BEING OFFERED IF APPLICABLE.</t>
  </si>
  <si>
    <t xml:space="preserve">In compliance with GPPB Resolution No. 09-2009 </t>
  </si>
  <si>
    <t>Retrieval of Request for Quotation</t>
  </si>
  <si>
    <t>Released by:</t>
  </si>
  <si>
    <t>May 31, 2021</t>
  </si>
  <si>
    <t>May 31 &amp; July 1, 2021</t>
  </si>
  <si>
    <t>June 10 &amp; July 1, 2021</t>
  </si>
  <si>
    <t>June 2 &amp; July 7, 2021</t>
  </si>
  <si>
    <t>June 10 &amp; July 7, 2021</t>
  </si>
  <si>
    <t>July 21, 2021</t>
  </si>
  <si>
    <t>May 25 &amp; July 5, 2021</t>
  </si>
  <si>
    <t>May 26 &amp; July 7, 2021</t>
  </si>
  <si>
    <t>July 19, 2021</t>
  </si>
  <si>
    <t>-------------------cut here-------------------cut here-------------------cut here-------------------cut here-------------------cut here-------------------</t>
  </si>
  <si>
    <t>PR No.:</t>
  </si>
  <si>
    <t>Checklist of Documents Submitted:</t>
  </si>
  <si>
    <t>Management Monitoring Slip</t>
  </si>
  <si>
    <t>X</t>
  </si>
  <si>
    <t>Purchase Request</t>
  </si>
  <si>
    <t>Pre and Post Inspection Report</t>
  </si>
  <si>
    <t>OBR</t>
  </si>
  <si>
    <t>BAC Resolution</t>
  </si>
  <si>
    <t>Approval of BAC Resolution on SVP</t>
  </si>
  <si>
    <t>RFQ1</t>
  </si>
  <si>
    <t>RFQ2</t>
  </si>
  <si>
    <t>RFQ3</t>
  </si>
  <si>
    <t>Acknowledgment for Request for Quotation</t>
  </si>
  <si>
    <t>Abstract of Bids</t>
  </si>
  <si>
    <t>Letter of Notice</t>
  </si>
  <si>
    <t>Notice to Proceed</t>
  </si>
  <si>
    <t>Certification of BAC</t>
  </si>
  <si>
    <t>Waste Materials Report/Pre &amp; Post Repair Inspection</t>
  </si>
  <si>
    <t>Purchase Order (PO)</t>
  </si>
  <si>
    <t>Charge/Sales Invoice</t>
  </si>
  <si>
    <t>IAR</t>
  </si>
  <si>
    <t>Inventory Custodian Slip (ICS)</t>
  </si>
  <si>
    <t>RIS</t>
  </si>
  <si>
    <t>MOA</t>
  </si>
  <si>
    <t>Attendance Sheet</t>
  </si>
  <si>
    <t>(Signature over Printed Name/Date)</t>
  </si>
  <si>
    <r>
      <rPr>
        <b/>
        <i/>
        <u/>
        <sz val="11"/>
        <rFont val="Calibri"/>
        <family val="2"/>
        <scheme val="minor"/>
      </rPr>
      <t>Note:</t>
    </r>
    <r>
      <rPr>
        <i/>
        <u/>
        <sz val="11"/>
        <rFont val="Calibri"/>
        <family val="2"/>
        <scheme val="minor"/>
      </rPr>
      <t xml:space="preserve"> Please return one (1) copy to Supply section for filing purposes. Thank you.</t>
    </r>
  </si>
  <si>
    <t>SS Form 14/001 (A)</t>
  </si>
  <si>
    <t>SS Form 14/001 (B)</t>
  </si>
  <si>
    <t>SS Form 14/001©</t>
  </si>
  <si>
    <t>"</t>
  </si>
  <si>
    <t>+</t>
  </si>
  <si>
    <t>July 27, 2021</t>
  </si>
  <si>
    <t>5/19 &amp; 7/19/2021</t>
  </si>
  <si>
    <t>5/19 &amp; 7/21/2021</t>
  </si>
  <si>
    <t>5/26 &amp; 7/21/2021</t>
  </si>
  <si>
    <t>July 19 &amp; 26, 2021</t>
  </si>
  <si>
    <t>July 21 &amp; 26, 2021</t>
  </si>
  <si>
    <t>July 26, 2021</t>
  </si>
  <si>
    <t>June 2 &amp; July 19, 2021</t>
  </si>
  <si>
    <t>June 10 &amp; July 26, 2021</t>
  </si>
  <si>
    <t>Office of the President</t>
  </si>
  <si>
    <t>General Services Office</t>
  </si>
  <si>
    <t>1006A</t>
  </si>
  <si>
    <t>College Assessment Center</t>
  </si>
  <si>
    <t>Procurement Unit</t>
  </si>
  <si>
    <t>A. The PO is a form/document used by the agency/entity, addressed to supplier, to deliver specific quantities of supplies/goods/property subject to the terms and conditions contained in the PO.</t>
  </si>
  <si>
    <t>2021-004</t>
  </si>
  <si>
    <t>for the purchase of Academic Equipments</t>
  </si>
  <si>
    <t>Korner Hauz Café</t>
  </si>
  <si>
    <t xml:space="preserve">Not processed </t>
  </si>
  <si>
    <t>Sum of Total</t>
  </si>
  <si>
    <t>(Multiple Items)</t>
  </si>
  <si>
    <t>Supplies and materials for Sports Development</t>
  </si>
  <si>
    <t>for the purchase of Semi-expendable equipments purposes</t>
  </si>
  <si>
    <t>pending</t>
  </si>
  <si>
    <t>EMILYN D. ALUETA</t>
  </si>
  <si>
    <t>August 23, 2021</t>
  </si>
  <si>
    <t>BAC Chairperson</t>
  </si>
  <si>
    <t>reimbursement</t>
  </si>
  <si>
    <t xml:space="preserve"> PPMP for CY2021</t>
  </si>
  <si>
    <t>PURCHASE REQUEST</t>
  </si>
  <si>
    <t>PR No.</t>
  </si>
  <si>
    <t>Department:</t>
  </si>
  <si>
    <t xml:space="preserve">SAI No.: </t>
  </si>
  <si>
    <t>Section:</t>
  </si>
  <si>
    <t>OBR#</t>
  </si>
  <si>
    <t>Item Description</t>
  </si>
  <si>
    <t>Stock No.</t>
  </si>
  <si>
    <t>Estimated</t>
  </si>
  <si>
    <t>Total Cost</t>
  </si>
  <si>
    <t xml:space="preserve">Purpose: </t>
  </si>
  <si>
    <t>Approved By:</t>
  </si>
  <si>
    <t>Signature:</t>
  </si>
  <si>
    <t>Printed Name:</t>
  </si>
  <si>
    <t>Designation:</t>
  </si>
  <si>
    <t>ABSTRACT OF QUOTATIONS</t>
  </si>
  <si>
    <t>(x) Furnishing/delivery of supplies, and  materials or equipment</t>
  </si>
  <si>
    <t>Bids opened at Basco, Batanes</t>
  </si>
  <si>
    <t>( x ) Furnishing Labor, services, etc.</t>
  </si>
  <si>
    <t>(   ) Rental or use of transportation facilities equipment, quarters, rooms, lot or space, etc.</t>
  </si>
  <si>
    <t xml:space="preserve">To be furnished at the </t>
  </si>
  <si>
    <t>(State place or site of Office or project where articles or services be furnished or returned)</t>
  </si>
  <si>
    <t>NAME OF ARTICLES OR SERVICES TO BE FURNISHED, RENDERED OR FACILITIES TO BE RENTED</t>
  </si>
  <si>
    <t>BAC Member</t>
  </si>
  <si>
    <t>LEOBERT L. BANZALI</t>
  </si>
  <si>
    <t>026</t>
  </si>
  <si>
    <t>027</t>
  </si>
  <si>
    <t>028</t>
  </si>
  <si>
    <t>029</t>
  </si>
  <si>
    <t>030</t>
  </si>
  <si>
    <t>031</t>
  </si>
  <si>
    <t>032</t>
  </si>
  <si>
    <t>033</t>
  </si>
  <si>
    <t>034</t>
  </si>
  <si>
    <t>035</t>
  </si>
  <si>
    <t>036</t>
  </si>
  <si>
    <t>037</t>
  </si>
  <si>
    <t>038</t>
  </si>
  <si>
    <t>039</t>
  </si>
  <si>
    <t>040</t>
  </si>
  <si>
    <t>Philippine Red Cross</t>
  </si>
  <si>
    <t>MICHEL A. CABRERA</t>
  </si>
  <si>
    <t>Claire's Drugstore</t>
  </si>
  <si>
    <t>FORTUNATO PHILIP A. CABUGAO</t>
  </si>
  <si>
    <t>041</t>
  </si>
  <si>
    <t>042</t>
  </si>
  <si>
    <t>043</t>
  </si>
  <si>
    <t>044</t>
  </si>
  <si>
    <t>045</t>
  </si>
  <si>
    <t>046</t>
  </si>
  <si>
    <t>047</t>
  </si>
  <si>
    <t>048</t>
  </si>
  <si>
    <t>049</t>
  </si>
  <si>
    <t>050</t>
  </si>
  <si>
    <t>051</t>
  </si>
  <si>
    <t>052</t>
  </si>
  <si>
    <t>053</t>
  </si>
  <si>
    <t>054</t>
  </si>
  <si>
    <t>055</t>
  </si>
  <si>
    <t>056</t>
  </si>
  <si>
    <t>057</t>
  </si>
  <si>
    <t>058</t>
  </si>
  <si>
    <t>060</t>
  </si>
  <si>
    <t>061</t>
  </si>
  <si>
    <t>062</t>
  </si>
  <si>
    <t>063</t>
  </si>
  <si>
    <t>064</t>
  </si>
  <si>
    <t>065</t>
  </si>
  <si>
    <t>066</t>
  </si>
  <si>
    <t>067</t>
  </si>
  <si>
    <t>068</t>
  </si>
  <si>
    <t>069</t>
  </si>
  <si>
    <t>070</t>
  </si>
  <si>
    <t>071</t>
  </si>
  <si>
    <t>072</t>
  </si>
  <si>
    <t>073</t>
  </si>
  <si>
    <t>074</t>
  </si>
  <si>
    <t>075</t>
  </si>
  <si>
    <t>076</t>
  </si>
  <si>
    <t>Bond paper, A4 size</t>
  </si>
  <si>
    <t>IDB Merida Photo Studio &amp; Artworks</t>
  </si>
  <si>
    <t>Business Name</t>
  </si>
  <si>
    <t>TIN #</t>
  </si>
  <si>
    <t>Apostol General Merchandise</t>
  </si>
  <si>
    <t>Name/Owner</t>
  </si>
  <si>
    <t>Leo A. Apostol</t>
  </si>
  <si>
    <t>183-008-448</t>
  </si>
  <si>
    <t>Claire H. Abad</t>
  </si>
  <si>
    <t>264-438-671</t>
  </si>
  <si>
    <t>Davocol's General Merchandise</t>
  </si>
  <si>
    <t>Lilibeth T. Davocol</t>
  </si>
  <si>
    <t>116-311-342</t>
  </si>
  <si>
    <t>Davocol's Inn</t>
  </si>
  <si>
    <t>Dan Ardie T. Davocol</t>
  </si>
  <si>
    <t>739-884-154</t>
  </si>
  <si>
    <t>Crisel General Merchandise</t>
  </si>
  <si>
    <t>Cresencio M. Verana</t>
  </si>
  <si>
    <t>135-792-662</t>
  </si>
  <si>
    <t>Casa Del Basco</t>
  </si>
  <si>
    <t>107-549-729</t>
  </si>
  <si>
    <t>Bitstop Network Services Inc.</t>
  </si>
  <si>
    <t>Lito Doroteo A. Adarme</t>
  </si>
  <si>
    <t>124-072-664</t>
  </si>
  <si>
    <t>Doque's Congie Hauz</t>
  </si>
  <si>
    <t>Glenda L. Gordo</t>
  </si>
  <si>
    <t>922-904-311</t>
  </si>
  <si>
    <t>D. Michael Co Industrial Supply (DMC) Corp.</t>
  </si>
  <si>
    <t>Eunelyn O. Ramilla</t>
  </si>
  <si>
    <t>007-776-953</t>
  </si>
  <si>
    <t>E. A. Amboy General Merchandise</t>
  </si>
  <si>
    <t>Cesar Edgardo Amboy</t>
  </si>
  <si>
    <t>928-655-269</t>
  </si>
  <si>
    <t>Narcisa Co Melad</t>
  </si>
  <si>
    <t>Bartilad's Feeds Trading</t>
  </si>
  <si>
    <t>Roldan Q. Bartilad</t>
  </si>
  <si>
    <t>771-272-422</t>
  </si>
  <si>
    <t>123-394-221</t>
  </si>
  <si>
    <t>Frederick  Gari</t>
  </si>
  <si>
    <t>219-884-940</t>
  </si>
  <si>
    <t>George D. Peralta</t>
  </si>
  <si>
    <t>Hubalde's Drugstore</t>
  </si>
  <si>
    <t>Marilyn G. Hubalde</t>
  </si>
  <si>
    <t>914-979-941</t>
  </si>
  <si>
    <t>Hudzan Café &amp; Catering Services</t>
  </si>
  <si>
    <t>Susan Villegas</t>
  </si>
  <si>
    <t>290-315-057</t>
  </si>
  <si>
    <t>I.B.S Pharmacy &amp; General Merchadise</t>
  </si>
  <si>
    <t>Dale Anthony C. Gutierrez</t>
  </si>
  <si>
    <t>411-599-160</t>
  </si>
  <si>
    <t>IAM'J Graphic Design &amp; Printing</t>
  </si>
  <si>
    <t>Jaycy S. Alina</t>
  </si>
  <si>
    <t>318-666-833</t>
  </si>
  <si>
    <t>JPM General Merchandise &amp; Hardware</t>
  </si>
  <si>
    <t>Emma P. Adarme</t>
  </si>
  <si>
    <t>160-183-814</t>
  </si>
  <si>
    <t>Cecilia C. De Sagon</t>
  </si>
  <si>
    <t>933-429-635</t>
  </si>
  <si>
    <t>M.G. Hubalde's General Merchandise</t>
  </si>
  <si>
    <t>914-979-941-001</t>
  </si>
  <si>
    <t>Florescita A. Cruz</t>
  </si>
  <si>
    <t>100-194-776</t>
  </si>
  <si>
    <t>Neil Bernardo Ordas</t>
  </si>
  <si>
    <t>196-062-499</t>
  </si>
  <si>
    <t>Janice A. Alasco</t>
  </si>
  <si>
    <t>283-009-327</t>
  </si>
  <si>
    <t>Teresita D. Valiente</t>
  </si>
  <si>
    <t>106-115-883</t>
  </si>
  <si>
    <t>**</t>
  </si>
  <si>
    <t>Regina B. Gabaldon</t>
  </si>
  <si>
    <t>279-057-542</t>
  </si>
  <si>
    <t>Twixbiz General Merchandise</t>
  </si>
  <si>
    <t>Charles B. Domingo</t>
  </si>
  <si>
    <t>118-687-531</t>
  </si>
  <si>
    <t>Northern Star General Merchandise</t>
  </si>
  <si>
    <t>Cesar A. Calma</t>
  </si>
  <si>
    <t>151-407-774</t>
  </si>
  <si>
    <t>SKR Furiture &amp; Fixture Trading</t>
  </si>
  <si>
    <t>Delma M. Abad</t>
  </si>
  <si>
    <t>443-694-557</t>
  </si>
  <si>
    <t>000-804-271-096</t>
  </si>
  <si>
    <t>Waldimar C. Ballada</t>
  </si>
  <si>
    <t>Marconine's Food Catering Services</t>
  </si>
  <si>
    <t>Winefredo C. Maduro</t>
  </si>
  <si>
    <t>917-830-052</t>
  </si>
  <si>
    <t>431-974-729</t>
  </si>
  <si>
    <t>J. F. Gabotero, Inc.</t>
  </si>
  <si>
    <t>Quirino Crisanto F. Gabotero</t>
  </si>
  <si>
    <t>770-322-881</t>
  </si>
  <si>
    <t>KCM hardware &amp; Construction Supplies</t>
  </si>
  <si>
    <t>Kathleen Enica Co Melad</t>
  </si>
  <si>
    <t>466-514-463</t>
  </si>
  <si>
    <t>MKM Hardware</t>
  </si>
  <si>
    <t>Enrique Abuyo Melad Jr.</t>
  </si>
  <si>
    <t>148-780-907</t>
  </si>
  <si>
    <t>NSGB Books Trading</t>
  </si>
  <si>
    <t>Nica Sandra Go Banag</t>
  </si>
  <si>
    <t>ONPREM2CLOUD IT SOLUTIONS CO.</t>
  </si>
  <si>
    <t>Emmanuel B. Mamayson</t>
  </si>
  <si>
    <t>101-626-582</t>
  </si>
  <si>
    <t>Petonio's Kitchen Food Services</t>
  </si>
  <si>
    <t>Ramona C. Tabuso</t>
  </si>
  <si>
    <t>013-000-080-045-720-21</t>
  </si>
  <si>
    <t>Tiger Consulting and Software Devt Inc.</t>
  </si>
  <si>
    <t>007-073-548</t>
  </si>
  <si>
    <r>
      <rPr>
        <b/>
        <sz val="11"/>
        <rFont val="Century Gothic"/>
        <family val="2"/>
      </rPr>
      <t>BAC Resolution No</t>
    </r>
    <r>
      <rPr>
        <b/>
        <sz val="11"/>
        <color rgb="FF001746"/>
        <rFont val="Century Gothic"/>
        <family val="2"/>
      </rPr>
      <t>.</t>
    </r>
  </si>
  <si>
    <r>
      <rPr>
        <b/>
        <sz val="12"/>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</si>
  <si>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2"/>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</si>
  <si>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t xml:space="preserve">           </t>
    </r>
    <r>
      <rPr>
        <b/>
        <sz val="11"/>
        <rFont val="Century Gothic"/>
        <family val="2"/>
      </rPr>
      <t>WHEREAS</t>
    </r>
    <r>
      <rPr>
        <sz val="11"/>
        <rFont val="Century Gothic"/>
        <family val="2"/>
      </rPr>
      <t>, Purchase Request No.</t>
    </r>
  </si>
  <si>
    <t xml:space="preserve">involves the procurement of </t>
  </si>
  <si>
    <r>
      <rPr>
        <b/>
        <sz val="12"/>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</si>
  <si>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as it is hereby </t>
    </r>
    <r>
      <rPr>
        <b/>
        <sz val="11"/>
        <rFont val="Century Gothic"/>
        <family val="2"/>
      </rPr>
      <t>RESOLVED</t>
    </r>
    <r>
      <rPr>
        <sz val="11"/>
        <rFont val="Century Gothic"/>
        <family val="2"/>
      </rPr>
      <t xml:space="preserve"> to recommend to the College President to adopt Alternative Mode of Procurement under Small Value Procurement for the said transaction;</t>
    </r>
  </si>
  <si>
    <r>
      <rPr>
        <b/>
        <sz val="11"/>
        <rFont val="Century Gothic"/>
        <family val="2"/>
      </rPr>
      <t>RESOLVED FINALLY</t>
    </r>
    <r>
      <rPr>
        <sz val="11"/>
        <rFont val="Century Gothic"/>
        <family val="2"/>
      </rPr>
      <t>, at the Batanes State College, this</t>
    </r>
  </si>
  <si>
    <t>Recommending Approval:</t>
  </si>
  <si>
    <t xml:space="preserve">FORTUNATO PHILIP A. CABUGAO </t>
  </si>
  <si>
    <t>End-User/Provisional Member</t>
  </si>
  <si>
    <t>BAC Vice Chairperson</t>
  </si>
  <si>
    <t>BRYAN H. CIELO</t>
  </si>
  <si>
    <t>DELMA G. MALUPA-ABAD</t>
  </si>
  <si>
    <t>EDWIN F.MACABALLUG, Ph.D.</t>
  </si>
  <si>
    <t>LIEZL P. DELA CRUZ</t>
  </si>
  <si>
    <t>RODERICK Y. ABAD</t>
  </si>
  <si>
    <t>VILMA D. BACCAY</t>
  </si>
  <si>
    <t>ESTEBAN C. BADAJOS</t>
  </si>
  <si>
    <t>MIAH DAPHNIE B. BUENAFE</t>
  </si>
  <si>
    <t>GLORIA N. CABIZON</t>
  </si>
  <si>
    <t>RICARDO Q. CABUGAO, JR.</t>
  </si>
  <si>
    <t>DOREEN B. CARIASO</t>
  </si>
  <si>
    <t>HILDA E. CASTILLO</t>
  </si>
  <si>
    <t>APOLINARIA A. CIELO</t>
  </si>
  <si>
    <t>ESTEFANIO S. DONALVO</t>
  </si>
  <si>
    <t>LAARNI M. DONATO</t>
  </si>
  <si>
    <t>MERCEDITA G. DONATO</t>
  </si>
  <si>
    <t>REYNALDO A. DONATO</t>
  </si>
  <si>
    <t>ANTONIA E. ESPAÑOL</t>
  </si>
  <si>
    <t>HILARIO M. ESTEBAN</t>
  </si>
  <si>
    <t>DENNIS I. LIM</t>
  </si>
  <si>
    <t>PRISCILLA C. MILLAN</t>
  </si>
  <si>
    <t>SALVADOR T. MIRANDA JR.</t>
  </si>
  <si>
    <t>LUVIES C. ORMILLA</t>
  </si>
  <si>
    <t>REYNANTE B. ORMILLA</t>
  </si>
  <si>
    <t>ARACELI G. PUÑO</t>
  </si>
  <si>
    <t>JEMIMA DAIL F. DE SAGON</t>
  </si>
  <si>
    <t>SEVERINO C. VILLARTA, JR.</t>
  </si>
  <si>
    <t>ALETH M. MAMAUAG, Ph.D.</t>
  </si>
  <si>
    <t>DJOVI R. DURANTE, CPA</t>
  </si>
  <si>
    <t>MYRON D. PAZZIUAGAN</t>
  </si>
  <si>
    <t>RANDY F. CABANILLAS</t>
  </si>
  <si>
    <t>LILIA H. GABOTERO</t>
  </si>
  <si>
    <t>EUGENIO V. BAYARAS</t>
  </si>
  <si>
    <t>RUBEN D. FERRER</t>
  </si>
  <si>
    <t>MARICEL A. NATIVIDAD</t>
  </si>
  <si>
    <t>SOFIA IRENE B. PACO</t>
  </si>
  <si>
    <t>OSWALDO A. VALIENTE</t>
  </si>
  <si>
    <t>LEILA C. VENTOLERO</t>
  </si>
  <si>
    <t>EMMA B. ABAD</t>
  </si>
  <si>
    <t>MARIVIC H. TELMO</t>
  </si>
  <si>
    <t>WARLITO M. TOMAS JR.</t>
  </si>
  <si>
    <t>RICHARD B. VINALAY</t>
  </si>
  <si>
    <t>SHIRLEY AUGUSTA G. TOLLEDO</t>
  </si>
  <si>
    <t>LEONARDO CABRERA</t>
  </si>
  <si>
    <r>
      <rPr>
        <b/>
        <sz val="11"/>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</si>
  <si>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</si>
  <si>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rPr>
        <b/>
        <sz val="11"/>
        <rFont val="Century Gothic"/>
        <family val="2"/>
      </rPr>
      <t xml:space="preserve">               WHEREAS</t>
    </r>
    <r>
      <rPr>
        <sz val="11"/>
        <rFont val="Century Gothic"/>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</si>
  <si>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Century Gothic"/>
        <family val="2"/>
      </rPr>
      <t xml:space="preserve">               WHEREAS</t>
    </r>
    <r>
      <rPr>
        <sz val="11"/>
        <rFont val="Century Gothic"/>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</si>
  <si>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rPr>
        <b/>
        <sz val="11"/>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</si>
  <si>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1"/>
        <rFont val="Century Gothic"/>
        <family val="2"/>
      </rPr>
      <t>APPROVED FINALLY</t>
    </r>
    <r>
      <rPr>
        <sz val="11"/>
        <rFont val="Century Gothic"/>
        <family val="2"/>
      </rPr>
      <t>, at the Batanes State College, this</t>
    </r>
  </si>
  <si>
    <t>___________________</t>
  </si>
  <si>
    <t xml:space="preserve">  </t>
  </si>
  <si>
    <t>Mulong Ydel</t>
  </si>
  <si>
    <t>United Auto Parts &amp; Hardware</t>
  </si>
  <si>
    <t>MultiLink Trading</t>
  </si>
  <si>
    <t>RACS Sari Sari Store</t>
  </si>
  <si>
    <t>Philippine Duplicators, Inc.</t>
  </si>
  <si>
    <t>BSC Canteen &amp; Groceries</t>
  </si>
  <si>
    <t>BDV Store</t>
  </si>
  <si>
    <t>IBS Pharmacy and Gen Mdse</t>
  </si>
  <si>
    <t>Chrisel Sci-Lab Center</t>
  </si>
  <si>
    <t>Reman Hospital Medical &amp; Lab Depot</t>
  </si>
  <si>
    <t>Crismon Enterprises</t>
  </si>
  <si>
    <t>Rex Bookstore, Inc., Nicanor Reyes</t>
  </si>
  <si>
    <t>National Bookstore, Sta Cruz</t>
  </si>
  <si>
    <t>Marybel Clemente Bookstore</t>
  </si>
  <si>
    <t>Rex Bookstore, Inc., CM Recto</t>
  </si>
  <si>
    <t>Hiro's Café</t>
  </si>
  <si>
    <t>Marid Agribusiness Digest</t>
  </si>
  <si>
    <t>HeadStart Computing &amp; Peripherals</t>
  </si>
  <si>
    <t>Allen C. Porin</t>
  </si>
  <si>
    <t>Tawsen Agri Venture</t>
  </si>
  <si>
    <t>IBS Trading &amp; Printing Services</t>
  </si>
  <si>
    <t>North Point Printing</t>
  </si>
  <si>
    <t>Cortez Printing &amp; Publishing</t>
  </si>
  <si>
    <t>AEP Medical Depot &amp; Pharmacy</t>
  </si>
  <si>
    <t>Tapucol Express General Mdse</t>
  </si>
  <si>
    <t>Impressions Digital Printing Solution</t>
  </si>
  <si>
    <t>Beehan Food Enterprise</t>
  </si>
  <si>
    <t>I AM,'J Graphic Design &amp; Printing</t>
  </si>
  <si>
    <t>Valiente Food Producer</t>
  </si>
  <si>
    <t>none</t>
  </si>
  <si>
    <t>all Items are Failed due to No Supplier Quoted the RFQ</t>
  </si>
  <si>
    <t>are Failed due to the qoutation Exceeded the Budget</t>
  </si>
  <si>
    <t>BAC Sec. Cert. No:</t>
  </si>
  <si>
    <t xml:space="preserve"> with the Approved Budget of </t>
  </si>
  <si>
    <t>BAC Resolution Recommending Emergency Procurement of the Project: Supply and Installation of 50KVA Transformer</t>
  </si>
  <si>
    <t xml:space="preserve">allows Negotiated Mode of Procurement subject to prior approval of the HOPE thru Annual </t>
  </si>
  <si>
    <t>Procurement Plan (APP) and only to promote economy and efficiency;</t>
  </si>
  <si>
    <t xml:space="preserve">causes where immediate action is necessary to prevent damage to or loss of life or property, or to </t>
  </si>
  <si>
    <t>restore vital public services, infrastructure facilities and other public utilities;</t>
  </si>
  <si>
    <t xml:space="preserve"> during state of calamity, or when time is of the essence arising from natural or man-made calamities or other </t>
  </si>
  <si>
    <r>
      <rPr>
        <b/>
        <sz val="11"/>
        <rFont val="Century Gothic"/>
        <family val="2"/>
      </rPr>
      <t>WHEREAS</t>
    </r>
    <r>
      <rPr>
        <sz val="11"/>
        <rFont val="Century Gothic"/>
        <family val="2"/>
      </rPr>
      <t xml:space="preserve">, "Annex H" of the Consolidated Guidelines for Emergency Cases prescribed under </t>
    </r>
  </si>
  <si>
    <t>Section V, Paragraph D.2.b.,upon submission of request and other supporting documents identifying</t>
  </si>
  <si>
    <t xml:space="preserve"> the emergency sought to be addressed, the BAC shall prepare the appropriate procurement </t>
  </si>
  <si>
    <t xml:space="preserve">documents and directly negotiate with a supplier, contractor, or consultant with technical, legal and </t>
  </si>
  <si>
    <t>the HOPE, upon the recommendation of the BAC, shall immediately award the contract to the Supplier, Contractor or Consultant;</t>
  </si>
  <si>
    <r>
      <rPr>
        <b/>
        <sz val="11"/>
        <rFont val="Century Gothic"/>
        <family val="2"/>
      </rPr>
      <t>WHEREAS,</t>
    </r>
    <r>
      <rPr>
        <sz val="11"/>
        <rFont val="Century Gothic"/>
        <family val="2"/>
      </rPr>
      <t xml:space="preserve"> the default mode of evaluation shall be on a lot basis which means that the </t>
    </r>
  </si>
  <si>
    <t xml:space="preserve">determination of the single/lowest calculated and responsive bid (S/LCRB) is the total amount of offered </t>
  </si>
  <si>
    <t>unit price multiply by the required quantity;</t>
  </si>
  <si>
    <r>
      <rPr>
        <b/>
        <sz val="11"/>
        <rFont val="Century Gothic"/>
        <family val="2"/>
      </rPr>
      <t>NOW THEREFORE</t>
    </r>
    <r>
      <rPr>
        <sz val="11"/>
        <rFont val="Century Gothic"/>
        <family val="2"/>
      </rPr>
      <t xml:space="preserve">, I, DR.DJOVI R. DURANTE, Director for Admin &amp; Finance Services by virtue of  </t>
    </r>
  </si>
  <si>
    <t>the authority  vested in me by the Board of Trustees of this Institution and after taking into consideration</t>
  </si>
  <si>
    <t xml:space="preserve"> the merits and legal bases of the recommendation of the members of the Bids and Awards Committee (BAC)</t>
  </si>
  <si>
    <t xml:space="preserve">  under Emergency Case;</t>
  </si>
  <si>
    <r>
      <t xml:space="preserve">do hereby </t>
    </r>
    <r>
      <rPr>
        <b/>
        <sz val="11"/>
        <rFont val="Century Gothic"/>
        <family val="2"/>
      </rPr>
      <t>APPROVE</t>
    </r>
    <r>
      <rPr>
        <sz val="11"/>
        <rFont val="Century Gothic"/>
        <family val="2"/>
      </rPr>
      <t xml:space="preserve"> the foregoing recommendation and adoption of Negotiated Mode of Procurement</t>
    </r>
  </si>
  <si>
    <r>
      <rPr>
        <b/>
        <sz val="11"/>
        <rFont val="Century Gothic"/>
        <family val="2"/>
      </rPr>
      <t xml:space="preserve">  WHEREAS</t>
    </r>
    <r>
      <rPr>
        <sz val="11"/>
        <rFont val="Century Gothic"/>
        <family val="2"/>
      </rPr>
      <t xml:space="preserve">, Section 53 Rule XVI of the Revised Implementing Rules and Regulations of RA 9184 </t>
    </r>
  </si>
  <si>
    <r>
      <rPr>
        <b/>
        <sz val="11"/>
        <rFont val="Century Gothic"/>
        <family val="2"/>
      </rPr>
      <t xml:space="preserve">   WHEREAS,</t>
    </r>
    <r>
      <rPr>
        <sz val="11"/>
        <rFont val="Century Gothic"/>
        <family val="2"/>
      </rPr>
      <t xml:space="preserve"> Section 53.2 allows Emergency Cases in case of imminent danger to life or property</t>
    </r>
  </si>
  <si>
    <r>
      <rPr>
        <b/>
        <sz val="11"/>
        <rFont val="Century Gothic"/>
        <family val="2"/>
      </rPr>
      <t xml:space="preserve">       WHEREAS</t>
    </r>
    <r>
      <rPr>
        <sz val="11"/>
        <rFont val="Century Gothic"/>
        <family val="2"/>
      </rPr>
      <t xml:space="preserve">, upon confirmation and ascertainment of such capability to address the emergency, </t>
    </r>
  </si>
  <si>
    <r>
      <rPr>
        <b/>
        <sz val="11"/>
        <rFont val="Century Gothic"/>
        <family val="2"/>
      </rPr>
      <t xml:space="preserve">          WHEREAS</t>
    </r>
    <r>
      <rPr>
        <sz val="11"/>
        <rFont val="Century Gothic"/>
        <family val="2"/>
      </rPr>
      <t>, Purchase Request No.</t>
    </r>
  </si>
  <si>
    <t>financial capability to deliver the goods, execute the works and perform the services to address the emergency;</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</si>
  <si>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Emergency Cases for the said transaction;</t>
    </r>
  </si>
  <si>
    <t>017</t>
  </si>
  <si>
    <t>018</t>
  </si>
  <si>
    <t>019</t>
  </si>
  <si>
    <t>020</t>
  </si>
  <si>
    <t>021</t>
  </si>
  <si>
    <t>022</t>
  </si>
  <si>
    <t>023</t>
  </si>
  <si>
    <t>024</t>
  </si>
  <si>
    <t>025</t>
  </si>
  <si>
    <t>BAC Resolution Recommending Alternative Mode of Procurement under Small Value Procurement</t>
  </si>
  <si>
    <t>Approval of BAC Resolution Recommending Emergency Procurement of the Project: Supply and Installation of 50KVA Transformer</t>
  </si>
  <si>
    <t>RHEA ANGELLICA B. ADDATU,CPA</t>
  </si>
  <si>
    <t>077</t>
  </si>
  <si>
    <t>078</t>
  </si>
  <si>
    <t>079</t>
  </si>
  <si>
    <t>080</t>
  </si>
  <si>
    <t>081</t>
  </si>
  <si>
    <t>082</t>
  </si>
  <si>
    <t>083</t>
  </si>
  <si>
    <t>084</t>
  </si>
  <si>
    <t>7</t>
  </si>
  <si>
    <t>MOJR Construction Trading &amp; General Services, Ltd, Co.</t>
  </si>
  <si>
    <t>Manuel S. Obedoza Jr.</t>
  </si>
  <si>
    <t>Batanes Electric Cooperative Inc.</t>
  </si>
  <si>
    <t>Victoria A. Mata</t>
  </si>
  <si>
    <t>Maddies Fashion Design Services</t>
  </si>
  <si>
    <t>Madeline Palencia Palustre</t>
  </si>
  <si>
    <t>005-641-216-000</t>
  </si>
  <si>
    <t>Zariffe G. Villanueva</t>
  </si>
  <si>
    <t>421-603-862-000</t>
  </si>
  <si>
    <t>BIDS AND AWARDS COMMITTEE</t>
  </si>
  <si>
    <t xml:space="preserve"> LETTER OF NOTICE </t>
  </si>
  <si>
    <t>Madam/Sir:</t>
  </si>
  <si>
    <t>1. Updated Mayor's Permit/Business Permit</t>
  </si>
  <si>
    <t>2. PhilGEPS Registration no.</t>
  </si>
  <si>
    <t>4. Duly Notarized Omnibus Sworn Statement</t>
  </si>
  <si>
    <t>However, If you already have a maintaining and updated file of the above-mentioned requirements in the BAC Office you may no longer require its re-submission (Annex "H", Appendix "A" Section III)</t>
  </si>
  <si>
    <t>*For individuals engaged under Sec. 53.6, 53.7, and 53.9 of the IRR of RA 9184, only the BIR Certificate of Registration shall be submitted in lieu of DTI Registration and Mayor’s Permit.</t>
  </si>
  <si>
    <t>Thank you</t>
  </si>
  <si>
    <t>Date: ___________________</t>
  </si>
  <si>
    <t>Washington Avenue, San Antonio, Basco, Batanes</t>
  </si>
  <si>
    <t>OFFICE OF THE BIDS AND AWARDS COMMITTEE</t>
  </si>
  <si>
    <t>bac resolution No:</t>
  </si>
  <si>
    <t>BAC RESOLUTION RECOMMENDING FOR AWARD</t>
  </si>
  <si>
    <t>APPROVAL OF THE BAC RECOMMENDATION FOR AWARD</t>
  </si>
  <si>
    <t>ITEM NO.</t>
  </si>
  <si>
    <t>ABC</t>
  </si>
  <si>
    <t>BID AMOUNT</t>
  </si>
  <si>
    <t>2. To recommend for approval by the Head of Procuring Entity of the Batanes State College the foregoing findings.</t>
  </si>
  <si>
    <r>
      <t>RESOLVED FINALLY</t>
    </r>
    <r>
      <rPr>
        <sz val="10"/>
        <color rgb="FF000000"/>
        <rFont val="Century Gothic"/>
        <family val="2"/>
      </rPr>
      <t>, at the BAC Office, Batanes State College, this _______day of</t>
    </r>
    <r>
      <rPr>
        <u/>
        <sz val="10"/>
        <color rgb="FF000000"/>
        <rFont val="Century Gothic"/>
        <family val="2"/>
      </rPr>
      <t xml:space="preserve">             </t>
    </r>
    <r>
      <rPr>
        <sz val="10"/>
        <color rgb="FF000000"/>
        <rFont val="Century Gothic"/>
        <family val="2"/>
      </rPr>
      <t>.</t>
    </r>
  </si>
  <si>
    <t>Done this _______ day of ___________ 2022</t>
  </si>
  <si>
    <t>in the amount of</t>
  </si>
  <si>
    <t>is awarded to</t>
  </si>
  <si>
    <t>VL Mini Canteen</t>
  </si>
  <si>
    <t>Estela N. Lizardo</t>
  </si>
  <si>
    <t>930-779-799</t>
  </si>
  <si>
    <t>Ignacio Danilo B. Merida</t>
  </si>
  <si>
    <t>925-632-231</t>
  </si>
  <si>
    <t>non-complaint</t>
  </si>
  <si>
    <t>BAC Resolution for Award</t>
  </si>
  <si>
    <t>Approval of Reso. for Award</t>
  </si>
  <si>
    <r>
      <rPr>
        <b/>
        <sz val="11"/>
        <rFont val="Century Gothic"/>
        <family val="2"/>
      </rPr>
      <t xml:space="preserve">  WHEREAS</t>
    </r>
    <r>
      <rPr>
        <sz val="11"/>
        <rFont val="Century Gothic"/>
        <family val="2"/>
      </rPr>
      <t xml:space="preserve">, Rule XVI of the Revised Implementing Rules and Regulations of RA 9184 </t>
    </r>
  </si>
  <si>
    <t xml:space="preserve">allows Alternative Mode of Procurement subject to prior approval of the HOPE thru Annual </t>
  </si>
  <si>
    <r>
      <rPr>
        <b/>
        <sz val="11"/>
        <rFont val="Century Gothic"/>
        <family val="2"/>
      </rPr>
      <t xml:space="preserve">   WHEREAS,</t>
    </r>
    <r>
      <rPr>
        <sz val="11"/>
        <rFont val="Century Gothic"/>
        <family val="2"/>
      </rPr>
      <t xml:space="preserve"> Section 50(c) allows Direct Contracting in cases where Procuring Entity intends to procure</t>
    </r>
  </si>
  <si>
    <t xml:space="preserve">goods form an exclusive local manufacturer, supplier, distributor, or dealer for which no suitable </t>
  </si>
  <si>
    <t>substitute can be obtained at more advantageous terms to the GoP.</t>
  </si>
  <si>
    <r>
      <rPr>
        <b/>
        <sz val="11"/>
        <rFont val="Century Gothic"/>
        <family val="2"/>
      </rPr>
      <t>WHEREAS</t>
    </r>
    <r>
      <rPr>
        <sz val="11"/>
        <rFont val="Century Gothic"/>
        <family val="2"/>
      </rPr>
      <t xml:space="preserve">, "Annex H" of the Consolidated Guidelines for Direct Contracting prescribed under </t>
    </r>
  </si>
  <si>
    <t xml:space="preserve">Section V, Paragraph A.2.,upon submission of request and other supporting documents </t>
  </si>
  <si>
    <t xml:space="preserve"> the BAC shall prepare the RFQ or pro-forma invoice together with the term and conditions of sale,</t>
  </si>
  <si>
    <t>and shall send the same to the identified direct supplier.</t>
  </si>
  <si>
    <r>
      <rPr>
        <b/>
        <sz val="11"/>
        <rFont val="Century Gothic"/>
        <family val="2"/>
      </rPr>
      <t>WHEREAS</t>
    </r>
    <r>
      <rPr>
        <sz val="11"/>
        <rFont val="Century Gothic"/>
        <family val="2"/>
      </rPr>
      <t xml:space="preserve">, the BAC shall ensure that the supplier is technically, legally and financially capable </t>
    </r>
  </si>
  <si>
    <t>to deliver the goods at the most advantageous price and contract for the Government</t>
  </si>
  <si>
    <r>
      <t xml:space="preserve">       WHEREAS</t>
    </r>
    <r>
      <rPr>
        <sz val="11"/>
        <rFont val="Century Gothic"/>
        <family val="2"/>
      </rPr>
      <t>, upon confirmation and ascertainment of such capability of  the supplier,</t>
    </r>
  </si>
  <si>
    <t xml:space="preserve">the HOPE, upon the recommendation of the BAC, shall immediately award the </t>
  </si>
  <si>
    <t>contract to the Supplier, Contractor or dealer.</t>
  </si>
  <si>
    <t xml:space="preserve">  under Direct Contracting;</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</si>
  <si>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Direct Contracting for the said transaction;</t>
    </r>
  </si>
  <si>
    <r>
      <t xml:space="preserve">do hereby </t>
    </r>
    <r>
      <rPr>
        <b/>
        <sz val="11"/>
        <rFont val="Century Gothic"/>
        <family val="2"/>
      </rPr>
      <t>APPROVE</t>
    </r>
    <r>
      <rPr>
        <sz val="11"/>
        <rFont val="Century Gothic"/>
        <family val="2"/>
      </rPr>
      <t xml:space="preserve"> the foregoing recommendation and adoption of Alternative Mode of Procurement</t>
    </r>
  </si>
  <si>
    <r>
      <rPr>
        <b/>
        <sz val="12"/>
        <color rgb="FF000000"/>
        <rFont val="Century Gothic"/>
        <family val="2"/>
      </rPr>
      <t>NOW THEREFORE</t>
    </r>
    <r>
      <rPr>
        <sz val="12"/>
        <color rgb="FF000000"/>
        <rFont val="Century Gothic"/>
        <family val="2"/>
      </rPr>
      <t xml:space="preserve">, I </t>
    </r>
    <r>
      <rPr>
        <b/>
        <sz val="12"/>
        <color rgb="FF000000"/>
        <rFont val="Century Gothic"/>
        <family val="2"/>
      </rPr>
      <t>DJOVI R. DURANTE,DPA</t>
    </r>
    <r>
      <rPr>
        <sz val="12"/>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2"/>
        <color rgb="FF000000"/>
        <rFont val="Century Gothic"/>
        <family val="2"/>
      </rPr>
      <t>APPROVE</t>
    </r>
    <r>
      <rPr>
        <sz val="12"/>
        <color rgb="FF000000"/>
        <rFont val="Century Gothic"/>
        <family val="2"/>
      </rPr>
      <t xml:space="preserve"> the following;</t>
    </r>
  </si>
  <si>
    <t>Approval of BAC Resolution Recommending Alternative Mode of Procurement under Small Value Procurement</t>
  </si>
  <si>
    <t>3. WARRANTY SHALL BE FOR A PERIOD OF SIX (6) MONTHS FOR SUPPLIES AND MATERIALS, ONE (1) YEAR FOR EQUIPMENT, FROM THE DATE OF ACCEPTANCE BY THE PROCURING ENTITY.</t>
  </si>
  <si>
    <r>
      <t xml:space="preserve">              </t>
    </r>
    <r>
      <rPr>
        <b/>
        <sz val="11"/>
        <rFont val="Century Gothic"/>
        <family val="2"/>
      </rPr>
      <t>NOW THEREFORE</t>
    </r>
    <r>
      <rPr>
        <sz val="11"/>
        <rFont val="Century Gothic"/>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</si>
  <si>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t>Pineapple Chunks</t>
  </si>
  <si>
    <t># of RFQ's printed</t>
  </si>
  <si>
    <t>DOREEN C. CASTILLO</t>
  </si>
  <si>
    <t>BAC Vice Chair</t>
  </si>
  <si>
    <r>
      <t>WHEREAS</t>
    </r>
    <r>
      <rPr>
        <sz val="10"/>
        <color rgb="FF000000"/>
        <rFont val="Century Gothic"/>
        <family val="2"/>
      </rPr>
      <t>, to resolve cases involving a tie, the procuring entity may determine a measure to be used by which it shall be non-discretionary and non-discriminatory such that the same shall be based on sheer luck or chance. The method used was "toss coin";</t>
    </r>
  </si>
  <si>
    <r>
      <rPr>
        <b/>
        <sz val="10"/>
        <color rgb="FF000000"/>
        <rFont val="Century Gothic"/>
        <family val="2"/>
      </rPr>
      <t>NOW THEREFORE</t>
    </r>
    <r>
      <rPr>
        <sz val="10"/>
        <color rgb="FF000000"/>
        <rFont val="Century Gothic"/>
        <family val="2"/>
      </rPr>
      <t xml:space="preserve">, I </t>
    </r>
    <r>
      <rPr>
        <b/>
        <sz val="10"/>
        <color rgb="FF000000"/>
        <rFont val="Century Gothic"/>
        <family val="2"/>
      </rPr>
      <t>DJOVI R. DURANTE,DPA</t>
    </r>
    <r>
      <rPr>
        <sz val="10"/>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0"/>
        <color rgb="FF000000"/>
        <rFont val="Century Gothic"/>
        <family val="2"/>
      </rPr>
      <t>APPROVE</t>
    </r>
    <r>
      <rPr>
        <sz val="10"/>
        <color rgb="FF000000"/>
        <rFont val="Century Gothic"/>
        <family val="2"/>
      </rPr>
      <t xml:space="preserve"> the following;</t>
    </r>
  </si>
  <si>
    <r>
      <t>WHEREAS</t>
    </r>
    <r>
      <rPr>
        <sz val="10"/>
        <color rgb="FF000000"/>
        <rFont val="Century Gothic"/>
        <family val="2"/>
      </rPr>
      <t>, the Price Quotation based on the Lowest Calculated &amp; Responsive Bid (LCRB) format of the bidders were opened and its bid price was read as follows:</t>
    </r>
  </si>
  <si>
    <t>Zharmaine C. Guttierez</t>
  </si>
  <si>
    <t>c</t>
  </si>
  <si>
    <t>End-user/Provisional Member</t>
  </si>
  <si>
    <t>Vice BAC Chairperson</t>
  </si>
  <si>
    <t>I.B.S. Travel and Tours</t>
  </si>
  <si>
    <t>Zharmaine C. Gutierrez</t>
  </si>
  <si>
    <t>258-905-353</t>
  </si>
  <si>
    <r>
      <t>:</t>
    </r>
    <r>
      <rPr>
        <sz val="12"/>
        <color theme="1"/>
        <rFont val="Times New Roman"/>
        <family val="1"/>
      </rPr>
      <t xml:space="preserve"> www.bscbatanes.edu.ph </t>
    </r>
    <r>
      <rPr>
        <sz val="12"/>
        <color theme="1"/>
        <rFont val="Wingdings"/>
        <charset val="2"/>
      </rPr>
      <t>*</t>
    </r>
    <r>
      <rPr>
        <sz val="12"/>
        <color theme="1"/>
        <rFont val="Times New Roman"/>
        <family val="1"/>
      </rPr>
      <t xml:space="preserve"> bscpprocurement.unit@gmail.com </t>
    </r>
    <r>
      <rPr>
        <sz val="12"/>
        <color theme="1"/>
        <rFont val="Wingdings 2"/>
        <family val="1"/>
        <charset val="2"/>
      </rPr>
      <t>'</t>
    </r>
    <r>
      <rPr>
        <sz val="12"/>
        <color theme="1"/>
        <rFont val="Times New Roman"/>
        <family val="1"/>
      </rPr>
      <t>09507848658</t>
    </r>
  </si>
  <si>
    <r>
      <t>WHEREAS</t>
    </r>
    <r>
      <rPr>
        <sz val="10"/>
        <color rgb="FF000000"/>
        <rFont val="Century Gothic"/>
        <family val="2"/>
      </rPr>
      <t>,two (2) of the suppliers have the same total price quotation;</t>
    </r>
  </si>
  <si>
    <t>FVA Trading</t>
  </si>
  <si>
    <t>436-695-403</t>
  </si>
  <si>
    <t>BIDDER WITH CALCULATED BID</t>
  </si>
  <si>
    <t>2. DELIVERY PERIOD: Thirty (30) calendar days.</t>
  </si>
  <si>
    <t>Items:</t>
  </si>
  <si>
    <t>.</t>
  </si>
  <si>
    <t>Presidential Medallion</t>
  </si>
  <si>
    <r>
      <rPr>
        <b/>
        <sz val="12"/>
        <rFont val="Century Gothic"/>
        <family val="2"/>
      </rPr>
      <t xml:space="preserve">               WHEREAS</t>
    </r>
    <r>
      <rPr>
        <sz val="11"/>
        <rFont val="Century Gothic"/>
        <family val="2"/>
      </rPr>
      <t>, Rule XVI, Section 51., on Repeat Order states this when provided for in the APP, is a method of procurement of goods from the previous winning bidder, whenever there is a need to replenish goods procured under a contract previously awarded through competitive bidding.</t>
    </r>
  </si>
  <si>
    <r>
      <rPr>
        <b/>
        <sz val="12"/>
        <rFont val="Century Gothic"/>
        <family val="2"/>
      </rPr>
      <t xml:space="preserve">               WHEREAS</t>
    </r>
    <r>
      <rPr>
        <sz val="11"/>
        <rFont val="Century Gothic"/>
        <family val="2"/>
      </rPr>
      <t>, Rule XVI, Section 51.,a) A repeat order provides that unit prices of the repeat order must be the same as or lower than those in the original contract: provided, that such prices are still the most advantegous to the GoP after price verification: b) thet the repeat order will not result in splitting of contracts, requisitions, or purchase orders, as provided for in Section  54.1 of this IRR;</t>
    </r>
  </si>
  <si>
    <t>Recipient of load</t>
  </si>
  <si>
    <t>PhilGEPS Bid Notice Abstract ref #8607137</t>
  </si>
  <si>
    <t>(3)ARE # 221111LLB,DRD,AAM-ARE</t>
  </si>
  <si>
    <t>22-040</t>
  </si>
  <si>
    <t>JC Delatado's Telecommunication  Equipment Trading</t>
  </si>
  <si>
    <t>Jesse A. Delatado</t>
  </si>
  <si>
    <t>713-001-589-00001</t>
  </si>
  <si>
    <t>Lowest Calculated Bidder</t>
  </si>
  <si>
    <t>AZ Blue Box Café</t>
  </si>
  <si>
    <t>Zafra Hazel B. Baldovino</t>
  </si>
  <si>
    <t>434-947-764-00001</t>
  </si>
  <si>
    <t>Kian's Food Product</t>
  </si>
  <si>
    <t>5. PRICE VALIDITY SHALL BE OR THE PERIOD OF 30 CALENDAR DAYS.</t>
  </si>
  <si>
    <t>with the approved budget of</t>
  </si>
  <si>
    <t>k</t>
  </si>
  <si>
    <t>William Pol M. Maggay</t>
  </si>
  <si>
    <t>915-768-533-00000</t>
  </si>
  <si>
    <t>ORCA General Merchandise</t>
  </si>
  <si>
    <t>Engr. La Verne Sarmiento</t>
  </si>
  <si>
    <t>614-297-100-00000</t>
  </si>
  <si>
    <t>Date &amp; Time:</t>
  </si>
  <si>
    <t>Boulder Bay Residence</t>
  </si>
  <si>
    <t>Mario Rey Roa Pacana</t>
  </si>
  <si>
    <t>943-433-381-002</t>
  </si>
  <si>
    <t>005-931-291</t>
  </si>
  <si>
    <t>JC James P. Jihay</t>
  </si>
  <si>
    <t>You are hereby required to provide within Ten (10) days a certified photocopy of the following requirements:</t>
  </si>
  <si>
    <r>
      <rPr>
        <b/>
        <sz val="11"/>
        <rFont val="Arial Narrow"/>
        <family val="2"/>
      </rPr>
      <t xml:space="preserve">               WHEREAS</t>
    </r>
    <r>
      <rPr>
        <sz val="11"/>
        <rFont val="Arial Narrow"/>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</si>
  <si>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Arial Narrow"/>
        <family val="2"/>
      </rPr>
      <t xml:space="preserve">               WHEREAS</t>
    </r>
    <r>
      <rPr>
        <sz val="11"/>
        <rFont val="Arial Narrow"/>
        <family val="2"/>
      </rPr>
      <t>, Section 53.9 allows Small Value Procurement provided that the procurement does not fall under shopping in Section 52 of this IRR and the amount involved does not exceed the thresholds prescribed in Annex "H" of this IRR;</t>
    </r>
  </si>
  <si>
    <r>
      <rPr>
        <b/>
        <sz val="11"/>
        <rFont val="Arial Narrow"/>
        <family val="2"/>
      </rPr>
      <t xml:space="preserve">               WHEREAS</t>
    </r>
    <r>
      <rPr>
        <sz val="11"/>
        <rFont val="Arial Narrow"/>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</si>
  <si>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Arial Narrow"/>
        <family val="2"/>
      </rPr>
      <t xml:space="preserve">               WHEREAS</t>
    </r>
    <r>
      <rPr>
        <sz val="11"/>
        <rFont val="Arial Narrow"/>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</si>
  <si>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t xml:space="preserve">           </t>
    </r>
    <r>
      <rPr>
        <b/>
        <sz val="11"/>
        <rFont val="Arial Narrow"/>
        <family val="2"/>
      </rPr>
      <t>WHEREAS</t>
    </r>
    <r>
      <rPr>
        <sz val="11"/>
        <rFont val="Arial Narrow"/>
        <family val="2"/>
      </rPr>
      <t>, Purchase Request No.</t>
    </r>
  </si>
  <si>
    <r>
      <rPr>
        <b/>
        <sz val="11"/>
        <rFont val="Arial Narrow"/>
        <family val="2"/>
      </rPr>
      <t xml:space="preserve">               WHEREAS</t>
    </r>
    <r>
      <rPr>
        <sz val="11"/>
        <rFont val="Arial Narrow"/>
        <family val="2"/>
      </rPr>
      <t>, the default mode of evaluation shall be on a lot basis which means that the determination of the single/lowest calculated and responsive bid (S/LCRB) is the total amount of offered unit price multiply by the required quantity;</t>
    </r>
  </si>
  <si>
    <r>
      <t xml:space="preserve">              </t>
    </r>
    <r>
      <rPr>
        <b/>
        <sz val="11"/>
        <rFont val="Arial Narrow"/>
        <family val="2"/>
      </rPr>
      <t>NOW THEREFORE</t>
    </r>
    <r>
      <rPr>
        <sz val="11"/>
        <rFont val="Arial Narrow"/>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</si>
  <si>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r>
      <rPr>
        <b/>
        <sz val="11"/>
        <rFont val="Arial Narrow"/>
        <family val="2"/>
      </rPr>
      <t>APPROVED FINALLY</t>
    </r>
    <r>
      <rPr>
        <sz val="11"/>
        <rFont val="Arial Narrow"/>
        <family val="2"/>
      </rPr>
      <t>, at the Batanes State College, this</t>
    </r>
  </si>
  <si>
    <r>
      <rPr>
        <b/>
        <sz val="11"/>
        <rFont val="Sitka Text Semibold"/>
      </rPr>
      <t>BAC Resolution No</t>
    </r>
    <r>
      <rPr>
        <b/>
        <sz val="11"/>
        <color rgb="FF001746"/>
        <rFont val="Sitka Text Semibold"/>
      </rPr>
      <t>.</t>
    </r>
  </si>
  <si>
    <r>
      <rPr>
        <b/>
        <sz val="12"/>
        <rFont val="Arial Narrow"/>
        <family val="2"/>
      </rPr>
      <t xml:space="preserve">               WHEREAS</t>
    </r>
    <r>
      <rPr>
        <sz val="11"/>
        <rFont val="Arial Narrow"/>
        <family val="2"/>
      </rPr>
      <t>, Section 48 Rule XVI of the Revised Implementing Rules and Regulations of RA 9184 allows Alternative Mode of Procurement subject to prior approval of the HOPE thru Annual Procurement Plan (APP) and only to promote economy and efficiency;</t>
    </r>
  </si>
  <si>
    <r>
      <rPr>
        <b/>
        <sz val="12"/>
        <rFont val="Arial Narrow"/>
        <family val="2"/>
      </rPr>
      <t xml:space="preserve">               WHEREAS</t>
    </r>
    <r>
      <rPr>
        <sz val="11"/>
        <rFont val="Arial Narrow"/>
        <family val="2"/>
      </rPr>
      <t>, Section 53.9 allows Small Value Procurement provided that the procurement does not fall under shopping in Section 52 of this IRR and the amount involved does not exceed the thresholds prescribed in Annex "H" of this IRR;</t>
    </r>
  </si>
  <si>
    <r>
      <rPr>
        <b/>
        <sz val="12"/>
        <rFont val="Arial Narrow"/>
        <family val="2"/>
      </rPr>
      <t xml:space="preserve">               WHEREAS</t>
    </r>
    <r>
      <rPr>
        <sz val="11"/>
        <rFont val="Arial Narrow"/>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</si>
  <si>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2"/>
        <rFont val="Arial Narrow"/>
        <family val="2"/>
      </rPr>
      <t xml:space="preserve">               WHEREAS</t>
    </r>
    <r>
      <rPr>
        <sz val="11"/>
        <rFont val="Arial Narrow"/>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</si>
  <si>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rPr>
        <b/>
        <sz val="12"/>
        <rFont val="Arial Narrow"/>
        <family val="2"/>
      </rPr>
      <t xml:space="preserve">               WHEREAS</t>
    </r>
    <r>
      <rPr>
        <sz val="11"/>
        <rFont val="Arial Narrow"/>
        <family val="2"/>
      </rPr>
      <t>, the default mode of evaluation shall be on a lot basis which means that the determination of the single/lowest calculated and responsive bid (S/LCRB) is the total amount of offered unit price multiply by the required quantity;</t>
    </r>
  </si>
  <si>
    <r>
      <rPr>
        <b/>
        <sz val="12"/>
        <rFont val="Arial Narrow"/>
        <family val="2"/>
      </rPr>
      <t xml:space="preserve">               NOW THEREFORE</t>
    </r>
    <r>
      <rPr>
        <sz val="11"/>
        <rFont val="Arial Narrow"/>
        <family val="2"/>
      </rPr>
      <t xml:space="preserve">, we, the members of the Bids and Awards Committee hereby </t>
    </r>
    <r>
      <rPr>
        <b/>
        <sz val="11"/>
        <rFont val="Arial Narrow"/>
        <family val="2"/>
      </rPr>
      <t>RESOLVE</t>
    </r>
    <r>
      <rPr>
        <sz val="11"/>
        <rFont val="Arial Narrow"/>
        <family val="2"/>
      </rPr>
      <t xml:space="preserve"> as it is hereby </t>
    </r>
    <r>
      <rPr>
        <b/>
        <sz val="11"/>
        <rFont val="Arial Narrow"/>
        <family val="2"/>
      </rPr>
      <t>RESOLVED</t>
    </r>
    <r>
      <rPr>
        <sz val="11"/>
        <rFont val="Arial Narrow"/>
        <family val="2"/>
      </rPr>
      <t xml:space="preserve"> to recommend to the College President to adopt Alternative Mode of Procurement under Small Value Procurement for the said transaction;</t>
    </r>
  </si>
  <si>
    <t>DJOVI REGALA DURANTE,DPA</t>
  </si>
  <si>
    <t xml:space="preserve"> DJOVI REGALA DURANTE,DPA</t>
  </si>
  <si>
    <t>SKE Souvenir Trading</t>
  </si>
  <si>
    <t>Sophia Kate L. Esdicul</t>
  </si>
  <si>
    <t>613-655-085-00001</t>
  </si>
  <si>
    <t>Amboy Hometel</t>
  </si>
  <si>
    <t>Simsiman Arts &amp; Crafts Manufacturing</t>
  </si>
  <si>
    <t>Catherine De Mata</t>
  </si>
  <si>
    <t>187-250-096</t>
  </si>
  <si>
    <t>CMVILL Trading</t>
  </si>
  <si>
    <t>BAC Resolution Recommending Alternative Mode of Procurement under Direct Contracting for the Blank TOR Paper</t>
  </si>
  <si>
    <t>NathaN A. Amboy</t>
  </si>
  <si>
    <t>Chanpan  Photo &amp; Video Services</t>
  </si>
  <si>
    <t>758-403-303-0000</t>
  </si>
  <si>
    <t>Katrina Caren Fitero</t>
  </si>
  <si>
    <t>928-655-269-002</t>
  </si>
  <si>
    <t>Ceasar Edgardo Amboy</t>
  </si>
  <si>
    <t>Sales/Charge Invoice/Billing</t>
  </si>
  <si>
    <t>Ma. Belen B. Lim</t>
  </si>
  <si>
    <t>SUC President I</t>
  </si>
  <si>
    <t>102-204-257</t>
  </si>
  <si>
    <t>October</t>
  </si>
  <si>
    <t>YCA Printing Services</t>
  </si>
  <si>
    <t>YCA Office Supplies and Equipment Trading</t>
  </si>
  <si>
    <t>Clark Michael A. Cruz</t>
  </si>
  <si>
    <t>206-113-292-00000</t>
  </si>
  <si>
    <t>Shandel's Inn &amp; Café</t>
  </si>
  <si>
    <t xml:space="preserve">Magdalena C. Millan </t>
  </si>
  <si>
    <t>122-100-414-000</t>
  </si>
  <si>
    <t>Elaraloius Builders Supply &amp; Services</t>
  </si>
  <si>
    <t>Raul Leo G. Elacion</t>
  </si>
  <si>
    <t>204-840-997-000</t>
  </si>
  <si>
    <t>Seaside Lodge &amp; Restaurant</t>
  </si>
  <si>
    <t>Violeta A. Ordas</t>
  </si>
  <si>
    <t>146-166-464</t>
  </si>
  <si>
    <t>Prins Marie Hardware</t>
  </si>
  <si>
    <t>Gilbert N. Imperial</t>
  </si>
  <si>
    <t>271-790-779-000</t>
  </si>
  <si>
    <t>Katuvang B and B</t>
  </si>
  <si>
    <t>Miguel Mariano B. Acebes</t>
  </si>
  <si>
    <t>155-777-594-000</t>
  </si>
  <si>
    <t>Bethel General Insurance and Surety Corporation</t>
  </si>
  <si>
    <t>Nicasio B. Subteniente Jr.</t>
  </si>
  <si>
    <t>D.E. Curtain Shop</t>
  </si>
  <si>
    <t>Marlon Hernandez Espiritu</t>
  </si>
  <si>
    <t>260-562-542-00000</t>
  </si>
  <si>
    <r>
      <rPr>
        <b/>
        <sz val="11"/>
        <rFont val="Century Gothic"/>
        <family val="2"/>
      </rPr>
      <t>NOW THEREFORE</t>
    </r>
    <r>
      <rPr>
        <sz val="11"/>
        <rFont val="Century Gothic"/>
        <family val="2"/>
      </rPr>
      <t xml:space="preserve">, I, DR.DJOVI R. DURANTE, Head of the Procuring Entity (HOPE) by virtue of  </t>
    </r>
  </si>
  <si>
    <t>subscription expenses for the Additional  2GB RAM for the College Website (bscbatanes.edu.ph)</t>
  </si>
  <si>
    <t>Approval of BAC Resolution Recommending Alternative Mode of Procurement under Direct Contracting of the Project: Additional 2GB RAM for the College Website</t>
  </si>
  <si>
    <r>
      <rPr>
        <b/>
        <sz val="11"/>
        <rFont val="Arial Narrow"/>
        <family val="2"/>
      </rPr>
      <t xml:space="preserve">               WHEREAS</t>
    </r>
    <r>
      <rPr>
        <sz val="11"/>
        <rFont val="Arial Narrow"/>
        <family val="2"/>
      </rPr>
      <t>, Section 50© allows Direct Contracting in cases where procuring Entity intends to procure goods from an exclusive local manufacturer,supplier,distributor or dealer for which no suitable substitute can be obtain at more advantegeous terms to the GoP.</t>
    </r>
  </si>
  <si>
    <r>
      <rPr>
        <b/>
        <sz val="11"/>
        <rFont val="Arial Narrow"/>
        <family val="2"/>
      </rPr>
      <t xml:space="preserve">               WHEREAS</t>
    </r>
    <r>
      <rPr>
        <sz val="11"/>
        <rFont val="Arial Narrow"/>
        <family val="2"/>
      </rPr>
      <t>, "Annex H" of the Consolidated Guidelines for Direct Contracting prescribed under Section V, Paragraph A.2.,upon submission of request and other supporting documents,the BAC shall prepare the RFQ or pro-forma invoice together with the term and conditions of sale,and shall send the same to the identified direct supplier.</t>
    </r>
  </si>
  <si>
    <r>
      <rPr>
        <b/>
        <sz val="11"/>
        <rFont val="Arial Narrow"/>
        <family val="2"/>
      </rPr>
      <t xml:space="preserve">               WHEREAS</t>
    </r>
    <r>
      <rPr>
        <sz val="11"/>
        <rFont val="Arial Narrow"/>
        <family val="2"/>
      </rPr>
      <t>, the BAC shall ensure that the supplier is technically, legally and financially capable to deliver th goods at the most advantageous price and contract for the Government</t>
    </r>
  </si>
  <si>
    <r>
      <rPr>
        <b/>
        <sz val="11"/>
        <rFont val="Arial Narrow"/>
        <family val="2"/>
      </rPr>
      <t>WHEREAS</t>
    </r>
    <r>
      <rPr>
        <sz val="11"/>
        <rFont val="Arial Narrow"/>
        <family val="2"/>
      </rPr>
      <t>, upon confirmation and ascertainment of such capability of the supplier,the HOPE, upon the recommendation of the BAC, shall immediately award the contract to the supplier,contractor or dealer.</t>
    </r>
  </si>
  <si>
    <t xml:space="preserve"> BAC Resolution Recommending Alternative Mode of Procurement under Direct Contracting of the Project: Additional 2GB RAM for the College Website</t>
  </si>
  <si>
    <r>
      <t xml:space="preserve">              </t>
    </r>
    <r>
      <rPr>
        <b/>
        <sz val="11"/>
        <rFont val="Arial Narrow"/>
        <family val="2"/>
      </rPr>
      <t>NOW THEREFORE</t>
    </r>
    <r>
      <rPr>
        <sz val="11"/>
        <rFont val="Arial Narrow"/>
        <family val="2"/>
      </rPr>
      <t>, we the members of the Bids and Awards Committee hereby RESOLVE to recommend to the HOPE to adopt Alternative Mode of Procurement under Direct Contracting:</t>
    </r>
  </si>
  <si>
    <r>
      <rPr>
        <b/>
        <sz val="11"/>
        <rFont val="Arial Narrow"/>
        <family val="2"/>
      </rPr>
      <t>RESOLVED FINALLY</t>
    </r>
    <r>
      <rPr>
        <sz val="11"/>
        <rFont val="Arial Narrow"/>
        <family val="2"/>
      </rPr>
      <t>, at the Batanes State College, this</t>
    </r>
  </si>
  <si>
    <t>MARVIN KEITH C. ALAVADO</t>
  </si>
  <si>
    <t>EMILY D. ALUETA</t>
  </si>
  <si>
    <t>BAC  Chairperson</t>
  </si>
  <si>
    <r>
      <t xml:space="preserve">              </t>
    </r>
    <r>
      <rPr>
        <b/>
        <sz val="11"/>
        <rFont val="Arial Narrow"/>
        <family val="2"/>
      </rPr>
      <t>NOW THEREFORE</t>
    </r>
    <r>
      <rPr>
        <sz val="11"/>
        <rFont val="Arial Narrow"/>
        <family val="2"/>
      </rPr>
      <t>, I,ENGR. ALFONSO R. SIMON,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</si>
  <si>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r>
      <rPr>
        <b/>
        <sz val="11"/>
        <color theme="1"/>
        <rFont val="Century Gothic"/>
        <family val="2"/>
      </rPr>
      <t>WHEREAS</t>
    </r>
    <r>
      <rPr>
        <sz val="11"/>
        <color theme="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</si>
  <si>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t>WHEREAS</t>
    </r>
    <r>
      <rPr>
        <sz val="11"/>
        <color rgb="FF000000"/>
        <rFont val="Century Gothic"/>
        <family val="2"/>
      </rPr>
      <t>, Section 50© allows Direct Contracting in cases where procuring Entity intends to procure goods from an exclusive local manufacturer,supplier,distributor or dealer for which no suitable substitute can be obtain at more advantegeous terms to the GoP.</t>
    </r>
  </si>
  <si>
    <r>
      <t>WHEREAS</t>
    </r>
    <r>
      <rPr>
        <sz val="11"/>
        <color rgb="FF000000"/>
        <rFont val="Century Gothic"/>
        <family val="2"/>
      </rPr>
      <t>, the Price Quotation of the sole bidder was opened and its bid price was read as follows:</t>
    </r>
  </si>
  <si>
    <r>
      <t xml:space="preserve">1. To declare </t>
    </r>
    <r>
      <rPr>
        <b/>
        <sz val="12"/>
        <color rgb="FF000000"/>
        <rFont val="Century Gothic"/>
        <family val="2"/>
      </rPr>
      <t xml:space="preserve">Bitstop Network Services, Inc. </t>
    </r>
    <r>
      <rPr>
        <sz val="12"/>
        <color rgb="FF000000"/>
        <rFont val="Century Gothic"/>
        <family val="2"/>
      </rPr>
      <t xml:space="preserve">as the sole supplier for  Additional 2GB RAM for the College Website PR # 2310-1002B-436. </t>
    </r>
  </si>
  <si>
    <t>Owner</t>
  </si>
  <si>
    <t>2311-1016-498</t>
  </si>
  <si>
    <t>Susan's Mini Mart</t>
  </si>
  <si>
    <t>RHOUPHELINE AYA A. CADIZ</t>
  </si>
  <si>
    <t>Done this ______ day of _________ 2024.</t>
  </si>
  <si>
    <t>DJOVI REGALA DURANTE</t>
  </si>
  <si>
    <t>2024-1004C-0064</t>
  </si>
  <si>
    <t>2024-0064</t>
  </si>
  <si>
    <r>
      <t xml:space="preserve">1. To declare </t>
    </r>
    <r>
      <rPr>
        <b/>
        <sz val="11"/>
        <color rgb="FF000000"/>
        <rFont val="Century Gothic"/>
        <family val="2"/>
      </rPr>
      <t xml:space="preserve">Bitstop Network Services, Inc. </t>
    </r>
    <r>
      <rPr>
        <sz val="11"/>
        <color rgb="FF000000"/>
        <rFont val="Century Gothic"/>
        <family val="2"/>
      </rPr>
      <t>as the sole supplier for  Additional 2GB RAM for the College Website PR # 2410-1002B-436 dated October 2, 2024.</t>
    </r>
  </si>
  <si>
    <t>GAS1</t>
  </si>
  <si>
    <t>AM and PM Snack and Lunch --snacks &amp; lunch for the Joint Academic &amp; Admin meeting</t>
  </si>
  <si>
    <t>Bunkers Bistro</t>
  </si>
  <si>
    <t>Biang's Catering Services</t>
  </si>
  <si>
    <t>Sylvia R. Ugaddan</t>
  </si>
  <si>
    <t>944-147-244-00000</t>
  </si>
  <si>
    <t>Brgy. Kaychanarianan, Batanes</t>
  </si>
  <si>
    <t>AlliedBankers Insurance Corporation (ABIC)-PNB</t>
  </si>
  <si>
    <t>GSO</t>
  </si>
  <si>
    <t>GAS10</t>
  </si>
  <si>
    <t>GAS20</t>
  </si>
  <si>
    <t>CODE</t>
  </si>
  <si>
    <t>CATEGORY</t>
  </si>
  <si>
    <t>OFFICE/UNIT</t>
  </si>
  <si>
    <t>General Administration Services</t>
  </si>
  <si>
    <t>GAS2</t>
  </si>
  <si>
    <t>Office of the Board Secretary</t>
  </si>
  <si>
    <t>GAS3</t>
  </si>
  <si>
    <t>Office of the College Secretary</t>
  </si>
  <si>
    <t>Fund</t>
  </si>
  <si>
    <t>GAS4</t>
  </si>
  <si>
    <t>Information &amp; Communications Technology Unit</t>
  </si>
  <si>
    <t>01-101</t>
  </si>
  <si>
    <t>GAS5</t>
  </si>
  <si>
    <t>Information Unit</t>
  </si>
  <si>
    <t>05-164</t>
  </si>
  <si>
    <t>GAS6</t>
  </si>
  <si>
    <t>Internal Audit Unit</t>
  </si>
  <si>
    <t>06-162</t>
  </si>
  <si>
    <t>GAS7</t>
  </si>
  <si>
    <t>Legal Unit</t>
  </si>
  <si>
    <t>07-165</t>
  </si>
  <si>
    <t>GAS8</t>
  </si>
  <si>
    <t>Planning Unit</t>
  </si>
  <si>
    <t>GAS9</t>
  </si>
  <si>
    <t>Project Management Unit</t>
  </si>
  <si>
    <t>Quality Assurance Office</t>
  </si>
  <si>
    <t>GAS11</t>
  </si>
  <si>
    <t>Administrative Office</t>
  </si>
  <si>
    <t>GAS12</t>
  </si>
  <si>
    <t>Cash Unit</t>
  </si>
  <si>
    <t>GAS13</t>
  </si>
  <si>
    <t>General Services Unit</t>
  </si>
  <si>
    <t>GAS14</t>
  </si>
  <si>
    <t>Human Resource Management Unit</t>
  </si>
  <si>
    <t>GAS15</t>
  </si>
  <si>
    <t>GAS16</t>
  </si>
  <si>
    <t>Records Unit</t>
  </si>
  <si>
    <t>GAS17</t>
  </si>
  <si>
    <t>Supply &amp; Property Management Unit</t>
  </si>
  <si>
    <t>GAS18</t>
  </si>
  <si>
    <t>Accounting Unit</t>
  </si>
  <si>
    <t>GAS19</t>
  </si>
  <si>
    <t>Budget Unit</t>
  </si>
  <si>
    <t>GAS21</t>
  </si>
  <si>
    <t>Gender And Development</t>
  </si>
  <si>
    <t>SSO1</t>
  </si>
  <si>
    <t>Student Services</t>
  </si>
  <si>
    <t>Guidance</t>
  </si>
  <si>
    <t>SSO2</t>
  </si>
  <si>
    <t>Health Unit</t>
  </si>
  <si>
    <t>SSO3</t>
  </si>
  <si>
    <t>NSTP</t>
  </si>
  <si>
    <t>SSO4</t>
  </si>
  <si>
    <t>SSO5</t>
  </si>
  <si>
    <t>Registrar's Office</t>
  </si>
  <si>
    <t>SSO6</t>
  </si>
  <si>
    <t>Scholarship</t>
  </si>
  <si>
    <t>SSO7</t>
  </si>
  <si>
    <t>Socio-cultural</t>
  </si>
  <si>
    <t>SSO8</t>
  </si>
  <si>
    <t>Sports</t>
  </si>
  <si>
    <t>SSO9</t>
  </si>
  <si>
    <t>SSC</t>
  </si>
  <si>
    <t>Acad1</t>
  </si>
  <si>
    <t>Academic Services</t>
  </si>
  <si>
    <t>BSED</t>
  </si>
  <si>
    <t>Acad2</t>
  </si>
  <si>
    <t>BEED</t>
  </si>
  <si>
    <t>Acad3</t>
  </si>
  <si>
    <t>BSTM</t>
  </si>
  <si>
    <t>Acad4</t>
  </si>
  <si>
    <t>BSHM</t>
  </si>
  <si>
    <t>Acad5</t>
  </si>
  <si>
    <t>BSIT</t>
  </si>
  <si>
    <t>Acad6</t>
  </si>
  <si>
    <t>BSICT</t>
  </si>
  <si>
    <t>Acad7</t>
  </si>
  <si>
    <t>BSA</t>
  </si>
  <si>
    <t>Acad8</t>
  </si>
  <si>
    <t>Office of the Vice President</t>
  </si>
  <si>
    <t>OVP</t>
  </si>
  <si>
    <t>Acad9</t>
  </si>
  <si>
    <t>Director for Instruction</t>
  </si>
  <si>
    <t>DI</t>
  </si>
  <si>
    <t>Research &amp; Extension Services</t>
  </si>
  <si>
    <t>Research &amp; Extension Office</t>
  </si>
  <si>
    <t>Business Affairs Office</t>
  </si>
  <si>
    <t>D' Islands Gasoline Station</t>
  </si>
  <si>
    <t>Jennifer Gabilo</t>
  </si>
  <si>
    <t>297-134-097-00000</t>
  </si>
  <si>
    <t>NATHAN A. AMBOY</t>
  </si>
  <si>
    <r>
      <t xml:space="preserve">  We are happy to notify you that your quotation dated September 8, 2025 for the 4ft x 8ft Galvanized Plain Sheet, 25 Gauge,2inch x 3inch x 12ft Palochina Wood,3inch Log Screw with Anchor, etc,. with PR # 2509-GAS20-305 contract price equivalent to SEVENTY SIX THOUSAND FIVE HUNDRED FORTY FOUR PESOS ONLY </t>
    </r>
    <r>
      <rPr>
        <u/>
        <sz val="11"/>
        <color theme="1"/>
        <rFont val="Century Gothic"/>
        <family val="2"/>
      </rPr>
      <t>(Php 76,544.00)</t>
    </r>
    <r>
      <rPr>
        <sz val="11"/>
        <color theme="1"/>
        <rFont val="Century Gothic"/>
        <family val="2"/>
      </rPr>
      <t xml:space="preserve"> is hereby accepted.</t>
    </r>
  </si>
  <si>
    <t>3. Latest Income/Business Tax Return (ITR)</t>
  </si>
  <si>
    <t>5. BIR 2302 Certificate of Registration (COR)</t>
  </si>
  <si>
    <t xml:space="preserve">6. Updated DTI Registration </t>
  </si>
  <si>
    <t>7. Landbank Account details of the business (for payment purposes)</t>
  </si>
  <si>
    <t>Date of LON</t>
  </si>
  <si>
    <t>Date of BAC Award</t>
  </si>
  <si>
    <t>ALFRED VINCENT D. BACCAY</t>
  </si>
  <si>
    <t>SSC President</t>
  </si>
  <si>
    <t>2025-347</t>
  </si>
  <si>
    <t>Wooden Plaque</t>
  </si>
  <si>
    <t>2025-348</t>
  </si>
  <si>
    <t>Specialty Paper, A4</t>
  </si>
  <si>
    <t>pcs</t>
  </si>
  <si>
    <t>ballots</t>
  </si>
  <si>
    <t xml:space="preserve">"A Tribute to our Teachers: Guiding BSCians, Building a Brighter Tomorrow </t>
  </si>
  <si>
    <t>SS09</t>
  </si>
  <si>
    <t>3 RFQ's</t>
  </si>
  <si>
    <t>4 RFQ's</t>
  </si>
  <si>
    <t>PHILIP ULYSSES T. CASTILLO</t>
  </si>
  <si>
    <t>Diphenhydramine 50mg/capsule</t>
  </si>
  <si>
    <t>Hydrogen Peroxide 120ml</t>
  </si>
  <si>
    <t>Paracetamol 500mg.</t>
  </si>
  <si>
    <t>Mefenamic Acid 500mg/capsule</t>
  </si>
  <si>
    <t>Salmeterol+Fluticasone Inhaler 25mcg/125mcg metered dose inhaler</t>
  </si>
  <si>
    <t>Providine Iodine 60ml</t>
  </si>
  <si>
    <t>Loperamide</t>
  </si>
  <si>
    <t>Band Aid (Waterproof)</t>
  </si>
  <si>
    <t>Ice Bag (big) 9’’</t>
  </si>
  <si>
    <t>Mupirocin 2omg/g/ 5g</t>
  </si>
  <si>
    <t>Clean gloves(large)</t>
  </si>
  <si>
    <t>Naproxen Sodium 550mg(blue)</t>
  </si>
  <si>
    <t>Multi Insect Killer 700ml (Odorless/Lemon)</t>
  </si>
  <si>
    <t xml:space="preserve">Disinfectant spray(Red/Purple/Pink) 510g </t>
  </si>
  <si>
    <t>Gentle Cotton Buds 72's</t>
  </si>
  <si>
    <t>Zinc Oxide + Calamine</t>
  </si>
  <si>
    <t>Lozenge 1.2mg/600 mcg (honey and lemon)</t>
  </si>
  <si>
    <t>Topical Analgesic(Pain Relief Patch 6.5cm x 4.2cm)</t>
  </si>
  <si>
    <t>Medical Oxygen Regulator heavy duty</t>
  </si>
  <si>
    <t>Digital Body Weighing Weight Scale</t>
  </si>
  <si>
    <t>Sterile Water-Medical Grade Solution 5oml</t>
  </si>
  <si>
    <t>Nebulizer kit Adult with mask</t>
  </si>
  <si>
    <t>Nasal Oxygen Cannula for Adult</t>
  </si>
  <si>
    <t>Digital Forehead Thermometer for Body Temperature 3-in1 Measurement</t>
  </si>
  <si>
    <t>Automatic Upper Arm BP Monitor Digital</t>
  </si>
  <si>
    <t>Medical Pulse Oximeter(High quality)</t>
  </si>
  <si>
    <t>Penlight</t>
  </si>
  <si>
    <t>Medical Splint Roll Aluminum 11x46cm</t>
  </si>
  <si>
    <t>Medical Splint Roll Aluminum 11x20cm</t>
  </si>
  <si>
    <t>Medical Splint Roll Aluminum 11x92cm</t>
  </si>
  <si>
    <t>Disposable Syringe 10ml</t>
  </si>
  <si>
    <t xml:space="preserve">Cotton-Tipped Applicator Sticks 6" </t>
  </si>
  <si>
    <t>Adjustable arm sling support (medium and large)</t>
  </si>
  <si>
    <t>Urine Cup</t>
  </si>
  <si>
    <t>Blood Typing Sera Set/10ml (Anti-A,Anti-B,Anti-D)</t>
  </si>
  <si>
    <t>Urinalysis Reagent Strips-10T/100's</t>
  </si>
  <si>
    <t>Elastic bandage 2'</t>
  </si>
  <si>
    <t>Elastic bandage 3'</t>
  </si>
  <si>
    <t>Elastic bandage 4'</t>
  </si>
  <si>
    <t>Elastic bandage 5'</t>
  </si>
  <si>
    <t>High Quality AAA Battery</t>
  </si>
  <si>
    <t xml:space="preserve">Bleach lemon 1 Liter </t>
  </si>
  <si>
    <t>boxes</t>
  </si>
  <si>
    <t>bottles</t>
  </si>
  <si>
    <t>pcs.</t>
  </si>
  <si>
    <t>pc</t>
  </si>
  <si>
    <t>tablet</t>
  </si>
  <si>
    <t>Cannister</t>
  </si>
  <si>
    <t>Canister</t>
  </si>
  <si>
    <t>boxes 20's</t>
  </si>
  <si>
    <t>sachet 8's</t>
  </si>
  <si>
    <t>boxes 40's</t>
  </si>
  <si>
    <t>set</t>
  </si>
  <si>
    <t>pc.</t>
  </si>
  <si>
    <t>box</t>
  </si>
  <si>
    <t>bottle</t>
  </si>
  <si>
    <t>for the program/activity intended to strengthen the healthcare services of the BSC Clinic through the procurement of medicines and medical supplies</t>
  </si>
  <si>
    <t>Medical-Clinic</t>
  </si>
  <si>
    <t>SS02</t>
  </si>
  <si>
    <t>College Nurse</t>
  </si>
  <si>
    <t>2025-349</t>
  </si>
  <si>
    <t>boxes (100's)</t>
  </si>
  <si>
    <r>
      <t xml:space="preserve">    </t>
    </r>
    <r>
      <rPr>
        <sz val="11"/>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</si>
  <si>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r>
      <t>1.</t>
    </r>
    <r>
      <rPr>
        <sz val="11"/>
        <color rgb="FF0070C0"/>
        <rFont val="Arial"/>
        <family val="2"/>
      </rPr>
      <t xml:space="preserve"> </t>
    </r>
    <r>
      <rPr>
        <sz val="11"/>
        <rFont val="Arial"/>
        <family val="2"/>
      </rPr>
      <t xml:space="preserve">THE DEFAULT MODE OF PRICE EVALUATION SHALL BE ON A LOT BASIS, OTHERWISE PER ITEMS EVALUATION SHALL BE USED IF THERE WILL BE LACKING ITEMS IN ALL RFQ's AND SUBJECT TO END-USER APPROVAL., </t>
    </r>
    <r>
      <rPr>
        <i/>
        <sz val="11"/>
        <rFont val="Arial"/>
        <family val="2"/>
      </rPr>
      <t>(Clause 15.2, Section I, Instruction to Bidders of the Philippine Bidding Documents for goods and infrastructure projects)</t>
    </r>
  </si>
  <si>
    <r>
      <t>3. Submission of price quotation shall be in</t>
    </r>
    <r>
      <rPr>
        <b/>
        <sz val="11"/>
        <rFont val="Arial"/>
        <family val="2"/>
      </rPr>
      <t xml:space="preserve"> sealed envelope.</t>
    </r>
  </si>
  <si>
    <r>
      <t xml:space="preserve">5. PURSUANT TO ANNEX "H", APPENDIX A, SECTION II, SUBMISSION OF APPLICABLE DOCUMENTS </t>
    </r>
    <r>
      <rPr>
        <i/>
        <sz val="11"/>
        <rFont val="Arial"/>
        <family val="2"/>
      </rPr>
      <t>(e.g.MAYORS/BUSINESS PERMIT, PROFESSIONAL LICENSE/CURRICULUM VITAE (CONSULTING SEERVICES),</t>
    </r>
    <r>
      <rPr>
        <sz val="11"/>
        <rFont val="Arial"/>
        <family val="2"/>
      </rPr>
      <t>PHILGEPS CERT. NO., PCAB LICENSE (INFRA), INCOME/BUSINESS TAX RETURN,OMNIBUS SWORN STATEMENT SHALL BE REQUIRED BEFORE THE ISSUANCE OF NOA OR PRIOR TO PAYMENT.</t>
    </r>
  </si>
  <si>
    <r>
      <t>6. In case the item is not availble, please write</t>
    </r>
    <r>
      <rPr>
        <b/>
        <sz val="11"/>
        <rFont val="Arial"/>
        <family val="2"/>
      </rPr>
      <t xml:space="preserve"> "None".</t>
    </r>
  </si>
  <si>
    <t>zz</t>
  </si>
  <si>
    <t>Director for CBAO</t>
  </si>
  <si>
    <t>2025-350</t>
  </si>
  <si>
    <t>Spicy Seafood Cup Noodles 48's</t>
  </si>
  <si>
    <t>Spicy Beef Cup Noodles 48's</t>
  </si>
  <si>
    <t>Beef Flavor Cup Noodles 48's</t>
  </si>
  <si>
    <t>Batchoy Flavor Cup Noodles 48's</t>
  </si>
  <si>
    <t>Creamy Seafood Flavor Cup Noodles 48's</t>
  </si>
  <si>
    <t>Seafood Flavor Cup Noodles 48's</t>
  </si>
  <si>
    <t>Bulalo Flavor Cup Noodles 48's</t>
  </si>
  <si>
    <t>Coke in Can</t>
  </si>
  <si>
    <t>Royal in can</t>
  </si>
  <si>
    <t>Sprite in can</t>
  </si>
  <si>
    <t>Mountain Dew 500ml</t>
  </si>
  <si>
    <t>Bottled Water 500ml</t>
  </si>
  <si>
    <t>Tetra Pack Juice</t>
  </si>
  <si>
    <t>Gatorade Blue 500ml</t>
  </si>
  <si>
    <t>C2 500ml</t>
  </si>
  <si>
    <t>Assorted Biscuits 10's</t>
  </si>
  <si>
    <t>Assorted Candies Maxx</t>
  </si>
  <si>
    <t>Milo 24G 12's</t>
  </si>
  <si>
    <t>Milk Powder 33G 10's</t>
  </si>
  <si>
    <t>Assorted Coffee 3 in 1</t>
  </si>
  <si>
    <t>Coke 1.7L</t>
  </si>
  <si>
    <t>Bottled Water 1L</t>
  </si>
  <si>
    <t>Dutchmill 90ml 4's</t>
  </si>
  <si>
    <t>Dutchmill 180ml 4's</t>
  </si>
  <si>
    <t>Chuckie 180ml 6's</t>
  </si>
  <si>
    <t>Cupkeyk</t>
  </si>
  <si>
    <t>Fudgee Bar</t>
  </si>
  <si>
    <t>Mamon 12's</t>
  </si>
  <si>
    <t>Smart-C Assorted</t>
  </si>
  <si>
    <t>Chuckie 110ml 6's</t>
  </si>
  <si>
    <t>Nestea Drink 500ml</t>
  </si>
  <si>
    <t>Meal Box 2 Compartment</t>
  </si>
  <si>
    <t>Disposable Fork</t>
  </si>
  <si>
    <t>Disposable Spoon</t>
  </si>
  <si>
    <t>Meal Box 3 compartment</t>
  </si>
  <si>
    <t>Spaghetti Box</t>
  </si>
  <si>
    <t>Disposable Bowl 390cc</t>
  </si>
  <si>
    <t>Disposable Cup 8oz</t>
  </si>
  <si>
    <t>Cling Wrap</t>
  </si>
  <si>
    <t>Assorted Crackers Big</t>
  </si>
  <si>
    <t>case</t>
  </si>
  <si>
    <t>pack</t>
  </si>
  <si>
    <t>dozen</t>
  </si>
  <si>
    <t>roll</t>
  </si>
  <si>
    <t>for canteen operation</t>
  </si>
  <si>
    <t>CBAO</t>
  </si>
  <si>
    <t>MARIE FE E. PABLEO</t>
  </si>
  <si>
    <t>Board Secretary I</t>
  </si>
  <si>
    <t>2025-351</t>
  </si>
  <si>
    <t>Tarpaulin Printing (4ft x 6ft)</t>
  </si>
  <si>
    <t>announcement for the opening of search for private sector representatives to the BSC Board of Trustees</t>
  </si>
  <si>
    <t>OBS</t>
  </si>
  <si>
    <r>
      <t>ZOE DYMPNA H. CARTA</t>
    </r>
    <r>
      <rPr>
        <sz val="11"/>
        <rFont val="Calibri"/>
        <family val="2"/>
      </rPr>
      <t>Ň</t>
    </r>
    <r>
      <rPr>
        <sz val="11"/>
        <rFont val="Arial Narrow"/>
        <family val="2"/>
      </rPr>
      <t>O</t>
    </r>
  </si>
  <si>
    <t>AO V/GAD Focal Person</t>
  </si>
  <si>
    <t>2025-352</t>
  </si>
  <si>
    <t>Rice (25kgs)</t>
  </si>
  <si>
    <t>Assorted Biscuits</t>
  </si>
  <si>
    <t>Washed Sugar</t>
  </si>
  <si>
    <t>Eco Bag 25pc/pack (large)</t>
  </si>
  <si>
    <t>Sando Bag</t>
  </si>
  <si>
    <t>Instant Oats</t>
  </si>
  <si>
    <t>Powdered Milk (600grams)</t>
  </si>
  <si>
    <t>Powdered Milk (680grams)</t>
  </si>
  <si>
    <t>sack</t>
  </si>
  <si>
    <t>kg</t>
  </si>
  <si>
    <t>for the distribution of food packs for the elderly and person with special needs of the BSC employees</t>
  </si>
  <si>
    <t>2025-353</t>
  </si>
  <si>
    <t>AM Snack (pasta)</t>
  </si>
  <si>
    <t>pax</t>
  </si>
  <si>
    <t>for the provision of snacks for the activity "Strong Minds,Safe Roads, Smart Choices"</t>
  </si>
  <si>
    <t>2025-354</t>
  </si>
  <si>
    <t>AM Snack (pasta with garlic bread and soda)</t>
  </si>
  <si>
    <t>for the provision of snacks for the special GAD meeting</t>
  </si>
  <si>
    <t>Acting Guidance Counselor</t>
  </si>
  <si>
    <t>2025-355</t>
  </si>
  <si>
    <t>AM Snack (vegetarian)</t>
  </si>
  <si>
    <t>Assorted Tetrapack Juice</t>
  </si>
  <si>
    <t>snacks for students, faculty, and staff for SSO activities</t>
  </si>
  <si>
    <t>SS01</t>
  </si>
  <si>
    <t>Project Leader</t>
  </si>
  <si>
    <t>2025-356</t>
  </si>
  <si>
    <t>Vitamin B Complex (100ml)</t>
  </si>
  <si>
    <t>Antibiotic (100ml)</t>
  </si>
  <si>
    <t>Anthelmintic (100ml)</t>
  </si>
  <si>
    <t>Syringe (5cc)</t>
  </si>
  <si>
    <t>Combinex (150ml)</t>
  </si>
  <si>
    <t>for research project "Developing Feed Formulation for Bagu Ivatan Using Locally -Available Feeds and Forages"</t>
  </si>
  <si>
    <t>Agriculture</t>
  </si>
  <si>
    <t>2025-357</t>
  </si>
  <si>
    <t>months</t>
  </si>
  <si>
    <t>2025-358</t>
  </si>
  <si>
    <t>SYRA KARLA C. GORDO</t>
  </si>
  <si>
    <t>PTS I</t>
  </si>
  <si>
    <t>HDPE Pipe 1/2" 100m/roll</t>
  </si>
  <si>
    <t>Water Meter</t>
  </si>
  <si>
    <t>Gate Valve</t>
  </si>
  <si>
    <t>HDPE Male Adaptor 1/2"</t>
  </si>
  <si>
    <t>HDPE Coupling 1/2"</t>
  </si>
  <si>
    <t>Saddle Clamp 75mm 1/2"</t>
  </si>
  <si>
    <t>rolls</t>
  </si>
  <si>
    <t>RDET-S &amp; T</t>
  </si>
  <si>
    <t>for the implementation of the project-charged to S &amp; T based interventions for sustainable tourism in Batanes</t>
  </si>
  <si>
    <t>2025-359</t>
  </si>
  <si>
    <t>ROMINA KATRINA B. BERNARDO</t>
  </si>
  <si>
    <t>DAFS</t>
  </si>
  <si>
    <t>Rellenong Bangus</t>
  </si>
  <si>
    <t>Fish Lumpia</t>
  </si>
  <si>
    <t>Pork Sisig</t>
  </si>
  <si>
    <t>trays</t>
  </si>
  <si>
    <t>food in celebration of World Teacher's Month</t>
  </si>
  <si>
    <t>GAS23</t>
  </si>
  <si>
    <t>Futures Thinking &amp; Strategic Foresight Coordinator</t>
  </si>
  <si>
    <t>2025-360</t>
  </si>
  <si>
    <t>Medium Roast Soluble Coffee intensify 5 Instatnt Coffee (bottled 200g) 1 year</t>
  </si>
  <si>
    <t>Refined Washed Sugar ( 1 year expiration)</t>
  </si>
  <si>
    <t>Assorted Biscuit in plastic pail (1.5kg)- 1 year expiration</t>
  </si>
  <si>
    <t>pail</t>
  </si>
  <si>
    <t xml:space="preserve">bottle </t>
  </si>
  <si>
    <t>office supplies for Futures Thinking office</t>
  </si>
  <si>
    <t>RDET-Futures Thinking</t>
  </si>
  <si>
    <t>CMJ Shop &amp; Snack</t>
  </si>
  <si>
    <t xml:space="preserve">Appendix 61
</t>
  </si>
  <si>
    <t>Entity Name</t>
  </si>
  <si>
    <t xml:space="preserve">Supplier : </t>
  </si>
  <si>
    <t xml:space="preserve">P.O. No. : </t>
  </si>
  <si>
    <t xml:space="preserve">Address : </t>
  </si>
  <si>
    <t xml:space="preserve">Date : </t>
  </si>
  <si>
    <t xml:space="preserve">TIN : </t>
  </si>
  <si>
    <t xml:space="preserve"> Gentlemen:</t>
  </si>
  <si>
    <t xml:space="preserve">    Please furnish this Office the following articles subject to the terms and conditions contained herein:</t>
  </si>
  <si>
    <t>Place of Delivery :  ___________________________________</t>
  </si>
  <si>
    <t>Batanes Stae College</t>
  </si>
  <si>
    <t>Delivery Term : FOB Destination</t>
  </si>
  <si>
    <t>Date of Delivery : ____________________________________</t>
  </si>
  <si>
    <t>Payment Term : 15 days upon complete delivery</t>
  </si>
  <si>
    <t>Stock/ Property No.</t>
  </si>
  <si>
    <t>Quantity</t>
  </si>
  <si>
    <t xml:space="preserve">  (Total Amount in Words)</t>
  </si>
  <si>
    <t xml:space="preserve">       In case of failure to make the full delivery within the time specified above, a penalty of one-tenth (1/10) of one percent for every day of delay shall be imposed on the undelivered item/s.</t>
  </si>
  <si>
    <t xml:space="preserve">     Conforme:</t>
  </si>
  <si>
    <t>__________________________</t>
  </si>
  <si>
    <t>Signature over Printed Name of Supplier</t>
  </si>
  <si>
    <t>Signature over Printed Name of Authorized Official</t>
  </si>
  <si>
    <t xml:space="preserve"> ___________________________</t>
  </si>
  <si>
    <t>Designation</t>
  </si>
  <si>
    <t>Fund Cluster : ___________________________________</t>
  </si>
  <si>
    <t>ORS/BURS No. : ______________________</t>
  </si>
  <si>
    <t>Funds Available : _________________________________</t>
  </si>
  <si>
    <t>Date of the ORS/BURS: _______________</t>
  </si>
  <si>
    <t>Signature over Printed Name of Chief Accountant/Head of Accounting Division/Unit</t>
  </si>
  <si>
    <t>Harbor Café</t>
  </si>
  <si>
    <t>Dir. Acq.</t>
  </si>
  <si>
    <t>CMJ Shop and Snack</t>
  </si>
  <si>
    <t>182-066-055-00000</t>
  </si>
  <si>
    <t>Del. Oct. 10</t>
  </si>
  <si>
    <t>Dir. Acqui.</t>
  </si>
  <si>
    <r>
      <rPr>
        <sz val="10"/>
        <rFont val="Rockwell"/>
        <family val="1"/>
      </rPr>
      <t xml:space="preserve">1. </t>
    </r>
    <r>
      <rPr>
        <b/>
        <sz val="10"/>
        <rFont val="Rockwell"/>
        <family val="1"/>
      </rPr>
      <t>Entity Name</t>
    </r>
    <r>
      <rPr>
        <sz val="10"/>
        <rFont val="Rockwell"/>
        <family val="1"/>
      </rPr>
      <t xml:space="preserve"> - name of the agency/entity</t>
    </r>
  </si>
  <si>
    <r>
      <rPr>
        <sz val="10"/>
        <rFont val="Rockwell"/>
        <family val="1"/>
      </rPr>
      <t xml:space="preserve">2. </t>
    </r>
    <r>
      <rPr>
        <b/>
        <sz val="10"/>
        <rFont val="Rockwell"/>
        <family val="1"/>
      </rPr>
      <t>Supplier/Address/TIN</t>
    </r>
    <r>
      <rPr>
        <sz val="10"/>
        <rFont val="Rockwell"/>
        <family val="1"/>
      </rPr>
      <t xml:space="preserve"> - name, address and TIN of the supplier</t>
    </r>
  </si>
  <si>
    <r>
      <rPr>
        <sz val="10"/>
        <rFont val="Rockwell"/>
        <family val="1"/>
      </rPr>
      <t xml:space="preserve">3. </t>
    </r>
    <r>
      <rPr>
        <b/>
        <sz val="10"/>
        <rFont val="Rockwell"/>
        <family val="1"/>
      </rPr>
      <t>P.O. No.</t>
    </r>
    <r>
      <rPr>
        <sz val="10"/>
        <rFont val="Rockwell"/>
        <family val="1"/>
      </rPr>
      <t xml:space="preserve"> - the number assigned to the PO which shall be as follows:</t>
    </r>
  </si>
  <si>
    <r>
      <rPr>
        <b/>
        <sz val="10"/>
        <rFont val="Rockwell"/>
        <family val="1"/>
      </rPr>
      <t>0000-00-0000</t>
    </r>
  </si>
  <si>
    <r>
      <rPr>
        <sz val="10"/>
        <rFont val="Rockwell"/>
        <family val="1"/>
      </rPr>
      <t xml:space="preserve">4. </t>
    </r>
    <r>
      <rPr>
        <b/>
        <sz val="10"/>
        <rFont val="Rockwell"/>
        <family val="1"/>
      </rPr>
      <t>Date</t>
    </r>
    <r>
      <rPr>
        <sz val="10"/>
        <rFont val="Rockwell"/>
        <family val="1"/>
      </rPr>
      <t xml:space="preserve"> - date of the preparation of the PO</t>
    </r>
  </si>
  <si>
    <r>
      <rPr>
        <sz val="10"/>
        <rFont val="Rockwell"/>
        <family val="1"/>
      </rPr>
      <t xml:space="preserve">5. </t>
    </r>
    <r>
      <rPr>
        <b/>
        <sz val="10"/>
        <rFont val="Rockwell"/>
        <family val="1"/>
      </rPr>
      <t>Mode of Procurement</t>
    </r>
    <r>
      <rPr>
        <sz val="10"/>
        <rFont val="Rockwell"/>
        <family val="1"/>
      </rPr>
      <t xml:space="preserve"> - mode of procurement such as public bidding, through Procurement Service, limited source bidding, direct contracting, repeat order, shopping and negotiated procurement in accordance with RA 9184</t>
    </r>
  </si>
  <si>
    <r>
      <rPr>
        <sz val="10"/>
        <rFont val="Rockwell"/>
        <family val="1"/>
      </rPr>
      <t xml:space="preserve">6. </t>
    </r>
    <r>
      <rPr>
        <b/>
        <sz val="10"/>
        <rFont val="Rockwell"/>
        <family val="1"/>
      </rPr>
      <t>Place/Date of Delivery</t>
    </r>
    <r>
      <rPr>
        <sz val="10"/>
        <rFont val="Rockwell"/>
        <family val="1"/>
      </rPr>
      <t xml:space="preserve"> - place of delivery and definite date/s of delivery; if not stated, the date of delivery shall mean seven (7) calendar days after the receipt of PO by the supplier</t>
    </r>
  </si>
  <si>
    <r>
      <rPr>
        <sz val="10"/>
        <rFont val="Rockwell"/>
        <family val="1"/>
      </rPr>
      <t xml:space="preserve">7. </t>
    </r>
    <r>
      <rPr>
        <b/>
        <sz val="10"/>
        <rFont val="Rockwell"/>
        <family val="1"/>
      </rPr>
      <t>Delivery Term</t>
    </r>
    <r>
      <rPr>
        <sz val="10"/>
        <rFont val="Rockwell"/>
        <family val="1"/>
      </rPr>
      <t xml:space="preserve"> - delivery term i.e., FOB destination, FOB shipping point</t>
    </r>
  </si>
  <si>
    <r>
      <rPr>
        <sz val="10"/>
        <rFont val="Rockwell"/>
        <family val="1"/>
      </rPr>
      <t xml:space="preserve">8. </t>
    </r>
    <r>
      <rPr>
        <b/>
        <sz val="10"/>
        <rFont val="Rockwell"/>
        <family val="1"/>
      </rPr>
      <t>Payment Term</t>
    </r>
    <r>
      <rPr>
        <sz val="10"/>
        <rFont val="Rockwell"/>
        <family val="1"/>
      </rPr>
      <t xml:space="preserve"> - specified period required when the delivered goods shall be paid and discounts, if any, such as 2/10, n/30</t>
    </r>
  </si>
  <si>
    <r>
      <rPr>
        <sz val="10"/>
        <rFont val="Rockwell"/>
        <family val="1"/>
      </rPr>
      <t xml:space="preserve">9. </t>
    </r>
    <r>
      <rPr>
        <b/>
        <sz val="10"/>
        <rFont val="Rockwell"/>
        <family val="1"/>
      </rPr>
      <t>Stock/Property  No</t>
    </r>
    <r>
      <rPr>
        <sz val="10"/>
        <rFont val="Rockwell"/>
        <family val="1"/>
      </rPr>
      <t>. - stock/property number of the goods to be purchased as provided by the Supply and/or  Property Division Unit</t>
    </r>
  </si>
  <si>
    <r>
      <rPr>
        <sz val="10"/>
        <rFont val="Rockwell"/>
        <family val="1"/>
      </rPr>
      <t xml:space="preserve">10. </t>
    </r>
    <r>
      <rPr>
        <b/>
        <sz val="10"/>
        <rFont val="Rockwell"/>
        <family val="1"/>
      </rPr>
      <t>Unit</t>
    </r>
    <r>
      <rPr>
        <sz val="10"/>
        <rFont val="Rockwell"/>
        <family val="1"/>
      </rPr>
      <t xml:space="preserve"> - unit of measurement of the supplies/goods/property being procured (i.e. piece, roll, box, reams, etc.)</t>
    </r>
  </si>
  <si>
    <r>
      <rPr>
        <sz val="10"/>
        <rFont val="Rockwell"/>
        <family val="1"/>
      </rPr>
      <t xml:space="preserve">11. </t>
    </r>
    <r>
      <rPr>
        <b/>
        <sz val="10"/>
        <rFont val="Rockwell"/>
        <family val="1"/>
      </rPr>
      <t>Description</t>
    </r>
    <r>
      <rPr>
        <sz val="10"/>
        <rFont val="Rockwell"/>
        <family val="1"/>
      </rPr>
      <t xml:space="preserve"> - brief description of the supplies/goods/property being procured</t>
    </r>
  </si>
  <si>
    <r>
      <rPr>
        <sz val="10"/>
        <rFont val="Rockwell"/>
        <family val="1"/>
      </rPr>
      <t xml:space="preserve">12. </t>
    </r>
    <r>
      <rPr>
        <b/>
        <sz val="10"/>
        <rFont val="Rockwell"/>
        <family val="1"/>
      </rPr>
      <t>Quantity</t>
    </r>
    <r>
      <rPr>
        <sz val="10"/>
        <rFont val="Rockwell"/>
        <family val="1"/>
      </rPr>
      <t xml:space="preserve"> - quantity of supplies/goods/property being procured</t>
    </r>
  </si>
  <si>
    <r>
      <rPr>
        <sz val="10"/>
        <rFont val="Rockwell"/>
        <family val="1"/>
      </rPr>
      <t xml:space="preserve">13. </t>
    </r>
    <r>
      <rPr>
        <b/>
        <sz val="10"/>
        <rFont val="Rockwell"/>
        <family val="1"/>
      </rPr>
      <t>Unit Cost</t>
    </r>
    <r>
      <rPr>
        <sz val="10"/>
        <rFont val="Rockwell"/>
        <family val="1"/>
      </rPr>
      <t xml:space="preserve"> - cost per unit of the supplies/goods/property being procured</t>
    </r>
  </si>
  <si>
    <r>
      <rPr>
        <sz val="10"/>
        <rFont val="Rockwell"/>
        <family val="1"/>
      </rPr>
      <t xml:space="preserve">14. </t>
    </r>
    <r>
      <rPr>
        <b/>
        <sz val="10"/>
        <rFont val="Rockwell"/>
        <family val="1"/>
      </rPr>
      <t>Amount</t>
    </r>
    <r>
      <rPr>
        <sz val="10"/>
        <rFont val="Rockwell"/>
        <family val="1"/>
      </rPr>
      <t xml:space="preserve"> - total amount of the supplies/goods/property being procured (Quantity x Unit Cost)</t>
    </r>
  </si>
  <si>
    <r>
      <rPr>
        <sz val="10"/>
        <rFont val="Rockwell"/>
        <family val="1"/>
      </rPr>
      <t xml:space="preserve">15. </t>
    </r>
    <r>
      <rPr>
        <b/>
        <sz val="10"/>
        <rFont val="Rockwell"/>
        <family val="1"/>
      </rPr>
      <t>Penalty Clause</t>
    </r>
    <r>
      <rPr>
        <sz val="10"/>
        <rFont val="Rockwell"/>
        <family val="1"/>
      </rPr>
      <t xml:space="preserve"> - penalty to be imposed by the agency/entity in case of non-compliance with the term, that is, one-tenth (1/10) of one percent (1%) for every day of delay on the undelivered item/s</t>
    </r>
  </si>
  <si>
    <r>
      <rPr>
        <sz val="10"/>
        <rFont val="Rockwell"/>
        <family val="1"/>
      </rPr>
      <t xml:space="preserve">16. </t>
    </r>
    <r>
      <rPr>
        <b/>
        <sz val="10"/>
        <rFont val="Rockwell"/>
        <family val="1"/>
      </rPr>
      <t>Approval</t>
    </r>
    <r>
      <rPr>
        <sz val="10"/>
        <rFont val="Rockwell"/>
        <family val="1"/>
      </rPr>
      <t xml:space="preserve"> - signature over printed name and designation of the Approving Official</t>
    </r>
  </si>
  <si>
    <r>
      <rPr>
        <sz val="10"/>
        <rFont val="Rockwell"/>
        <family val="1"/>
      </rPr>
      <t xml:space="preserve">17. </t>
    </r>
    <r>
      <rPr>
        <b/>
        <sz val="10"/>
        <rFont val="Rockwell"/>
        <family val="1"/>
      </rPr>
      <t>Conforme</t>
    </r>
    <r>
      <rPr>
        <sz val="10"/>
        <rFont val="Rockwell"/>
        <family val="1"/>
      </rPr>
      <t xml:space="preserve"> - signature over printed name of the supplier or his/her representative signifying his/her approval to the term set by the agency/entity and the date of signing</t>
    </r>
  </si>
  <si>
    <r>
      <rPr>
        <sz val="10"/>
        <rFont val="Rockwell"/>
        <family val="1"/>
      </rPr>
      <t xml:space="preserve">18. </t>
    </r>
    <r>
      <rPr>
        <b/>
        <sz val="10"/>
        <rFont val="Rockwell"/>
        <family val="1"/>
      </rPr>
      <t>Fund Cluster</t>
    </r>
    <r>
      <rPr>
        <sz val="10"/>
        <rFont val="Rockwell"/>
        <family val="1"/>
      </rPr>
      <t xml:space="preserve"> - fund cluster name/code in accordance with the UACS</t>
    </r>
  </si>
  <si>
    <r>
      <rPr>
        <sz val="10"/>
        <rFont val="Rockwell"/>
        <family val="1"/>
      </rPr>
      <t xml:space="preserve">19. </t>
    </r>
    <r>
      <rPr>
        <b/>
        <sz val="10"/>
        <rFont val="Rockwell"/>
        <family val="1"/>
      </rPr>
      <t>Funds Available</t>
    </r>
    <r>
      <rPr>
        <sz val="10"/>
        <rFont val="Rockwell"/>
        <family val="1"/>
      </rPr>
      <t xml:space="preserve"> - amount of funds available which shall be certified by the Chief Accountant/Head of Accounting Division/Unit</t>
    </r>
  </si>
  <si>
    <r>
      <rPr>
        <sz val="10"/>
        <rFont val="Rockwell"/>
        <family val="1"/>
      </rPr>
      <t xml:space="preserve">20. </t>
    </r>
    <r>
      <rPr>
        <b/>
        <sz val="10"/>
        <rFont val="Rockwell"/>
        <family val="1"/>
      </rPr>
      <t>ORS/BURSNo., Date and Amount</t>
    </r>
    <r>
      <rPr>
        <sz val="10"/>
        <rFont val="Rockwell"/>
        <family val="1"/>
      </rPr>
      <t xml:space="preserve"> - ORS/BURS number assigned by the Budget Division/Unit, date of the ORS/BURS and the amount of obligation supporting the purchase</t>
    </r>
  </si>
  <si>
    <r>
      <rPr>
        <b/>
        <sz val="10"/>
        <rFont val="Rockwell"/>
        <family val="1"/>
      </rPr>
      <t>Original</t>
    </r>
    <r>
      <rPr>
        <sz val="10"/>
        <rFont val="Rockwell"/>
        <family val="1"/>
      </rPr>
      <t xml:space="preserve"> - to the supplier for conforme to the terms of the PO and as attachment to the DV upon request for payment</t>
    </r>
  </si>
  <si>
    <r>
      <rPr>
        <b/>
        <sz val="10"/>
        <rFont val="Rockwell"/>
        <family val="1"/>
      </rPr>
      <t>Copy 2</t>
    </r>
    <r>
      <rPr>
        <sz val="10"/>
        <rFont val="Rockwell"/>
        <family val="1"/>
      </rPr>
      <t xml:space="preserve"> - retained by the Supply and/or Property Division Unit for file</t>
    </r>
  </si>
  <si>
    <r>
      <rPr>
        <b/>
        <sz val="10"/>
        <rFont val="Rockwell"/>
        <family val="1"/>
      </rPr>
      <t>Copy 3</t>
    </r>
    <r>
      <rPr>
        <sz val="10"/>
        <rFont val="Rockwell"/>
        <family val="1"/>
      </rPr>
      <t xml:space="preserve"> - to be submitted to COA within five (5) days after conformity by the supplier</t>
    </r>
  </si>
  <si>
    <r>
      <rPr>
        <b/>
        <sz val="10"/>
        <rFont val="Rockwell"/>
        <family val="1"/>
      </rPr>
      <t>Copy 4</t>
    </r>
    <r>
      <rPr>
        <sz val="10"/>
        <rFont val="Rockwell"/>
        <family val="1"/>
      </rPr>
      <t xml:space="preserve"> - Supplier's copy</t>
    </r>
  </si>
  <si>
    <t>Kurt Ryan L. Donato</t>
  </si>
  <si>
    <t>303-569-039-00000</t>
  </si>
  <si>
    <t>2025-361</t>
  </si>
  <si>
    <t>Totebag with printed design (size: 12" x 14")</t>
  </si>
  <si>
    <t>supplies &amp; materials in celebration of World Teacher's Month</t>
  </si>
  <si>
    <t>Project Staff I</t>
  </si>
  <si>
    <t>2025-362</t>
  </si>
  <si>
    <t>SendGrid API Service Subscription (Essential Package)</t>
  </si>
  <si>
    <t>Supabase Database &amp; Storage Platform (Pro Package)</t>
  </si>
  <si>
    <t>Vercel Online Hosting Platform (Pro Package)</t>
  </si>
  <si>
    <t>Domain Name Registration (.com/.com.ph)</t>
  </si>
  <si>
    <t>Google Map SDK Gateway API Service (Computed)</t>
  </si>
  <si>
    <t>years</t>
  </si>
  <si>
    <t>S &amp; T Sustainable Tourism-Component 4, Tourism Web Portal-API services integration</t>
  </si>
  <si>
    <t>CECILIA S. NIPES</t>
  </si>
  <si>
    <t>Administrative Assistant II</t>
  </si>
  <si>
    <t>2025-363</t>
  </si>
  <si>
    <t>Expansion Portable Drive (HDD, 2 TB)</t>
  </si>
  <si>
    <t>office repository/for back up storage of office files</t>
  </si>
  <si>
    <t>HRMO</t>
  </si>
  <si>
    <t>College Vice President</t>
  </si>
  <si>
    <t>2025-364</t>
  </si>
  <si>
    <t>BTD100BK-black</t>
  </si>
  <si>
    <t>BTD100C-cyan</t>
  </si>
  <si>
    <t>BTD100M-magenta</t>
  </si>
  <si>
    <t>BTD100Y-yellow</t>
  </si>
  <si>
    <t>vice president office supplies</t>
  </si>
  <si>
    <t>FORTUNATO PHILLIP A. CABUGAO</t>
  </si>
  <si>
    <t>Director for Student Services</t>
  </si>
  <si>
    <t>2025-365</t>
  </si>
  <si>
    <t>KD Lumber 2"x 3" x12'</t>
  </si>
  <si>
    <t>CWN 2 1/2"</t>
  </si>
  <si>
    <t>Marine plywood 1/2"</t>
  </si>
  <si>
    <t>framework of Tarpaulin for Student Services</t>
  </si>
  <si>
    <t>SSO</t>
  </si>
  <si>
    <t>2025-366</t>
  </si>
  <si>
    <t>Tarpaulin (5' x 10')</t>
  </si>
  <si>
    <t>for signages of property wardrobe for student</t>
  </si>
  <si>
    <t>2025-367</t>
  </si>
  <si>
    <t>Snacks &amp; Drinks</t>
  </si>
  <si>
    <t>snacks &amp; drinks for the Search Committee for Private Sector Representative (SCPSR) for the preliminary meeting</t>
  </si>
  <si>
    <t>packs</t>
  </si>
  <si>
    <t>ALFRED VINCENT BACCAY</t>
  </si>
  <si>
    <t>2025-368</t>
  </si>
  <si>
    <t>Ink (001-Magenta, Cyan, Yellow &amp; Black)</t>
  </si>
  <si>
    <t xml:space="preserve">8.1/4 inch Ergonomic Stainless Office Scissors </t>
  </si>
  <si>
    <t>12 HB2 Pencil with Eraser Tip</t>
  </si>
  <si>
    <t>sets</t>
  </si>
  <si>
    <t>SSC supplies</t>
  </si>
  <si>
    <t>2025-369</t>
  </si>
  <si>
    <t>Tarpaulin (8 x 5ft)</t>
  </si>
  <si>
    <t>Vice President</t>
  </si>
  <si>
    <t>to commemorate the 28th anniversary of the Indigenous Peoples Right Act (IPCRA) of 1997</t>
  </si>
  <si>
    <t>October 13, 2025</t>
  </si>
  <si>
    <t>October 14, 2025</t>
  </si>
  <si>
    <t>I'AMJ Graphic Design &amp; Printing</t>
  </si>
  <si>
    <t>Crisan C. Imperial</t>
  </si>
  <si>
    <r>
      <t xml:space="preserve">Science &amp; Technology Consultant (3 pax) </t>
    </r>
    <r>
      <rPr>
        <b/>
        <sz val="11"/>
        <color rgb="FF0070C0"/>
        <rFont val="Arial Narrow"/>
        <family val="2"/>
      </rPr>
      <t>1.</t>
    </r>
    <r>
      <rPr>
        <sz val="11"/>
        <color rgb="FF0070C0"/>
        <rFont val="Arial Narrow"/>
        <family val="2"/>
      </rPr>
      <t xml:space="preserve"> Services to be rendered. The S &amp; T Consultant shall: a. Lead the development &amp; implementation of survey instruments &amp; training programs; </t>
    </r>
    <r>
      <rPr>
        <b/>
        <sz val="11"/>
        <color rgb="FF0070C0"/>
        <rFont val="Arial Narrow"/>
        <family val="2"/>
      </rPr>
      <t xml:space="preserve">b. </t>
    </r>
    <r>
      <rPr>
        <sz val="11"/>
        <color rgb="FF0070C0"/>
        <rFont val="Arial Narrow"/>
        <family val="2"/>
      </rPr>
      <t xml:space="preserve">Assist in the analysis of qualitative data; </t>
    </r>
    <r>
      <rPr>
        <b/>
        <sz val="11"/>
        <color rgb="FF0070C0"/>
        <rFont val="Arial Narrow"/>
        <family val="2"/>
      </rPr>
      <t xml:space="preserve">c. </t>
    </r>
    <r>
      <rPr>
        <sz val="11"/>
        <color rgb="FF0070C0"/>
        <rFont val="Arial Narrow"/>
        <family val="2"/>
      </rPr>
      <t xml:space="preserve">Facilitate the development of training needs analysis; </t>
    </r>
    <r>
      <rPr>
        <b/>
        <sz val="11"/>
        <color rgb="FF0070C0"/>
        <rFont val="Arial Narrow"/>
        <family val="2"/>
      </rPr>
      <t>d.</t>
    </r>
    <r>
      <rPr>
        <sz val="11"/>
        <color rgb="FF0070C0"/>
        <rFont val="Arial Narrow"/>
        <family val="2"/>
      </rPr>
      <t xml:space="preserve"> Assist in the training programs of the programs of the project;</t>
    </r>
    <r>
      <rPr>
        <b/>
        <sz val="11"/>
        <color rgb="FF0070C0"/>
        <rFont val="Arial Narrow"/>
        <family val="2"/>
      </rPr>
      <t xml:space="preserve"> e.</t>
    </r>
    <r>
      <rPr>
        <sz val="11"/>
        <color rgb="FF0070C0"/>
        <rFont val="Arial Narrow"/>
        <family val="2"/>
      </rPr>
      <t xml:space="preserve"> Design,edit,&amp; lay-out of the manual in developing feed formulations; and </t>
    </r>
    <r>
      <rPr>
        <b/>
        <sz val="11"/>
        <color rgb="FF0070C0"/>
        <rFont val="Arial Narrow"/>
        <family val="2"/>
      </rPr>
      <t>f.</t>
    </r>
    <r>
      <rPr>
        <sz val="11"/>
        <color rgb="FF0070C0"/>
        <rFont val="Arial Narrow"/>
        <family val="2"/>
      </rPr>
      <t xml:space="preserve"> Assist in the preparation &amp; submission of the projects accomplishment which shall be packaged by the Project Leader as a project output. </t>
    </r>
    <r>
      <rPr>
        <b/>
        <sz val="11"/>
        <color rgb="FF0070C0"/>
        <rFont val="Arial Narrow"/>
        <family val="2"/>
      </rPr>
      <t xml:space="preserve">2. </t>
    </r>
    <r>
      <rPr>
        <sz val="11"/>
        <color rgb="FF0070C0"/>
        <rFont val="Arial Narrow"/>
        <family val="2"/>
      </rPr>
      <t xml:space="preserve">Services to be rendered. The S &amp; T Consultatnt shall; a. review existing feed formulations &amp; recommend enhancements for improved efficiency &amp; efficacy; </t>
    </r>
    <r>
      <rPr>
        <b/>
        <sz val="11"/>
        <color rgb="FF0070C0"/>
        <rFont val="Arial Narrow"/>
        <family val="2"/>
      </rPr>
      <t>b.</t>
    </r>
    <r>
      <rPr>
        <sz val="11"/>
        <color rgb="FF0070C0"/>
        <rFont val="Arial Narrow"/>
        <family val="2"/>
      </rPr>
      <t xml:space="preserve"> Provide Technical guidance in the development of nutritionally balanced feed formulations; and </t>
    </r>
    <r>
      <rPr>
        <b/>
        <sz val="11"/>
        <color rgb="FF0070C0"/>
        <rFont val="Arial Narrow"/>
        <family val="2"/>
      </rPr>
      <t>c.</t>
    </r>
    <r>
      <rPr>
        <sz val="11"/>
        <color rgb="FF0070C0"/>
        <rFont val="Arial Narrow"/>
        <family val="2"/>
      </rPr>
      <t xml:space="preserve"> Assist in ensuing compliance with quality control standards &amp; best practices in feed formulation processes</t>
    </r>
    <r>
      <rPr>
        <b/>
        <sz val="11"/>
        <color rgb="FF0070C0"/>
        <rFont val="Arial Narrow"/>
        <family val="2"/>
      </rPr>
      <t xml:space="preserve"> 3.</t>
    </r>
    <r>
      <rPr>
        <sz val="11"/>
        <color rgb="FF0070C0"/>
        <rFont val="Arial Narrow"/>
        <family val="2"/>
      </rPr>
      <t xml:space="preserve"> Servicesto be rendered. The S &amp; T Consultant shall; </t>
    </r>
    <r>
      <rPr>
        <b/>
        <sz val="11"/>
        <color rgb="FF0070C0"/>
        <rFont val="Arial Narrow"/>
        <family val="2"/>
      </rPr>
      <t xml:space="preserve">a. </t>
    </r>
    <r>
      <rPr>
        <sz val="11"/>
        <color rgb="FF0070C0"/>
        <rFont val="Arial Narrow"/>
        <family val="2"/>
      </rPr>
      <t xml:space="preserve">Lead the improvement of record-keeping systems &amp; quantitative data analysis; </t>
    </r>
    <r>
      <rPr>
        <b/>
        <sz val="11"/>
        <color rgb="FF0070C0"/>
        <rFont val="Arial Narrow"/>
        <family val="2"/>
      </rPr>
      <t xml:space="preserve">b. </t>
    </r>
    <r>
      <rPr>
        <sz val="11"/>
        <color rgb="FF0070C0"/>
        <rFont val="Arial Narrow"/>
        <family val="2"/>
      </rPr>
      <t xml:space="preserve">Support the encoding &amp; management of performance data in the Philippine Native Pig Breed Information System; </t>
    </r>
    <r>
      <rPr>
        <b/>
        <sz val="11"/>
        <color rgb="FF0070C0"/>
        <rFont val="Arial Narrow"/>
        <family val="2"/>
      </rPr>
      <t>c.</t>
    </r>
    <r>
      <rPr>
        <sz val="11"/>
        <color rgb="FF0070C0"/>
        <rFont val="Arial Narrow"/>
        <family val="2"/>
      </rPr>
      <t xml:space="preserve"> Provide technical assistance in data analysis and animal performance evaluation, and </t>
    </r>
    <r>
      <rPr>
        <b/>
        <sz val="11"/>
        <color rgb="FF0070C0"/>
        <rFont val="Arial Narrow"/>
        <family val="2"/>
      </rPr>
      <t>d</t>
    </r>
    <r>
      <rPr>
        <sz val="11"/>
        <color rgb="FF0070C0"/>
        <rFont val="Arial Narrow"/>
        <family val="2"/>
      </rPr>
      <t>. Assist in the preparation &amp; submission of the projects accomplishment, which shall be packaged by the Project Leader as a project output.</t>
    </r>
  </si>
  <si>
    <t>there is changes in payment for consultant</t>
  </si>
  <si>
    <t>5 RFQ's</t>
  </si>
  <si>
    <t>2025-370</t>
  </si>
  <si>
    <t>RDET</t>
  </si>
  <si>
    <t>Socio-Cultural Coordinator</t>
  </si>
  <si>
    <t>2025-371</t>
  </si>
  <si>
    <t>Water Based Paint Red (Acrylic 20ml)</t>
  </si>
  <si>
    <t>Water Based Paint Blue (Acrylic 20ml)</t>
  </si>
  <si>
    <t>Water Based Paint Yellow (Acrylic 20ml)</t>
  </si>
  <si>
    <t>Water Based Paint White (Acrylic 20ml)</t>
  </si>
  <si>
    <t>12" x 18" canvass</t>
  </si>
  <si>
    <t>Lumograph Pencil 2H/3H</t>
  </si>
  <si>
    <t>Lumograph Pencil B/2B</t>
  </si>
  <si>
    <t>Lumograph Pencil 5B/6B</t>
  </si>
  <si>
    <t>Charcoal Pencil Dark</t>
  </si>
  <si>
    <t>Charcoal Pencil Medium</t>
  </si>
  <si>
    <t>Charcoal Pencil Light</t>
  </si>
  <si>
    <t>Cartolina White</t>
  </si>
  <si>
    <t>Professional Paint Brush Set 6's (sizes: 2,4,6,8,10,12/per set)</t>
  </si>
  <si>
    <t>Certificate Holder 9" x 12"</t>
  </si>
  <si>
    <t>Pallete Knives 5's</t>
  </si>
  <si>
    <t>Specialty Paper A4 (white)</t>
  </si>
  <si>
    <t>for the conduct of 2025 College Intramurals &amp; Socio- Cultural Competition</t>
  </si>
  <si>
    <t>SS07</t>
  </si>
  <si>
    <t>Study Leader (Study 2)</t>
  </si>
  <si>
    <t>2025-372</t>
  </si>
  <si>
    <r>
      <rPr>
        <b/>
        <sz val="11"/>
        <rFont val="Arial Narrow"/>
        <family val="2"/>
      </rPr>
      <t xml:space="preserve">Celphone </t>
    </r>
    <r>
      <rPr>
        <sz val="11"/>
        <rFont val="Arial Narrow"/>
        <family val="2"/>
      </rPr>
      <t xml:space="preserve">- </t>
    </r>
    <r>
      <rPr>
        <b/>
        <sz val="11"/>
        <rFont val="Arial Narrow"/>
        <family val="2"/>
      </rPr>
      <t>Display</t>
    </r>
    <r>
      <rPr>
        <sz val="11"/>
        <rFont val="Arial Narrow"/>
        <family val="2"/>
      </rPr>
      <t>;6.67" amoled display,</t>
    </r>
    <r>
      <rPr>
        <b/>
        <sz val="11"/>
        <rFont val="Arial Narrow"/>
        <family val="2"/>
      </rPr>
      <t xml:space="preserve"> Internal;</t>
    </r>
    <r>
      <rPr>
        <sz val="11"/>
        <rFont val="Arial Narrow"/>
        <family val="2"/>
      </rPr>
      <t xml:space="preserve"> 128GB 8GB RAM, 256GB 8Gb RAM,256GB 12GB RAM, 512GB 12Gb RAM UFS 2.2, </t>
    </r>
    <r>
      <rPr>
        <b/>
        <sz val="11"/>
        <rFont val="Arial Narrow"/>
        <family val="2"/>
      </rPr>
      <t>Dimensions;</t>
    </r>
    <r>
      <rPr>
        <sz val="11"/>
        <rFont val="Arial Narrow"/>
        <family val="2"/>
      </rPr>
      <t xml:space="preserve"> Height; 162.33mm, width; 74.42mm, thickness; Coral green &amp; midnight black 8.4mm l Lavender Purple 8.55mm weight; 190g 511 Omah battery capacity</t>
    </r>
  </si>
  <si>
    <t>Realtim GPS Tracker for Car/Motorcycle Anti-theft GSM Alarm Tracking Device built-in battery</t>
  </si>
  <si>
    <t>unit</t>
  </si>
  <si>
    <t>for the implementation of the project 2- charge to S &amp; T sustainable tourism in Batanes</t>
  </si>
  <si>
    <t>2025-373</t>
  </si>
  <si>
    <t>Drill Bit (set)</t>
  </si>
  <si>
    <t>Battery (12V)</t>
  </si>
  <si>
    <t>Multi-Purpose Grease: the excellent corrossion protection &amp; anti-oxidation,properties guarantee an optimum lubrication &amp; protection of bearings</t>
  </si>
  <si>
    <t>WD-40: use penetration oil &amp; rust remover, lubricant spray (size; 412ml)</t>
  </si>
  <si>
    <t>Synthetic Oil: SEA 20W50</t>
  </si>
  <si>
    <t>VS1 Protector (size; 400ml)</t>
  </si>
  <si>
    <t>Epoxy Primer (color; white)</t>
  </si>
  <si>
    <t>Hudson (topcoat)</t>
  </si>
  <si>
    <t>Paint Brush (4 inches)</t>
  </si>
  <si>
    <t>Break Fluid (size; 900ml)</t>
  </si>
  <si>
    <t>Pollyglass (size; 4 x 8ft x 1/4)</t>
  </si>
  <si>
    <t xml:space="preserve">Heavy duty Air Blowgun, Air Nossle Blow gun with 2pcs neumatic airline hose quick release connectors &amp; compressor </t>
  </si>
  <si>
    <t>Tire air pressure inflator gauge pressure tester</t>
  </si>
  <si>
    <t>Break Line fitting nuts (size: 3/16)</t>
  </si>
  <si>
    <t>Air Compressor; 65 liters,Belt Drive &amp; Air Compressor (220v/60Hz)</t>
  </si>
  <si>
    <t>Silicon Sealant</t>
  </si>
  <si>
    <t>liter</t>
  </si>
  <si>
    <t>liters</t>
  </si>
  <si>
    <t>for the implementation of project 2-charge to S &amp; T Sustainable Tourism in Batanes</t>
  </si>
  <si>
    <t>Planning Officer III</t>
  </si>
  <si>
    <t>2025-374</t>
  </si>
  <si>
    <t>LC3619XL (Cyan)</t>
  </si>
  <si>
    <t>LC3619XL (Magenta)</t>
  </si>
  <si>
    <t>LC3619XL (Yellow)</t>
  </si>
  <si>
    <t>refill the empty ink cartridge of printer &amp; printing of A3 bond paper</t>
  </si>
  <si>
    <t>Planning</t>
  </si>
  <si>
    <t>REMAR Construction</t>
  </si>
  <si>
    <t>Remy G. Cadiente</t>
  </si>
  <si>
    <t>Sports Coordinator</t>
  </si>
  <si>
    <t>2025-375</t>
  </si>
  <si>
    <t>Specialty Paper (A4, size)</t>
  </si>
  <si>
    <t>Certificate Frame (A4, size)</t>
  </si>
  <si>
    <t>certificates for the intramurals</t>
  </si>
  <si>
    <t>SSC-Sports</t>
  </si>
  <si>
    <t>SS08</t>
  </si>
  <si>
    <t>2025-376</t>
  </si>
  <si>
    <t>Various Biscuits (10pcs/pack)</t>
  </si>
  <si>
    <t>Tetrapack Juice (10pcs/box)</t>
  </si>
  <si>
    <t>snacks for the officiating officials</t>
  </si>
  <si>
    <t>2025-377</t>
  </si>
  <si>
    <t>Basketball Ball CG7 (FIBA Approved)</t>
  </si>
  <si>
    <t>Table Tennis Ball (ITTF Approved)</t>
  </si>
  <si>
    <t>Badminton Feather Shuttlecock</t>
  </si>
  <si>
    <t>Double AA Battery (4pcs/set)</t>
  </si>
  <si>
    <t xml:space="preserve"> Beach Volleyball Ball (FIVB Approved)</t>
  </si>
  <si>
    <t>tubes</t>
  </si>
  <si>
    <t>for intramurals</t>
  </si>
  <si>
    <t>quotation exceeded the budget</t>
  </si>
  <si>
    <t>Administrative Aide II</t>
  </si>
  <si>
    <t>2025-378</t>
  </si>
  <si>
    <t>for student uniform</t>
  </si>
  <si>
    <t>IGP-CBAO</t>
  </si>
  <si>
    <t>1006B</t>
  </si>
  <si>
    <t>2025-379</t>
  </si>
  <si>
    <t>Abaca Tote Bag/Eco handbag (size; 22cm x 12cm x 16cm) with thick handle</t>
  </si>
  <si>
    <t>Sublimation Coated White Mugs, 11oz, sublimation printable mugs,glossy,plain (24pcs/box)</t>
  </si>
  <si>
    <t>Rough Satin Photo Paper, Waterproof, 4R, 20's/pack</t>
  </si>
  <si>
    <t>Card Hole Corner Puncher for PVC ID</t>
  </si>
  <si>
    <t>Laminating Film Roll</t>
  </si>
  <si>
    <t>Transfer Tape, 60cm x 2meters</t>
  </si>
  <si>
    <t>Sublimation Coated White Mugs, 11oz, sublimation printable mugs,glossy,plain (24pcs/box)assorted colors</t>
  </si>
  <si>
    <t>for IGP-Printing Services</t>
  </si>
  <si>
    <t>Dukay Rootcrops (fresh,cleaned, high-quality produce)</t>
  </si>
  <si>
    <t>Del. Oct. 17</t>
  </si>
  <si>
    <t>6 RFQ's</t>
  </si>
  <si>
    <t>Printing of Training Manual (Hardbound cover, laminated, colored,15.5 x 23 cm, 70 pages, 80gsm, colored, glossy with ISSN/ISBN number)</t>
  </si>
  <si>
    <t>copies</t>
  </si>
  <si>
    <t>2025-380</t>
  </si>
  <si>
    <t>printing of the Production Guide on Native pig raising, titled " Bagu Ivatan; Gabay s pagaalaga ng Native na baboy" (charged to Futures Thinking Fund)</t>
  </si>
  <si>
    <t>ICT Chairperson</t>
  </si>
  <si>
    <t>2025-381</t>
  </si>
  <si>
    <t>Whisk Broom</t>
  </si>
  <si>
    <t>Linoleum (brown)</t>
  </si>
  <si>
    <t>Air Freshener (scented)</t>
  </si>
  <si>
    <t>meter</t>
  </si>
  <si>
    <t>for office maintenance supplies</t>
  </si>
  <si>
    <t>ICT</t>
  </si>
  <si>
    <t>2025-382</t>
  </si>
  <si>
    <t>Ballpoint Pen (0.3 mm, black)</t>
  </si>
  <si>
    <t>Ballpoint Pen (0.3 mm, blue)</t>
  </si>
  <si>
    <t>White Board Marker (black)</t>
  </si>
  <si>
    <t>White Board Marker (blue)</t>
  </si>
  <si>
    <t>for classroom instruction supplies</t>
  </si>
  <si>
    <t>Intrams</t>
  </si>
  <si>
    <t>2025-383</t>
  </si>
  <si>
    <t>Heavy Duty GI Pipe Collapsible Tent 3x4m; Light Gray Trapal with Logo (Logo design to be provided to supplier)</t>
  </si>
  <si>
    <t>for the implementation of the project- charge to MOOE Direct-Other supplies &amp; materials</t>
  </si>
  <si>
    <t>2025-384</t>
  </si>
  <si>
    <t>HCFC-123 Fire Extinguisher (Green) 10lbs with 5 years warranty</t>
  </si>
  <si>
    <t>HCFC-123 Fire Extinguisher (Green) 3lbs with 5 years warranty</t>
  </si>
  <si>
    <t>for the implementation of the project-charge to MOOE Direct-Other supplies &amp; materials</t>
  </si>
  <si>
    <t>Project Technical Specialist I</t>
  </si>
  <si>
    <t>2025-385</t>
  </si>
  <si>
    <t>Bottom Loading water dispenser, tempered glass dust proof front door,304 stainless steel hot &amp; cold water tank, 3 taps, Heating power; 500W,Cooling Power; 65W, Heating Capability; 5L/H,85-95 deg. Celsius, Unit size; 325 x 350 x 1095mm (WxDxH)</t>
  </si>
  <si>
    <t>Blue Water Jug with faucet 5 gal</t>
  </si>
  <si>
    <t>RDET- S &amp; T</t>
  </si>
  <si>
    <t>for the implementation of the project-charged to S &amp; T based interventions for sustainable tourism in Batanes-MOOE-Indirect Cost- BSC- Utilities-Water</t>
  </si>
  <si>
    <t>Rechargeable Strong Light Zoomable USB Flashlight 1000 Lumens</t>
  </si>
  <si>
    <t>Industrial All Steel Staple Gun Tacker with refill (4-14mm, 5/32"-9/16")</t>
  </si>
  <si>
    <t>1000PCS/box Staple Wire for Gun Tacker 0.7mm staple width 12mm length</t>
  </si>
  <si>
    <t xml:space="preserve">Handheld Grommet Pliers 10mm </t>
  </si>
  <si>
    <t>Premium Grommet Eyelet and Washer 10mm 1,000pcs/Pack</t>
  </si>
  <si>
    <t>Reflective Warning Tape Red and White Stripes 5cm width x 2500cm length</t>
  </si>
  <si>
    <t>Cyclone Wire 16M length, 4 FT height, 2x2in Hole Size, 2mm Thickness</t>
  </si>
  <si>
    <t>Nylon Flat Brush 1.5cm wide</t>
  </si>
  <si>
    <t>Nylon Flat Brush 3cm wide</t>
  </si>
  <si>
    <t>Nylon Flat Brush 6.5cm wide</t>
  </si>
  <si>
    <t>Manual Earth Digger Auger
Material: Cold rolled steel plate
Color: Black
Blade diameter: 10cm-3.93inch
Total length: 60cm-23.58inch
Weight: 1380g-3.04lbs
Package:
1x Soil Excavator (requires assembly)
1x Installation Kit</t>
  </si>
  <si>
    <t>Post Hole Digger with Metal Handle (148 cm)
Model: Ph02
American Type
Color: Orange
Length: 147 cm (End to End)
Metal Handle
Dimension: 147 x 18 x 18, cm
Weight: 5.25 kg</t>
  </si>
  <si>
    <t>2025-386</t>
  </si>
  <si>
    <t>meters</t>
  </si>
  <si>
    <t>Admin. Officer V</t>
  </si>
  <si>
    <t>2025-387</t>
  </si>
  <si>
    <t>Hand Sprayer 900ml</t>
  </si>
  <si>
    <t>Hand Rag</t>
  </si>
  <si>
    <t>for amphitheater cleaning maintenance</t>
  </si>
  <si>
    <t>2025-388</t>
  </si>
  <si>
    <t>Multi-Cleaner &amp; Sanitizer Solution</t>
  </si>
  <si>
    <t>gal</t>
  </si>
  <si>
    <t>for disinfectant purposes</t>
  </si>
  <si>
    <t>KURT RYAN L. DONATO</t>
  </si>
  <si>
    <t>Instructor I</t>
  </si>
  <si>
    <t>2025-389</t>
  </si>
  <si>
    <t>Bouquet of Flowers</t>
  </si>
  <si>
    <t>SSC-</t>
  </si>
  <si>
    <t>2025-390</t>
  </si>
  <si>
    <t>White Satin Ribbons (4 inches)</t>
  </si>
  <si>
    <t>for Mr. &amp; Ms. BSC 2025</t>
  </si>
  <si>
    <t>2025-391</t>
  </si>
  <si>
    <t>Sashes (Printing)</t>
  </si>
  <si>
    <t>2025-392</t>
  </si>
  <si>
    <t>Crown</t>
  </si>
  <si>
    <t>2025-393</t>
  </si>
  <si>
    <t>Premium Gas</t>
  </si>
  <si>
    <t>drum</t>
  </si>
  <si>
    <t>2025-394</t>
  </si>
  <si>
    <t>4 Slots LCD Display Smart Battery Charger 1.2V AA/AAA Ni-Mh for Rechargeable Batteries With US Plug with maximum output of 1800 mAh</t>
  </si>
  <si>
    <t>Rechargable Batteries 4 pcs per pack 2000MAH AA (Double A) with battery case</t>
  </si>
  <si>
    <t xml:space="preserve">Rechargable Batteries 4 pcs per pack 2000MAH AAA (Triple A) with battery case	</t>
  </si>
  <si>
    <t>Scientific Calculator FX-991ES BLACK</t>
  </si>
  <si>
    <t xml:space="preserve">USB Omnidirectional Conference Microphone 360° Voice Pickup with Mute Key </t>
  </si>
  <si>
    <t>Laptop Privacy Screen HD Matte Anti-Glare 14”</t>
  </si>
  <si>
    <t>Vertical mouse with the following features:
Bluetooth 4.0 + 2.4G wireless dual mode mouse
Color: Black
Trimode Switch
USB-C Rechargeable 1000mA Lithium Battery
Four-gear DPI
DPI: 800-1200-1600-2400 DPI adjustable
Button: Left/Right/Forward/Backward/DPI/Scroll Wheel
Application: For PC/Laptop/Computer
Backlights: RGB dynamic lighting effects
Sensor: BK3632
Dimension: 103*89*69mm
Weight: 113g
Multi-Devices Connection
Rubber Paint Surface
Color: Black</t>
  </si>
  <si>
    <t>for the implementation of the project-charged to MOOE Direct-Other supplies &amp; materials</t>
  </si>
  <si>
    <t>Scientific Calculator FX-570 ES PLUS-C BLACK</t>
  </si>
  <si>
    <t>2025-395</t>
  </si>
  <si>
    <t>Coffee maker with grinder
• Smart Compact Design
• 4 Cups Capacity
• Illuminated on/off Switch
• Can be Used with Beans and Ground Coffee
• Dimension (WxHxD): 170 x 200 x 265 mm
• 1 Year Warranty</t>
  </si>
  <si>
    <t>Flatbed microwave
Oven Capacity: 25.0 liters
Product Color: Matte Black
Cavity Color: Gray Painted
Power Supply: 230 V - 60 Hz
Power Output: 900 W
Power Input: 1400 W
Gross Weight: 15.1 kg
Net Weight: 13.2 kg
• 11 Microwave Power Levels
• White LED Display
• Express Cooking
• Power Saving
• Child Lock
• 6 Auto Cook Menu
• Mute
• Weight and Time Defrost
• Glass/Mirror Door
• Handle Door Opening
• Type B Plug (2 Flat, 1 Ground/Earth Pin)</t>
  </si>
  <si>
    <t>2025-396</t>
  </si>
  <si>
    <t>9 Blades Remote Control 16" Digital AC Electric Fan
• Energy Saving DC Inverter Technology
• 26 Adjustable speed
• 12 Hours On/Off timer
• 4 wind modes
• Normal Wind mode, 26 adjustable speed
• Nature Wind mode, provide natural wind feeling
• Sleep mode, enhance your sleeping quality
• Silent mode, provide a quiet environment
• LED Display for easy monitoring
• Easy control with Jog dial operation and remote controller
• Auto switch off after 12 hours without operation
• Color: White
• Power consumption: 30 W
• Product Dimension: 452x400x1360mm
• Packaging Dimension:622*212*500mm
• Net/Gross Wt.: 7 / 8.9 Kg
• Warranty: 1 Year Parts &amp; Labor</t>
  </si>
  <si>
    <t>Split-type Inverter Aircon 1.5 hp
• Silver Ion Filter that deactivates bacteria and viruses in the air
• Turbo mode for faster cooling
• Smooth fan and compressor control for quiet and energy-saving operation
• Gold fin for durability
• Eco mode
• Sleep mode
• Louver position memory
• Emergency use function
• Intelligent dusting switch
• R32 refrigerant
• Active clean
Power Input: 1030 W
Cooling Capacity: 12700 (3100-13200) kJ/h
Color: White
Indoor Unit Gross Weight: 11.9 kg
Indoor Unit Net Weight: 9.0 kg
Outdoor Unit Gross Weight: 23.8 kg
Outdoor Unit Net Weight: 21.8 kg
Indoor Unit Gross Dimension (WxHxD):
905 x 355 x 290 mm
Indoor Unit Net Dimension (WxHxD):
835 x 208 x 295 mm
Outdoor Unit Gross Dimension (WxHxD):
835 x 300 x 540 mm
Outdoor Unit Net Dimension (WxHxD):
720 x 270 x 495 mm
Warranty:
1 Year on Parts and Labor | 3 Years on PCB | 10 Years on Compressor</t>
  </si>
  <si>
    <t>Portable Speaker with 2 microphones
Features:
Output power (W): 100
Dynamic frequency response range (Hz): 50 Hz - 20 kHz (-6dB)
Dimensions (in): 19.3 x 9.6 x 9.0
Weight (kgs): 6.1
Bluetooth profiles: A2DP V1.3, AVRCP V1.6
Bluetooth frequency: 2.4 GHz - 2.4835 GHz
Bluetooth transmitted modulation: GFSK, π/4 DQPSK, 8DPSK
Bluetooth transmitter power: ≤ 10 dBm (EIRP)
Bluetooth version: 4.2
Maximum music playing time (hrs): 6
Bluetooth: Yes
Built-in Microphone: Yes
Lightshow: Yes
Splashproof: Yes
Rechargable battery: Yes
True Wireless: Yes
IP Code: IPx4
What's in the box: 1x portable speaker with strap, 2x Wireless microphone, 1x AC power cord, 1x Quick-start guide, 1x Safety Instruction and Warranty Card
Warranty: 1 Year Warranty</t>
  </si>
  <si>
    <t>Administrative Asstant II</t>
  </si>
  <si>
    <t>2025-397</t>
  </si>
  <si>
    <t>Biometric (Fingerprint Time &amp; Attendance Recorder) - Key Features or Technical Specs: 5,000 fingerprints / 100,000 transactions Fingerprint or Password Authentication Communication: via USB Flash Drive Up to 3 fingerprint templates per user Download time logs using USB flash drive, High Quality Optical Sensor, Protection from Scratch and ESD (Electro Static Discharge)</t>
  </si>
  <si>
    <t>for monitoring &amp; distribution of Monthly Employee Daily Time Records (DTR)</t>
  </si>
  <si>
    <t>October 20, 2025</t>
  </si>
  <si>
    <t>October 22, 2025</t>
  </si>
  <si>
    <t xml:space="preserve">Amount : </t>
  </si>
  <si>
    <t>YCA Office Supplies &amp; Equipment Trading</t>
  </si>
  <si>
    <t>001-Black</t>
  </si>
  <si>
    <t>2025-398</t>
  </si>
  <si>
    <t>Vinyl Sticker Paper size; 7ft x 13ft</t>
  </si>
  <si>
    <t>Vinyl Sticker Paper size; 4ft x 5ft</t>
  </si>
  <si>
    <t>KELVIN JOHN BALDOVINO</t>
  </si>
  <si>
    <t>Study I (Study Leader)</t>
  </si>
  <si>
    <t>2025-399</t>
  </si>
  <si>
    <t>Supply,Delivery &amp; Installation of 5.85kWp Hybrid On-Grid Solar Power System Inclusion: 10pcs AE Solar BI-Facial 585W; 1pc 6KW Hybrid Inverter; 2pc 300AH 51.2V Battery; IPC DC MCB 20A; 1pc DC MCCB (Main) Battery Combiner 160A; 6pc AC MCB 10A, 16A, 32A,40A; 1pc Distribution Box 18ways; 1pc Distribution Box 12ways; 1pc MC4 Connectors; 3pc Cable Tray; 1pc AC SPD; 1pc DC SPD; 9pc 2.4mrailing; 1pc ATS; 12pc Midclamp; 6pc End Clamp; 6 pc Splice, 50 pc 1x6mm2 PVCable; 60m 5.5mm2 THHN; 20m HDPE conduit; 1 set Grounding System; 1 set Screw, wires,angle bars,cement,gravel,sand and other installation materials for solar mounting</t>
  </si>
  <si>
    <t>lot</t>
  </si>
  <si>
    <t>for implementation of the project-charge to S &amp; T based interventions for sustainable tourism in Batanes-CO-solar power system</t>
  </si>
  <si>
    <t>2025-400</t>
  </si>
  <si>
    <t>Bond Paper 100gsm Legal 500 sheets in 1 ream</t>
  </si>
  <si>
    <t>reams</t>
  </si>
  <si>
    <t>Bond Paper 100gsm A4 500 sheets in 1 ream</t>
  </si>
  <si>
    <t>Bond Paper 70gsm A4 500 sheets in 1 ream</t>
  </si>
  <si>
    <t>2 in 1 Corner Cutter/Oblong Puncher Heavy Duty</t>
  </si>
  <si>
    <t>Sticker Notes Cubes 2051OCW 2X2IN 400 pcs per pack</t>
  </si>
  <si>
    <t xml:space="preserve">Sticker Notes 1 7/8 x 3 IN 100pcs per pack </t>
  </si>
  <si>
    <t>A3 PVC Cutting Mat Self-Healing Double-sided</t>
  </si>
  <si>
    <t>PVC Sintra broad Whiten3mm 10pcs A4 10 pcs per pack</t>
  </si>
  <si>
    <t>Certificate Holder A4- Black</t>
  </si>
  <si>
    <t>Double Sided Glossy Photo Paper A4 120gsm 50 sheets per pack</t>
  </si>
  <si>
    <t>Vinyl Sticker paper Glossy for inkjet &amp; Laser A4 8.25 x 11.75in (10 sheets) per pack</t>
  </si>
  <si>
    <t>Clear Sheet Protectors 11 Holes A4 Thick (at least 3.2 mils or at least 0.08mm thick) (sold per pack of 100 pcs)</t>
  </si>
  <si>
    <t>Clear Sheet Protectors 11 Holes FC Long Thick (at least 3.2 mils or at least 0.08mm thick) (sold per pack of 100 pcs)</t>
  </si>
  <si>
    <t>File Index Divider 5 Tabs Assorted Color- Legal (sold 5 tabs per pack)</t>
  </si>
  <si>
    <t>Lever Arch File Binder Long</t>
  </si>
  <si>
    <t>PVC Binding Civer Clear Acetate 300 microns Legal (100 pcs per box)</t>
  </si>
  <si>
    <t>PVC Binding Cover Clear Acetate 300 microns A4 (100 pcs per box)</t>
  </si>
  <si>
    <t>Metal Wire Binder Rings F4 (Legal) Double Loop Wire Binder 40 Holes 120 Sheets Capacity for Notebook Binding Tool Black (100 pcs per box)</t>
  </si>
  <si>
    <t>Wire Binding Machine W25A (25sheets Max punch) (140sheets Max bind) (Max paper size F4/Legal) 40 Holes Heavy Duty</t>
  </si>
  <si>
    <t>Metal Wire Binder Rings A4 Double Loop Wire Binder 34 Holes 7.9mm for Notebook BindingTool Black (100 pcs per box)</t>
  </si>
  <si>
    <t>Metal Wire Binder Rings A5 Double Loop Wire Binder 24 Holes 14.9mm for Notebook BindingTool Black (100 pcs per box)</t>
  </si>
  <si>
    <t>Certificate Frame A4 (Black)</t>
  </si>
  <si>
    <t>White, Gold &amp; Black or Gold &amp; Balck Jacquard/Ethnic Ribbon for Lei Garland 1.3 inch Wide</t>
  </si>
  <si>
    <t>Black Satin ribbon 2.5cm wide (25 yards per roll)</t>
  </si>
  <si>
    <t>Gold Glittery Satin Ribbon 3cm wide (25 yards per roll)</t>
  </si>
  <si>
    <t>Gold Edge Satin Ribbon - Cream White Color 1/4" (6mm) wide (25yards per roll)</t>
  </si>
  <si>
    <t>Hot Melt Glue Gun 80W 100-240V for 11mm glue stick with aluminum alloy mouth &amp; anti-topple support</t>
  </si>
  <si>
    <t>11mm glue stick</t>
  </si>
  <si>
    <t>Thin circular wooden board for crafts 6cm diameter</t>
  </si>
  <si>
    <t>3-Layer Full Metal (Steel) Mobile Pedestal with centralized locking system (1 lock for all 3 drawers) Color Beige or Light Gray, Recessed Handle, size 40cm W x 50cmD x 65cmH, with pencil tray, file divider, caster wheels, powder coated finish, fully assembled</t>
  </si>
  <si>
    <t>Ballpoint Pen Black0.5mm Retractable Super Fine Ballpoint Pen 20pcs per PVC tube with cap</t>
  </si>
  <si>
    <t>Ballpoint Pen Blue 0.5mm Retractable Super Fine Ballpoint Pen 20pcs per PVC tube with cap</t>
  </si>
  <si>
    <t>Ballpoint Pen Red 0.5mm Retractable Super Fine Ballpoint Pen 20pcs per PVC tube with cap</t>
  </si>
  <si>
    <t>Pencil 12pcs per box</t>
  </si>
  <si>
    <t>High Gloss Sticker Paper (10 sheets per pack), A4 size Inkjet friendly</t>
  </si>
  <si>
    <t>Plastic Envelope with Handle Expandable Clear Long size</t>
  </si>
  <si>
    <t>Record Book Mini 150 pages</t>
  </si>
  <si>
    <t>Plastic ID Case PVC Name Badge 58mm x 90mm 10pcs/pack Clear PVC holders with Steel clips and pins</t>
  </si>
  <si>
    <t>yards</t>
  </si>
  <si>
    <t xml:space="preserve">for the implementation of the project-charge to MOOE Direct-Other supplies </t>
  </si>
  <si>
    <t>2025-401</t>
  </si>
  <si>
    <t>Bright Multi Colored LED Christmas Lights-34ft Exterior Strings Lights</t>
  </si>
  <si>
    <t>Holiday Time Clear Snowflake Icicle Christmas Light Set 6', 6 Count, White Wire</t>
  </si>
  <si>
    <t xml:space="preserve"> Christmas Light Outdoor, Meteor Shower Lights falling Rain Lights 12 inch 8 Tube 192 LED Snow Falling Icicle Cascading Lights</t>
  </si>
  <si>
    <t>Warm White Meteor Shower Rain Lights Outdoor Waterproof 8 tubes 45cm Christmass Light Outdoor</t>
  </si>
  <si>
    <t>LED Illumination Lights 500Bulbs 30m Christmas Decoration</t>
  </si>
  <si>
    <t>Christmas Decoration LED Ribbon Fairy Light Christmas Tree</t>
  </si>
  <si>
    <t>54.8ft Outdoor Waterproof Lighting String ST38 LED Bulbs Shatterproof</t>
  </si>
  <si>
    <t>100ft Outdoor String Lights Dimmable with RGB Warm White</t>
  </si>
  <si>
    <t xml:space="preserve"> Christmas Decoration-106pcs Christmas Baubles Ornaments Set Red &amp; Gold Shatterproof</t>
  </si>
  <si>
    <t>Artificial Christmas Tree is pre-strung with 1200 Dual Color  lights that change from warm white to multicolor (10ft)</t>
  </si>
  <si>
    <t>use for christmas decoration in school</t>
  </si>
  <si>
    <t>2025-402</t>
  </si>
  <si>
    <t>ZOE DYMPNA H. CARTANO</t>
  </si>
  <si>
    <t>GAD Focal Person</t>
  </si>
  <si>
    <t>Specialty Board Paper A4 (10pc/pack)</t>
  </si>
  <si>
    <t>Certificate Holder,A4</t>
  </si>
  <si>
    <t>Picture Frame, A4</t>
  </si>
  <si>
    <t>for invitations &amp; certifications in observance of the Nationwide 18-Day campaign to end Violence Against Women (VAW)</t>
  </si>
  <si>
    <t>2025-403</t>
  </si>
  <si>
    <t>Advocacy Polo Shirt-Sublimation (zipper instead of button)</t>
  </si>
  <si>
    <t>uniform in Observance of the Nationwide 18-Day Campaign to end Violence Against Women (VAW)</t>
  </si>
  <si>
    <t>2025-404</t>
  </si>
  <si>
    <t>Tarpaulin-Advocacy Streamer, 4 x 11ft</t>
  </si>
  <si>
    <t>Tarpaulin-Advocacy Streamer, 4 x 8ft</t>
  </si>
  <si>
    <t xml:space="preserve">Tarpaulin for signing in the pledge of commitment 4 x 8ft </t>
  </si>
  <si>
    <t>Infographic in observance of the Nationwide 18-Day Campaign to end Violence Against Women (VAW)</t>
  </si>
  <si>
    <r>
      <t>WHEREAS</t>
    </r>
    <r>
      <rPr>
        <sz val="10"/>
        <color rgb="FF000000"/>
        <rFont val="Century Gothic"/>
        <family val="2"/>
      </rPr>
      <t>, from the period the Request for Price Quotation (RFQ) has started up to the time of bid submission and opening, Three (3) prospective bidders were able to submit the RFQ;</t>
    </r>
  </si>
  <si>
    <r>
      <t>WHEREAS</t>
    </r>
    <r>
      <rPr>
        <sz val="10"/>
        <color rgb="FF000000"/>
        <rFont val="Century Gothic"/>
        <family val="2"/>
      </rPr>
      <t>, as per result of the toss coin conducted,</t>
    </r>
    <r>
      <rPr>
        <b/>
        <sz val="10"/>
        <color rgb="FF000000"/>
        <rFont val="Century Gothic"/>
        <family val="2"/>
      </rPr>
      <t xml:space="preserve"> YCA Printing Services</t>
    </r>
    <r>
      <rPr>
        <sz val="10"/>
        <color rgb="FF000000"/>
        <rFont val="Century Gothic"/>
        <family val="2"/>
      </rPr>
      <t xml:space="preserve"> was announced as the winner:</t>
    </r>
  </si>
  <si>
    <r>
      <t>WHEREAS</t>
    </r>
    <r>
      <rPr>
        <sz val="10"/>
        <color rgb="FF000000"/>
        <rFont val="Century Gothic"/>
        <family val="2"/>
      </rPr>
      <t>, to resolve cases involving a tie, the procuring entity may determine a measure to be used by which it shall be non-discretionary and non-discriminatory such that the same shall be based on sheer luck or chance. The method used was "toss coin";</t>
    </r>
    <r>
      <rPr>
        <b/>
        <sz val="10"/>
        <color rgb="FF000000"/>
        <rFont val="Century Gothic"/>
        <family val="2"/>
      </rPr>
      <t xml:space="preserve"> </t>
    </r>
  </si>
  <si>
    <r>
      <rPr>
        <sz val="10"/>
        <color rgb="FF000000"/>
        <rFont val="Century Gothic"/>
        <family val="2"/>
      </rPr>
      <t>However</t>
    </r>
    <r>
      <rPr>
        <b/>
        <sz val="10"/>
        <color rgb="FF000000"/>
        <rFont val="Century Gothic"/>
        <family val="2"/>
      </rPr>
      <t>, IAM'J Graphic Design &amp; Printing</t>
    </r>
    <r>
      <rPr>
        <sz val="10"/>
        <color rgb="FF000000"/>
        <rFont val="Century Gothic"/>
        <family val="2"/>
      </rPr>
      <t xml:space="preserve"> was not able to attend the said Toss Coin,</t>
    </r>
  </si>
  <si>
    <r>
      <t xml:space="preserve">However, </t>
    </r>
    <r>
      <rPr>
        <b/>
        <sz val="10"/>
        <color rgb="FF000000"/>
        <rFont val="Century Gothic"/>
        <family val="2"/>
      </rPr>
      <t>IAM'J Graphic Design &amp; Printing</t>
    </r>
    <r>
      <rPr>
        <sz val="10"/>
        <color rgb="FF000000"/>
        <rFont val="Century Gothic"/>
        <family val="2"/>
      </rPr>
      <t xml:space="preserve"> was not able to attend the said Toss Coin,</t>
    </r>
  </si>
  <si>
    <r>
      <rPr>
        <b/>
        <sz val="10"/>
        <color theme="1"/>
        <rFont val="Century Gothic"/>
        <family val="2"/>
      </rPr>
      <t>WHEREAS</t>
    </r>
    <r>
      <rPr>
        <sz val="10"/>
        <color theme="1"/>
        <rFont val="Century Gothic"/>
        <family val="2"/>
      </rPr>
      <t>, the BATANES STATE COLLEGE advertised the Request for Price Quotation (RFQ)of the Tarpaulin 8 x 5ft  with PR # 2510-SS09-368 dated October 15, 2025.</t>
    </r>
  </si>
  <si>
    <r>
      <t>1. To declare</t>
    </r>
    <r>
      <rPr>
        <b/>
        <sz val="10"/>
        <color rgb="FF000000"/>
        <rFont val="Century Gothic"/>
        <family val="2"/>
      </rPr>
      <t xml:space="preserve"> YCA Printing Services </t>
    </r>
    <r>
      <rPr>
        <sz val="10"/>
        <color rgb="FF000000"/>
        <rFont val="Century Gothic"/>
        <family val="2"/>
      </rPr>
      <t xml:space="preserve">as supplier of Tarpaulin 8 x 5ft  with PR # 2510-SS09-368 dated October 15, 2025. </t>
    </r>
  </si>
  <si>
    <r>
      <t>To declare</t>
    </r>
    <r>
      <rPr>
        <b/>
        <sz val="10"/>
        <color rgb="FF000000"/>
        <rFont val="Century Gothic"/>
        <family val="2"/>
      </rPr>
      <t xml:space="preserve"> YCA Printing Services</t>
    </r>
    <r>
      <rPr>
        <sz val="10"/>
        <color rgb="FF000000"/>
        <rFont val="Century Gothic"/>
        <family val="2"/>
      </rPr>
      <t xml:space="preserve"> as supplier of Tarpaulin 8 x 5ft  with PR # 2510-SS09-368.</t>
    </r>
  </si>
  <si>
    <t>3 RFQ's + blank</t>
  </si>
  <si>
    <t>4 RFQ's + blank</t>
  </si>
  <si>
    <t xml:space="preserve">3 RFQ's </t>
  </si>
  <si>
    <t>2025-405</t>
  </si>
  <si>
    <t>Heavy-duty Security Podlock</t>
  </si>
  <si>
    <t>Permacoat flat latex white (4 Liters)</t>
  </si>
  <si>
    <t>Acrylic Latex Paint white (4 Liters)</t>
  </si>
  <si>
    <t>Paint Roller 9 inches</t>
  </si>
  <si>
    <t>Paint Brush 4"</t>
  </si>
  <si>
    <t>Roller Cotton roller 4 inches</t>
  </si>
  <si>
    <t>GI.PIPE.Size:1/2x6m g40</t>
  </si>
  <si>
    <t>Paint Tray Roller</t>
  </si>
  <si>
    <t xml:space="preserve"> Cement</t>
  </si>
  <si>
    <t>Heavy Duty Nylon Rope (Dia;12mm ,200meters)</t>
  </si>
  <si>
    <t>Garden shade Net (70% shading rate) black length;100meters</t>
  </si>
  <si>
    <t>Trapal rubberized (9x12) color; yellow/grey</t>
  </si>
  <si>
    <t>Fishin line 200 pounds</t>
  </si>
  <si>
    <t xml:space="preserve"> PLAIN ROUND BAR.Size 12mm</t>
  </si>
  <si>
    <t>bag</t>
  </si>
  <si>
    <t>kls</t>
  </si>
  <si>
    <t>for the implementation of the project-charge to S &amp; T based interventions for sustainable tourism in Batanes-Other supplies &amp; materials</t>
  </si>
  <si>
    <t>supplies &amp; materials for the Tugi Cereal Research Project</t>
  </si>
  <si>
    <t>5 RFQ's + blank</t>
  </si>
  <si>
    <t>2025-406</t>
  </si>
  <si>
    <t>Volleyball Ball (FIVB Approved)</t>
  </si>
  <si>
    <t>Dir. Con.</t>
  </si>
  <si>
    <t>Badminto Feather Shuttlecock</t>
  </si>
  <si>
    <t>Doubled Battery</t>
  </si>
  <si>
    <t>Beach Volleyball Ball  (FIVB Approved)</t>
  </si>
  <si>
    <t>for Intramurals</t>
  </si>
  <si>
    <t>2025-407</t>
  </si>
  <si>
    <t>Chairperson,TED</t>
  </si>
  <si>
    <t>certificates for Capacity Bldg. for Extensionist in Community-Based Litercy Programs</t>
  </si>
  <si>
    <t>TED</t>
  </si>
  <si>
    <t>2025-408</t>
  </si>
  <si>
    <t>CCTV - Dual DH-IPC-WPT1539DD-PV 5MP + 5MP Wi-Fi Dual Lens PT Outdoor Camera with Mic and Speaker AI Human Detection Deterrence Function Smart Dual Light
Specs:
5 MP + 5 MP Full HD Video
AI Human and Vehicle Detection
Auto Tracking
Two Way Audio
Built-in Microphone and Speaker
Built-in Siren and Strobe Light
Smart Dual Light
Alarm Notification
Micro SD Card Slot Supports up to 256GB</t>
  </si>
  <si>
    <t>Ultra microSDXC UHS-I Card
Specs:
Capacity : 256GB
Form Factor : microSDXC™
Sequential Read Performance : Up to 100MB/s
Dimensions (L x W x H) : 1.02mm x 14.99mm x 10.92mm
Weight : 4.54gms
Class: Class 10
Waterproof
Shockproof
Compatible with Smartphones and Cameras
OS Compatibility: Windows 2000 or later, Mac OS 10.4 or later</t>
  </si>
  <si>
    <t>Cable reel extension wheel outlet
AWG 16 25 meters
SPECIFICATIONS:
 ►Cord Length: 25M 
 ►Cord Size: #16
 ►4 Sockets
 ►Power Switch
 ►Thermal Cut-out Protection
 ►Winding Knob</t>
  </si>
  <si>
    <t>Multi-purpose Universal Adapter with Safety Switch
Product Details:
Input Voltage 125 Vac
Max Current: 10 Amperes
Load Capacity: Up to 1200 watts
With on/off switch for safety
Can accomodate multiple plug types</t>
  </si>
  <si>
    <t>for the implementation of the project - charge to MOOE Direct - Other supplies &amp; materials</t>
  </si>
  <si>
    <t>Study Leader (Study 5)</t>
  </si>
  <si>
    <t>2025-409</t>
  </si>
  <si>
    <t>Refractometer (Sucrose)</t>
  </si>
  <si>
    <t>Electronic Weighing Scale 30kg</t>
  </si>
  <si>
    <t>Electronic Scale with Bowl
Weight Range: 1g-5000g. 
3 Weighing Modes/Units: G=Gram, OZ=Ounce, LB=Pound</t>
  </si>
  <si>
    <t xml:space="preserve">Multi-Functional Vegetable Slicer                     </t>
  </si>
  <si>
    <t>Hand Impulse Sealer 400mm 16inches</t>
  </si>
  <si>
    <t>Commercial Blender 2.5-Liter Capacity</t>
  </si>
  <si>
    <t xml:space="preserve">PH Meter                     </t>
  </si>
  <si>
    <t xml:space="preserve">Probe Thermometer </t>
  </si>
  <si>
    <t xml:space="preserve">Digital Vernier Caliper 10" </t>
  </si>
  <si>
    <t xml:space="preserve">Refractometer with ATC Salinity  RF20 </t>
  </si>
  <si>
    <t xml:space="preserve">Digital Thermometer </t>
  </si>
  <si>
    <t>Grinding Machine/Powderizer/Pulverizer Heavy Duty  2.5 kg capacity</t>
  </si>
  <si>
    <t xml:space="preserve">Digital Kitchen Timer </t>
  </si>
  <si>
    <t>for the implementation of the project - charge to S &amp; T based interventions for sustainable tourism in Batanes</t>
  </si>
  <si>
    <t>2025-410</t>
  </si>
  <si>
    <t>Heat Gun 1800W KX1800-B1 220V</t>
  </si>
  <si>
    <t>Plastic Seal Shrink Wrap 135X35mm 82mm cap</t>
  </si>
  <si>
    <t>Plastic Seal  Shrink Wrap 105X25mm 63mm cap</t>
  </si>
  <si>
    <t>Plastic Seal  Shrink Wrap 70X30mm 42mm cap</t>
  </si>
  <si>
    <t>Plastic Seal Shrink Wrap 68X30mm 38mm cap</t>
  </si>
  <si>
    <t>Induction Sealing Machine  500A (20-90mm)</t>
  </si>
  <si>
    <t>Induction Heat Seal Liner  100Pcs/Pack 63Mm</t>
  </si>
  <si>
    <t>Induction Heat Seal Liner  100Pcs/Pack 82Mm</t>
  </si>
  <si>
    <t>Induction Heat Seal Liner  100Pcs/Pack 70Mm</t>
  </si>
  <si>
    <t>2025-411</t>
  </si>
  <si>
    <t>Natural Gas Y Splitter  1/2" Propane Hose - 2-Way Tee Quick Connect Adapter Fittings with Shut Off Valve Cover - Brass Conversion Kit to Hose Tank Line</t>
  </si>
  <si>
    <t>Gas Stove 2 Burner Rings Auto-Ignition Cast Iron</t>
  </si>
  <si>
    <t xml:space="preserve">Double Burner Gas Stove </t>
  </si>
  <si>
    <t>2025-412</t>
  </si>
  <si>
    <t>Sewing Needle DBX1 Size 14 10pcs/pack</t>
  </si>
  <si>
    <t xml:space="preserve">Hand Needles+Barrel  Needles: 0.76*50mm, 0.76*38mm, 0.76*42mm (four in each of three sizes) Barrel: about 8.3*1.8cm
</t>
  </si>
  <si>
    <t>Thread Ticket 120  (3000 meters/spun) Blue</t>
  </si>
  <si>
    <t>Thread Ticket 120  (3000 meters/spun) Yellow</t>
  </si>
  <si>
    <t>Thread Ticket 120 (3000 meters/spun) Red</t>
  </si>
  <si>
    <t>Thread Ticket 120 (3000 meters/spun) Black</t>
  </si>
  <si>
    <t>Thread Ticket 120 (3000 meters/spun) White</t>
  </si>
  <si>
    <t>Knife  stainless steel, 20 cm (8 ")</t>
  </si>
  <si>
    <t xml:space="preserve">Tailor Scissors 11 inch </t>
  </si>
  <si>
    <t>Working Gloves Stretchable Rubber Coated</t>
  </si>
  <si>
    <t>Empty Sack</t>
  </si>
  <si>
    <t>Fishing Thread Nylon Wire  0.25mm Clear 100m/roll</t>
  </si>
  <si>
    <t>spun</t>
  </si>
  <si>
    <t>pair</t>
  </si>
  <si>
    <t>2025-413</t>
  </si>
  <si>
    <t>Disposable Food Grade Gloves thick Blue Small 100pcs/box</t>
  </si>
  <si>
    <t>Disposable Food Grade Gloves, thick Blue Medium 100pcs/box</t>
  </si>
  <si>
    <t>Disposable Food Grade Gloves thick Blue Large 100pcs/box</t>
  </si>
  <si>
    <t>Disposable Gloves Food Grade  Transparent Small</t>
  </si>
  <si>
    <t>Disposable Gloves Food Grade  Transparent Medium</t>
  </si>
  <si>
    <t>Disposable Gloves Food Grade  Transparent Large</t>
  </si>
  <si>
    <t>Unisex Apron, Waterproof</t>
  </si>
  <si>
    <t>Hair Net</t>
  </si>
  <si>
    <t>Mouth Mask  Transparent  10pcs/pack</t>
  </si>
  <si>
    <t>2025-414</t>
  </si>
  <si>
    <t>Cheese Cloth 50cmx70cm</t>
  </si>
  <si>
    <t>Cheese Cloth 30cmx45cm</t>
  </si>
  <si>
    <t>Cheese Cloth 15cmx20cm</t>
  </si>
  <si>
    <t>Chopping Board 40cmx30cmx2cm white</t>
  </si>
  <si>
    <t>Chopping Board 40cmx30cmx2cm yellow</t>
  </si>
  <si>
    <t>Chopping Board 40cmx30cmx2cm red</t>
  </si>
  <si>
    <t>Chopping Board 40cmx30cmx2cm brown</t>
  </si>
  <si>
    <t>Chopping Board 40cmx30cmx2cm blue</t>
  </si>
  <si>
    <t>Chopping Board 40cmx30cmx2cm green</t>
  </si>
  <si>
    <t>Colander with Handle 34cm"</t>
  </si>
  <si>
    <t>Extended Handle Punching Drainer Wood Handle 20cm</t>
  </si>
  <si>
    <t>Wooden Ladle 23 inch length</t>
  </si>
  <si>
    <t xml:space="preserve">Canning Jar Lifter with Grip Handle Anti-slip Clip </t>
  </si>
  <si>
    <t xml:space="preserve"> Food Tong Large 28CM</t>
  </si>
  <si>
    <t>Food Tray 45cm X 35cm X 4.8cm</t>
  </si>
  <si>
    <t>Canning Funnel Length, width and height: 17.5 * 15 * 5.5cm, the bottom diameter is about 5.3cm</t>
  </si>
  <si>
    <t>Canning Funnel  Length, width and height: 13 * 10.5 * 5cm, the bottom diameter is about 3.6cm</t>
  </si>
  <si>
    <t xml:space="preserve"> Funnel (Long Handle) 6 Pcs Funnel Set</t>
  </si>
  <si>
    <t xml:space="preserve"> Knife Set Includes: 1 cook’s knife 5½" , 1 cook’s knife 6"and 1 cook's knife 8"</t>
  </si>
  <si>
    <t>Laddle with wooden handle with hole</t>
  </si>
  <si>
    <t>Laddle with wooden handle without hole</t>
  </si>
  <si>
    <t xml:space="preserve">Measuring Cup Glass </t>
  </si>
  <si>
    <t>Measuring Cup Set    Set Includes: 1/4 cup,1/3 cup, 1/2 cup,1 cup</t>
  </si>
  <si>
    <t>Measuring Spoon Set sets include: 1/8 teaspoon, 1/4 teaspoon, 1/2 teaspoon, 1 teaspoon, 1/ 2 tbsp, 1 tbsp</t>
  </si>
  <si>
    <t>Mixing Bowl with Cover 5pcs</t>
  </si>
  <si>
    <t>Fruit and Vegetable Peeler  Stainless Steel 13 cm (5 ")</t>
  </si>
  <si>
    <t>Pot Holder Cloth 3pcs/set</t>
  </si>
  <si>
    <t>Pot Holder Heat Insulated Gloves                  Specifications: Color: Grey
 Material: silicone
 Size: 20.5x16.5cm</t>
  </si>
  <si>
    <t xml:space="preserve">Knife Sharpener </t>
  </si>
  <si>
    <t>Sifter Stainless Steel 270 x 70mm Mesh: #30 (0.595mm)</t>
  </si>
  <si>
    <t xml:space="preserve">Pitcher Stainless Steel 2000 ml </t>
  </si>
  <si>
    <t>Basin 3.0 thick 76cm diameter Stainless</t>
  </si>
  <si>
    <t>Basin 3.0 thick 52cm diameter Stainless</t>
  </si>
  <si>
    <t>Basin 3.0 thick 40cm diameter Stainless</t>
  </si>
  <si>
    <t>Portioning Bowl Stainless Steel with Capacity Markings Indicator 2.5L (22cm)</t>
  </si>
  <si>
    <t>Sponge Scrap Pad</t>
  </si>
  <si>
    <t>Scrub Pad</t>
  </si>
  <si>
    <t>Dish Cloth Cotton Quick Drying Towel  Size: 70x50cm</t>
  </si>
  <si>
    <t>Cleaning Gloves Long Size,Rubber, Large</t>
  </si>
  <si>
    <t>Cleaning Gloves Long Size,Rubber, Medium</t>
  </si>
  <si>
    <t>Cleaning Gloves Long Size,Rubber, Small</t>
  </si>
  <si>
    <t xml:space="preserve">Fire Extinguisher  ABC Dry Chemical  10LBS </t>
  </si>
  <si>
    <t xml:space="preserve">Fruit and Vegetables Brush Soft Bristle </t>
  </si>
  <si>
    <t>Cleaning Bottle Brush  5 in 1 Multifunctional</t>
  </si>
  <si>
    <t>Wooden Handle Ladle Length 88 CM
Diameter 14 CM</t>
  </si>
  <si>
    <t xml:space="preserve">Silicone Gloves </t>
  </si>
  <si>
    <t>Plastic Crate 52cmX36cmX25cm without Hole Green</t>
  </si>
  <si>
    <t>Plastic Crate  52cmX36cmX25cm with Hole Green</t>
  </si>
  <si>
    <t>Plastic Crate 52cmX36cmX25cm without Hole Blue</t>
  </si>
  <si>
    <t>Plastic Crate  52cmX36cmX25cm with Hole Blue</t>
  </si>
  <si>
    <t>Plastic Bucket 12L with Cover and handle Food Grade (Storage Containers) white</t>
  </si>
  <si>
    <t>Plastic Bucket 6L with Cover and handle  Food Grade  (Storage Containers) white</t>
  </si>
  <si>
    <t>Plastic Bucket 4L with Cover and handle  Food Grade  (Storage Containers)white</t>
  </si>
  <si>
    <t>Plastic Bucket 2L with Cover and handle  Food Grade (Storage Containers) white</t>
  </si>
  <si>
    <t>Storage box 155 liters</t>
  </si>
  <si>
    <t>Steamer  Cooker  20 Quart Induction-ready Stainless Steel
Cover included
Stainless steel
Tri-ply bottom</t>
  </si>
  <si>
    <t xml:space="preserve">Stock Pot with Cover, 45CM*45CM  Stainless Steel </t>
  </si>
  <si>
    <t xml:space="preserve">Wok Pan  2mm (thickness) 60cm diameter </t>
  </si>
  <si>
    <t>Set</t>
  </si>
  <si>
    <t>2025-415</t>
  </si>
  <si>
    <t>Office Desk/Table
Material: MDF
Color: Walnut
Dimensions of Table:
47.24" W x 30.31" H x 23.63" D
Drawer Dimensions:
11" W x 23" H x 18.75" D</t>
  </si>
  <si>
    <t>Office Chair - Junior Executive Chair
Black Leatherette
Ergonomic with padded armrests
Chrome base with smooth-rolling caster wheels
Seat Dimensions:
21" L x 21" W
Backrest Dimensions:
26.5" L x 21" W
Full Dimensions:
25" W x 42" - 45" H</t>
  </si>
  <si>
    <t>2025-416</t>
  </si>
  <si>
    <t xml:space="preserve">Type C HUB Multi Port Adapter/Mini Docking Station
Product Details
•Name: 9-in-1 USB-C Docking Station
•Model: TGV
•Color: Gray
•Interface: USB-C/HDMI/USB 3.2 Gen 1 Type-C/USB 3.0/USB 2.0/RJ45/SD/TF/3.5mm TRRS/PD
•Electroplating Process: Nickel-Plated
•Conductor: Tinned Copper
•Shielding: Graphene Conductive Fabric
•Jacket: PVC
•Shell: Aluminum Alloy + ABS
•Power Supply: 100W PD
•Resolution: 4K@60Hz
•Data Transfer Rates: 5Gbps (USB 3.2 Gen 1 Type-C/USB 3.0); 480Mbps (USB 2.0)
•Transmission Rate: 10/100/1000Mbps
•Card Slot Type: SD/TF 2-LUN (Read/Write Two Cards Simultaneously)
•Card Slot Speed: USB 3.0
•Compatible Card Type: Micro SD/Micro SDHC/MicroSDXC/SDHC/SDXC
•Compatible Audio Standard: OMTP &amp; CTIA
•OD: 4.5mm
•Length: 0.15 m
•Warranty: 1 Year
</t>
  </si>
  <si>
    <t xml:space="preserve">Presentation Remote Clicker with Red Laser Pointer 
Features:
1. Built-in slideshow buttons.
2. Contoured one-touch keys for easy slideshow control.
3. Lightweight, portable, comfortable handheld feeling.
4. Plug and play, no software required, makes it simple to get started.
5. Red laser pointer with LED indicator, is easy to see against most backgrounds and projection surfaces.
6. Storable receiver ,easy to use, simply insert the receiver to USB port and it can be used immediately.
7. On/off switch, can extend the battery lifetime.
Specifications:
Color: Black
Effective Range: Approx. 15m
Battery: 2 x AAA batteries
2.4 GHz wireless technology.
USB port
Output power &lt; 0.5mW
System Requirements: Windows XP, Windows Vista, or Windows 7/8/10
Size: approx. 11.5 x 3.7 x 2.7cm
Net Weight: 36g
Package included:
1 x Logitech® Wireless Presenter R400
1 x  Wireless Mini Receiver
1 x 2 AAA batteries
1 x Carrying case
</t>
  </si>
  <si>
    <t>Wifi Tablet
Dimensions and Weight
Height 261.0mm, Width 177.3mm, Depth 6.2mm
Weight: Approx. 510 g (including the battery)
DISPLAY
Size: 11.5 inches
Type: Matte TFT LCD (IPS), up to 144 Hz refresh rate
30 ~ 144 Hz adaptive refresh rate
Resolution: 2800 × 1840*
Touch Screen: Multi-touch
PROCESSOR: Kirin 9000WL, Octa-core Or Kirin 9000WE，Octa-core
OPERATING SYSTEM: HarmonyOS 4.2
MEMORY: RAM: 8 GB; ROM: 256 GB
REAR CAMERA
Rear Camera: 13 MP (f/1.8 aperture, AF)
FRONT CAMERA
Front Camera: 8 MP (f/2.0 aperture, FF)
BATTERY
Typical Capacity: 8800 mAh; Rated Capacity: 8700 mAh
CHARGING
Standard charger: 10V/2.25A charger
Quick charging: The tablet supports 10V/2.25A (Max) fast charging and is compatible with 9V/2A fast charging
CONNECTIVITY
Wi-Fi: 802.11a/b/g/n/ac/ax, 2 × 2 MIMO
WLAN Frequency: 2.4 GHz and 5 GHz
Bluetooth: Bluetooth 5.2, supports BLE, supports AAC, LDAC
Bluetooth File Transfer: Supported
NearLink: Supported
PC Data Synchronization: Supported
OTG: Supported (maximum output current 1A/5V during reverse power supply)
USB: Type-C, USB 3.0
IN THE BOX
Tablet (built-in battery) × 1; SuperCharge Adaptor × 1;
USB Type-C Cable × 1; Magnetic Keyboard  × 1;
Stylus Pen × 1; Quick Start Guide × 1;
Warranty Card (Dependent on market) × 1</t>
  </si>
  <si>
    <t>for the implementation of the project-cahrge to MOOE Direct-IT Equipment &amp; Software</t>
  </si>
  <si>
    <t>for the implementation of the project - charge to MOOE Direct-IT Equipment &amp; Software</t>
  </si>
  <si>
    <t>2025-417</t>
  </si>
  <si>
    <t>Whiteboard Cleaning Spray
Non Toxic
Capacity 100mL</t>
  </si>
  <si>
    <t>Whiteboard Grid Marking Tape
Width: 5mm
Length: 66m
Color: Black</t>
  </si>
  <si>
    <t>A4 PVC Certificate Frame BLACK</t>
  </si>
  <si>
    <t>A4 Parchment Paper 85 gsm WHITE
(20 sheets per pack)</t>
  </si>
  <si>
    <t>for the implementation of the project - charge to MOOE Direct- Office Supplies</t>
  </si>
  <si>
    <t>2025-418</t>
  </si>
  <si>
    <t>Vacuum Sealer Storage Pouches 100 sheets/pack 20x30cm</t>
  </si>
  <si>
    <t>Vacuum Sealer Storage Pouches 100 sheets/pack 15x20cm</t>
  </si>
  <si>
    <t>Vacuum Sealer Storage Pouches100 sheets/pack 17x25cm</t>
  </si>
  <si>
    <t>Vacuum Sealer Storage Pouches 100 sheets/pack 25x35cm</t>
  </si>
  <si>
    <t>Reusable Zip Lock Sealed Bags 20.5*11cm-20Pcs/pack</t>
  </si>
  <si>
    <t>Reusable Zip Lock Sealed Bags 23*14.5cm-15Pcs/pack</t>
  </si>
  <si>
    <t>Reusable Zip Lock Sealed Bags 26.5*29.5cm-10Pcs/pack</t>
  </si>
  <si>
    <t xml:space="preserve">French Square Bottle 500ml - black lid glass Short </t>
  </si>
  <si>
    <t>Teardrop Shaped Glass Bottle 250ml, frosted - cork lid</t>
  </si>
  <si>
    <t>Round Juice Bottle 150ml (frosted) - silver aluminum lid</t>
  </si>
  <si>
    <t>Round Beverage LN Bottle 250ml - gold lid 38mm</t>
  </si>
  <si>
    <t>Glass Condiment Jar 120ml - brown lid</t>
  </si>
  <si>
    <t>Wide Mouth Beverage Bottle 500ml</t>
  </si>
  <si>
    <t>Round Glass Jar 220ml - black safety button lid</t>
  </si>
  <si>
    <t>Round Glass Jar 200ml - gold lid 70mm</t>
  </si>
  <si>
    <t>Round Glass Jar 300ml - gold lid 82mm</t>
  </si>
  <si>
    <t>Round Square Pattern Glass Jar 200ml - silver lid</t>
  </si>
  <si>
    <t>Round V-ridge Glass bottle 240ml</t>
  </si>
  <si>
    <t>Ice Cream Tubs with cover (Kraft)8oz 10pcs/pack white</t>
  </si>
  <si>
    <t>Ice Cream Tubs with cover (Kraft)16oz 10pcs/pack white</t>
  </si>
  <si>
    <t>JPM General Merchandise &amp; hardware</t>
  </si>
  <si>
    <t>Bartilad Feeds Trading</t>
  </si>
  <si>
    <t>Artech Printing Services</t>
  </si>
  <si>
    <t>3 RFQ + blank</t>
  </si>
  <si>
    <t>October 24, 2025</t>
  </si>
  <si>
    <t>October 28, 2025</t>
  </si>
  <si>
    <t>Toss Coin</t>
  </si>
  <si>
    <t>30 days upon receipt of PO</t>
  </si>
  <si>
    <t>Administrative Officer V</t>
  </si>
  <si>
    <t>2025-419</t>
  </si>
  <si>
    <t>Supply, Delivery &amp; Installation of UPVC Window, Swing Type, 2 Panels Dimension: Width; 0.9m, Height; 1.7m</t>
  </si>
  <si>
    <t>replacement of windows in Room 217 and ICT office</t>
  </si>
  <si>
    <t>2025-420</t>
  </si>
  <si>
    <t>Supply, Delivery &amp; Installation of UPVC Window, Swing Type, 2 Panels Dimension: Width; 1.5m, Height; 1.26m</t>
  </si>
  <si>
    <t>replacement of windows in BSC Canteen</t>
  </si>
  <si>
    <t>2025-421</t>
  </si>
  <si>
    <t>Supply, Delivery &amp; Installation of UPVC Window, Swing Type, 2 Panels Dimension; Width; 1.97m , Height; 1.58m</t>
  </si>
  <si>
    <t>replacement of windows in Room 211,212 &amp; 213</t>
  </si>
  <si>
    <t>4 RFQ's + 1 blank</t>
  </si>
  <si>
    <t>the building will be demolished for Phase II</t>
  </si>
  <si>
    <t>4 RFQ's + 1blank</t>
  </si>
  <si>
    <t>Portable Projector with bag and stand
Product Details:
Android 11,500 ANSI
DRM L1 Certification
nnovative 120°rotating projection
ASA 3.0(AF+KS+ScrnFit+Avoid)
Dual-bass diaphragms
≤30 dB/m Ultra-low decibel
Specifications:
Product Color: White
Product Weight: 1.5Kg
Product Size: 145*142*219 mm
Display Technology: LCD
Brightness: 500 ANSI Lumens
Physical Resolution: 1920 * 1080 FHD
Lens： 3 Pcs aspherical pure glass lens
Projection Features
Zoom Function：50%-100%
Projection Ratio: 1.2: 1
Projection Size: 45-140 Inch
Projection Distance: 1.2-3.8m
Intelligent Adjustment
Keystone Correction： Auto
Focus Adjustment： Auto
Obstacle Avoidance： Auto
Screen Alignment： Auto
Audio &amp; Connectivity
Speaker: 5W * 2
Noise: ≤30dB/m
Cavity Volume：370CC
Bluetooth: 5.0
WiFi: Dual Band 2.4/5G Hz
Interface
HDMI：*1
USB：*1
AUX3.5mm：*1</t>
  </si>
  <si>
    <t>Cielo General Merchandise</t>
  </si>
  <si>
    <t>M.G.Hubalde's General Merchandise</t>
  </si>
  <si>
    <t>October 8, 2025</t>
  </si>
  <si>
    <t>October 3, 2025</t>
  </si>
  <si>
    <t>October 6, 2025</t>
  </si>
  <si>
    <t>for payment-Acctg.</t>
  </si>
  <si>
    <t>02-101101-2025-10-00814</t>
  </si>
  <si>
    <t>0008157/10/06/2025</t>
  </si>
  <si>
    <t>October 9, 2025</t>
  </si>
  <si>
    <t>0229/10/9/2025</t>
  </si>
  <si>
    <t>02-101101-2025-10-00815</t>
  </si>
  <si>
    <t>October 7, 2025</t>
  </si>
  <si>
    <t>02-101101-2025-10-00825</t>
  </si>
  <si>
    <t>0109/10/07/2025</t>
  </si>
  <si>
    <t>02-101101-2025-10-00826</t>
  </si>
  <si>
    <t>0108/10/03/2025</t>
  </si>
  <si>
    <t>IBS Pharmacy &amp; General Merchandise</t>
  </si>
  <si>
    <t>exceeded the budget</t>
  </si>
  <si>
    <t>November 7, 2025</t>
  </si>
  <si>
    <t>YCA Office Supplies &amp; Equipment</t>
  </si>
  <si>
    <t>November 11, 2025</t>
  </si>
  <si>
    <t>November 3, 2025</t>
  </si>
  <si>
    <t>Cyprian Crisostomo B. Cielo</t>
  </si>
  <si>
    <t>275-653-568-00001</t>
  </si>
  <si>
    <t>John Patrick D. Pasio</t>
  </si>
  <si>
    <t>477-299-309-00000</t>
  </si>
  <si>
    <t>Noveber 12, 2025</t>
  </si>
  <si>
    <t>November 13, 2025</t>
  </si>
  <si>
    <t>November 12, 2025</t>
  </si>
  <si>
    <t>02-101101-2025-10-00881</t>
  </si>
  <si>
    <t>GMPI Construction OPC</t>
  </si>
  <si>
    <t>617-880-746-00000</t>
  </si>
  <si>
    <t>Swift Development &amp; Supplies Corp.</t>
  </si>
  <si>
    <t xml:space="preserve">JF Gabotero, Inc. </t>
  </si>
  <si>
    <t>JF Gabotero, In</t>
  </si>
  <si>
    <t>Paper Velum Board,A4 (10pcs/pack)</t>
  </si>
  <si>
    <t>BAC Resolution  No:</t>
  </si>
  <si>
    <r>
      <t>WHEREAS</t>
    </r>
    <r>
      <rPr>
        <sz val="11"/>
        <color rgb="FF000000"/>
        <rFont val="Arial"/>
        <family val="2"/>
      </rPr>
      <t>, the Price Quotation based on the Lowest Calculated &amp; Responsive Bid (LCRB) format of the bidders were opened and its bid price was read as follows:</t>
    </r>
  </si>
  <si>
    <r>
      <t>RESOLVED FINALLY</t>
    </r>
    <r>
      <rPr>
        <sz val="11"/>
        <color rgb="FF000000"/>
        <rFont val="Arial"/>
        <family val="2"/>
      </rPr>
      <t>, at the BAC Office, Batanes State College, this _______day of</t>
    </r>
    <r>
      <rPr>
        <u/>
        <sz val="11"/>
        <color rgb="FF000000"/>
        <rFont val="Arial"/>
        <family val="2"/>
      </rPr>
      <t xml:space="preserve">             </t>
    </r>
    <r>
      <rPr>
        <sz val="11"/>
        <color rgb="FF000000"/>
        <rFont val="Arial"/>
        <family val="2"/>
      </rPr>
      <t>.</t>
    </r>
  </si>
  <si>
    <r>
      <rPr>
        <b/>
        <sz val="11"/>
        <color rgb="FF000000"/>
        <rFont val="Arial"/>
        <family val="2"/>
      </rPr>
      <t>NOW THEREFORE</t>
    </r>
    <r>
      <rPr>
        <sz val="11"/>
        <color rgb="FF000000"/>
        <rFont val="Arial"/>
        <family val="2"/>
      </rPr>
      <t xml:space="preserve">, I </t>
    </r>
    <r>
      <rPr>
        <b/>
        <sz val="11"/>
        <color rgb="FF000000"/>
        <rFont val="Arial"/>
        <family val="2"/>
      </rPr>
      <t>DJOVI R. DURANTE,DPA</t>
    </r>
    <r>
      <rPr>
        <sz val="11"/>
        <color rgb="FF000000"/>
        <rFont val="Arial"/>
        <family val="2"/>
      </rPr>
      <t xml:space="preserve">  by virtue of the authority vested in me of this institution and after taking into consideration the merits and legal bases of the recommendation of the members of the Bids and Awards Committee (BAC) do hereby </t>
    </r>
    <r>
      <rPr>
        <b/>
        <sz val="11"/>
        <color rgb="FF000000"/>
        <rFont val="Arial"/>
        <family val="2"/>
      </rPr>
      <t>APPROVE</t>
    </r>
    <r>
      <rPr>
        <sz val="11"/>
        <color rgb="FF000000"/>
        <rFont val="Arial"/>
        <family val="2"/>
      </rPr>
      <t xml:space="preserve"> the following;</t>
    </r>
  </si>
  <si>
    <t>incomplete quotation</t>
  </si>
  <si>
    <t>Released Date</t>
  </si>
  <si>
    <t>November 14, 2025</t>
  </si>
  <si>
    <t>November 17, 2025</t>
  </si>
  <si>
    <t>07-02-2025-11-0397A</t>
  </si>
  <si>
    <t>07-02-2025-11-0398</t>
  </si>
  <si>
    <t>07-02-2025-11-0399</t>
  </si>
  <si>
    <t>07-02-2025-11-0400</t>
  </si>
  <si>
    <t>07-02-2025-11-0401</t>
  </si>
  <si>
    <t>07-02-2025-11-0396</t>
  </si>
  <si>
    <t>November 18, 2025</t>
  </si>
  <si>
    <t>GAS22</t>
  </si>
  <si>
    <t>Bids and Awards Committee</t>
  </si>
  <si>
    <t>BAC</t>
  </si>
  <si>
    <t>Director for Admin. &amp; Finance Services</t>
  </si>
  <si>
    <t>GAS24</t>
  </si>
  <si>
    <t>Project Development Office</t>
  </si>
  <si>
    <t>PDO</t>
  </si>
  <si>
    <t>GAS25</t>
  </si>
  <si>
    <t>Commission On Audit</t>
  </si>
  <si>
    <t>COA</t>
  </si>
  <si>
    <t>GAS26</t>
  </si>
  <si>
    <t>Director for Internal &amp; External Linkages</t>
  </si>
  <si>
    <t>DIEL</t>
  </si>
  <si>
    <t>November 19, 2025</t>
  </si>
  <si>
    <t>E.A.Amboy General Merchandise</t>
  </si>
  <si>
    <t>CANCELLED</t>
  </si>
  <si>
    <t>due to lack of attachments like TOR &amp; other services needed by the end-user</t>
  </si>
  <si>
    <t>no supplier quoted-</t>
  </si>
  <si>
    <t>D'Island Gasoline Station</t>
  </si>
  <si>
    <t>incomplete quotation of suppliers</t>
  </si>
  <si>
    <t>non-compliant</t>
  </si>
  <si>
    <t>FAILED due to incomplete quotation of supplier</t>
  </si>
  <si>
    <t>November 20, 2025</t>
  </si>
  <si>
    <t>November 21, 2025</t>
  </si>
  <si>
    <t>November 12, 2026</t>
  </si>
  <si>
    <t>November 17, 2026</t>
  </si>
  <si>
    <t>November 18, 2026</t>
  </si>
  <si>
    <t>November 20, 2026</t>
  </si>
  <si>
    <t>November 21, 2026</t>
  </si>
  <si>
    <t>November 12, 2027</t>
  </si>
  <si>
    <t>November 17, 2027</t>
  </si>
  <si>
    <t>November 18, 2027</t>
  </si>
  <si>
    <t>November 20, 2027</t>
  </si>
  <si>
    <t>November 21, 2027</t>
  </si>
  <si>
    <t>November 12, 2028</t>
  </si>
  <si>
    <t>November 17, 2028</t>
  </si>
  <si>
    <t>November 18, 2028</t>
  </si>
  <si>
    <t>November 20, 2028</t>
  </si>
  <si>
    <t>November 21, 2028</t>
  </si>
  <si>
    <t>05-02-2025-11-0095</t>
  </si>
  <si>
    <t>JF Gabotero, Inc.</t>
  </si>
  <si>
    <t>November 25, 2025</t>
  </si>
  <si>
    <t>02-102101-2025-11-00936</t>
  </si>
  <si>
    <t>06-101101-2025-11-00945</t>
  </si>
  <si>
    <t>02-101101-2025-11-00947</t>
  </si>
  <si>
    <t>02-101101-2025-11-00948</t>
  </si>
  <si>
    <t>02-101101-2025-11-00946</t>
  </si>
  <si>
    <t>02-101101-2025-11-00918</t>
  </si>
  <si>
    <t>02-101101-2025-11-00917</t>
  </si>
  <si>
    <t>07-02-2025-11-0421</t>
  </si>
  <si>
    <t>November 26, 2025</t>
  </si>
  <si>
    <t>07-02-2025-11-0428</t>
  </si>
  <si>
    <t>07-02-2025-11-0402</t>
  </si>
  <si>
    <t>02-101101-2025-11-00957</t>
  </si>
  <si>
    <t>07-02-2025-11-0433</t>
  </si>
  <si>
    <t>07-02-2025-11-0427</t>
  </si>
  <si>
    <t>07-02-2025-11-0426</t>
  </si>
  <si>
    <t>all items are not onhand</t>
  </si>
  <si>
    <t>Printopia Digital Printing Shop</t>
  </si>
  <si>
    <t>Marvilyn H. Castro</t>
  </si>
  <si>
    <t>378-544-709-00000</t>
  </si>
  <si>
    <t>November 28, 2025</t>
  </si>
  <si>
    <t>13267/11/20/25</t>
  </si>
  <si>
    <t>1342/11/18/2025</t>
  </si>
  <si>
    <t>December 1, 2025</t>
  </si>
  <si>
    <t>8069/11/20/2025</t>
  </si>
  <si>
    <t>December 2, 2025</t>
  </si>
  <si>
    <t>07-02-2025-11-0437</t>
  </si>
  <si>
    <t>07-02-2025-11-0435</t>
  </si>
  <si>
    <t>October 30, 2025</t>
  </si>
  <si>
    <t>October 25, 2025</t>
  </si>
  <si>
    <t>October 27, 2025</t>
  </si>
  <si>
    <t>October 29, 2025</t>
  </si>
  <si>
    <t>November 27, 2025</t>
  </si>
  <si>
    <t>3220/11/28/2025</t>
  </si>
  <si>
    <t>December 5, 2025</t>
  </si>
  <si>
    <t>December 4, 2025</t>
  </si>
  <si>
    <t>13402/11/18/2025</t>
  </si>
  <si>
    <t>02-101101-2025-12-00987</t>
  </si>
  <si>
    <t>07-02-2025-12-0438</t>
  </si>
  <si>
    <t>December 9, 2025</t>
  </si>
  <si>
    <t>December 10, 2025</t>
  </si>
  <si>
    <t>December 3, 2025</t>
  </si>
  <si>
    <t>December 12, 2025</t>
  </si>
  <si>
    <t>December 15, 2025</t>
  </si>
  <si>
    <t>07-02-2025-12-0443A</t>
  </si>
  <si>
    <t>07-02-2025-12-04438</t>
  </si>
  <si>
    <t>07-02-2025-12-0443C</t>
  </si>
  <si>
    <t>07-02-2025-12-0443D</t>
  </si>
  <si>
    <t>07-02-2025-12-0443E</t>
  </si>
  <si>
    <t>07-02-2025-12-0443F</t>
  </si>
  <si>
    <t>07-02-2025-12-0443G</t>
  </si>
  <si>
    <t>07-02-2025-12-0443H</t>
  </si>
  <si>
    <t>07-02-2025-12-0443I</t>
  </si>
  <si>
    <t>07-02-2025-12-0443J</t>
  </si>
  <si>
    <t>07-02-2025-12-0456</t>
  </si>
  <si>
    <t>13429/12/05/2025</t>
  </si>
  <si>
    <t>December 16, 2025</t>
  </si>
  <si>
    <t>13308/12/4/2025</t>
  </si>
  <si>
    <t>Dcember 16, 2025</t>
  </si>
  <si>
    <t>1356/11/18/2025</t>
  </si>
  <si>
    <t>317/11/26/2025</t>
  </si>
  <si>
    <t>0551/11/18/2025</t>
  </si>
  <si>
    <t>02-101101-2025-12-01014</t>
  </si>
  <si>
    <t>December 17, 2025</t>
  </si>
  <si>
    <t>1749/11/18/2025</t>
  </si>
  <si>
    <t>December 1 &amp; 9, 2025</t>
  </si>
  <si>
    <t>December 18, 2025</t>
  </si>
  <si>
    <t>388/12/9/2025</t>
  </si>
  <si>
    <t>1750/11/19/2025</t>
  </si>
  <si>
    <t>2025-377-A</t>
  </si>
  <si>
    <t xml:space="preserve">boxes </t>
  </si>
  <si>
    <t>pods</t>
  </si>
  <si>
    <t>10/20/25</t>
  </si>
  <si>
    <t>January 7, 2026</t>
  </si>
  <si>
    <t>046/11/28/2025</t>
  </si>
  <si>
    <t>11886/12/9/2025</t>
  </si>
  <si>
    <t>December 19, 2025</t>
  </si>
  <si>
    <t>2510-1005-380</t>
  </si>
  <si>
    <r>
      <rPr>
        <b/>
        <sz val="11"/>
        <color theme="1"/>
        <rFont val="Arial"/>
        <family val="2"/>
      </rPr>
      <t>WHEREAS</t>
    </r>
    <r>
      <rPr>
        <sz val="11"/>
        <color theme="1"/>
        <rFont val="Arial"/>
        <family val="2"/>
      </rPr>
      <t xml:space="preserve">, the BATANES STATE COLLEGE advertised the Request for Price Quotation (RFQ) of the Printing of Training Manual (Hardbound cover, laminated, colored,15.5 x 23 cm, 70 pages, 80gsm, colored, glossy with ISSN/ISBN number) with PR # 2510-1005-380 dated October 20, 2025.
</t>
    </r>
  </si>
  <si>
    <r>
      <t>WHEREAS</t>
    </r>
    <r>
      <rPr>
        <sz val="11"/>
        <color rgb="FF000000"/>
        <rFont val="Arial"/>
        <family val="2"/>
      </rPr>
      <t>, from the period the Request for Price Quotation (RFQ) has started up to the time of bid submission and opening,Four (4) prospective bidder were able to submit the RFQ;</t>
    </r>
  </si>
  <si>
    <r>
      <t>1. To declare</t>
    </r>
    <r>
      <rPr>
        <b/>
        <sz val="11"/>
        <color rgb="FF000000"/>
        <rFont val="Arial"/>
        <family val="2"/>
      </rPr>
      <t xml:space="preserve"> YCA Printing Services </t>
    </r>
    <r>
      <rPr>
        <sz val="11"/>
        <color rgb="FF000000"/>
        <rFont val="Arial"/>
        <family val="2"/>
      </rPr>
      <t>as supplier with the Lowest Calculated &amp; Responsive Bid of  Printing of Training Manual (Hardbound cover, laminated, colored,15.5 x 23 cm, 70 pages, 80gsm, colored, glossy with ISSN/ISBN number) with PR # 2510-1005-380 dated October 20, 2025.</t>
    </r>
  </si>
  <si>
    <r>
      <t>To declare</t>
    </r>
    <r>
      <rPr>
        <b/>
        <sz val="11"/>
        <color rgb="FF000000"/>
        <rFont val="Arial"/>
        <family val="2"/>
      </rPr>
      <t xml:space="preserve"> YCA Printing Services</t>
    </r>
    <r>
      <rPr>
        <sz val="11"/>
        <color rgb="FF000000"/>
        <rFont val="Arial"/>
        <family val="2"/>
      </rPr>
      <t xml:space="preserve"> as supplier with the Lowest Calculated &amp; Responsive Bid of  Printing of Training Manual (Hardbound cover, laminated, colored,15.5 x 23 cm, 70 pages, 80gsm, colored, glossy with ISSN/ISBN number) with PR # 2510-1005-380.</t>
    </r>
  </si>
  <si>
    <t>Done this ______ day of _________ 2026.</t>
  </si>
  <si>
    <t>December 22, 2025</t>
  </si>
  <si>
    <t>2025-10-380</t>
  </si>
  <si>
    <t>EIGHTY ONE THOUSAND PESOS ONLY</t>
  </si>
  <si>
    <t>Mode of Procurement : Small Value Procurement</t>
  </si>
  <si>
    <t>December 23, 2025</t>
  </si>
  <si>
    <t>January 20, 2026</t>
  </si>
  <si>
    <t>1355/12/03/2025</t>
  </si>
  <si>
    <t>3264/</t>
  </si>
  <si>
    <t>8098/11/27/2025</t>
  </si>
  <si>
    <t>Dec. 23, 2025 &amp; January 5, 2026</t>
  </si>
  <si>
    <t>13341-13342/1/5/2026</t>
  </si>
  <si>
    <t>8097/11/25/2025</t>
  </si>
  <si>
    <t>Oct. 29,Dec. 5,10 &amp; 23, 2025 &amp; Jan. 15, 2026</t>
  </si>
  <si>
    <t>Nov. 20,Dec. 10,&amp; 23, 2025 &amp; Jan. 15, 2026</t>
  </si>
  <si>
    <t>January 27, 2026</t>
  </si>
  <si>
    <t>0719-0721/1/13/2026</t>
  </si>
  <si>
    <t>January 28, 2026</t>
  </si>
  <si>
    <t>13379/1/15/2026</t>
  </si>
  <si>
    <t>408/1/28/2026</t>
  </si>
  <si>
    <t>January 23, 2026</t>
  </si>
  <si>
    <t>January 30, 2026</t>
  </si>
  <si>
    <t>364/1/23/2026</t>
  </si>
  <si>
    <t>December 8, 2025</t>
  </si>
  <si>
    <t>February 3, 2026</t>
  </si>
  <si>
    <t>0007/12/8/2025</t>
  </si>
  <si>
    <t>Dceember 16, 2025</t>
  </si>
  <si>
    <t>December 30, 2025</t>
  </si>
  <si>
    <t>December 26, 2025</t>
  </si>
  <si>
    <t>Deember 30, 2025</t>
  </si>
  <si>
    <t>January 21, 2026</t>
  </si>
  <si>
    <t>379/11/26/2025</t>
  </si>
  <si>
    <t>396/11/26/2025</t>
  </si>
  <si>
    <t>Embroidered Patches BSC Logo 5.4cm diameter (see sample)</t>
  </si>
  <si>
    <t>pending for Termination Letter</t>
  </si>
  <si>
    <t>07-02-2025-10-0363</t>
  </si>
  <si>
    <t>December 3, 2026</t>
  </si>
  <si>
    <t>February 26, 2026</t>
  </si>
  <si>
    <t>07-02-2025-12-0468</t>
  </si>
  <si>
    <t>0998/12/03/2025</t>
  </si>
  <si>
    <t>Jan. 21 &amp; Jan. 30, 2026</t>
  </si>
  <si>
    <t>Jan. 22 &amp; Feb. 11, 2026</t>
  </si>
  <si>
    <t>March 3, 2026</t>
  </si>
  <si>
    <t>13378/1/30/2026</t>
  </si>
  <si>
    <t>Dec. 23, 2025 &amp; Feb. 2, 2026</t>
  </si>
  <si>
    <t>Dec. 23, 2025 &amp; Feb. 11, 2026</t>
  </si>
  <si>
    <t>March 2, 2026</t>
  </si>
  <si>
    <t>13606/2/11/2026</t>
  </si>
  <si>
    <t>Jan. 23,27 &amp; Feb. 16, 2026</t>
  </si>
  <si>
    <t>Jan. 27 &amp; 30 &amp; Feb. 16, 2026</t>
  </si>
  <si>
    <t>376/2/16/2026</t>
  </si>
  <si>
    <t>February 18, 2026</t>
  </si>
  <si>
    <t>February 19, 2026</t>
  </si>
  <si>
    <t xml:space="preserve">complete </t>
  </si>
  <si>
    <t>2962/2/18/2026</t>
  </si>
  <si>
    <t>February 2 &amp; 4, 2026</t>
  </si>
  <si>
    <t>February 9, 2026</t>
  </si>
  <si>
    <t>07-02-2025-12-0466</t>
  </si>
  <si>
    <t>3367/2/4/2026</t>
  </si>
  <si>
    <t>October 16, 2026</t>
  </si>
  <si>
    <t>March 10, 2026</t>
  </si>
  <si>
    <t>13438/3/8/2026</t>
  </si>
  <si>
    <t>Jan. 8,23,28 &amp; 29, 2026</t>
  </si>
  <si>
    <t>January 8, 27,&amp; 29, 2026</t>
  </si>
  <si>
    <t>07-02-2025-11-0432</t>
  </si>
  <si>
    <t>366/01/29/2026</t>
  </si>
  <si>
    <t>Feb. 5 &amp; March 2, 2026</t>
  </si>
  <si>
    <t>Feb. 9 &amp; March 3, 2026</t>
  </si>
  <si>
    <t>07-02-2025-11-0425</t>
  </si>
  <si>
    <t>13587/3/2/2026</t>
  </si>
  <si>
    <t>January 5, 2026</t>
  </si>
  <si>
    <t>March 12, 2026</t>
  </si>
  <si>
    <t>07-02-2025-11-0424</t>
  </si>
  <si>
    <t>13353/1/5/2026</t>
  </si>
  <si>
    <t>February 17, 2026</t>
  </si>
  <si>
    <t>March 17, 2026</t>
  </si>
  <si>
    <t>07-02-2025-11-0423</t>
  </si>
  <si>
    <t>13581-13582/312/2026</t>
  </si>
  <si>
    <t>January 29, 2026</t>
  </si>
  <si>
    <t>March 19, 2026</t>
  </si>
  <si>
    <t>07-02-2025-11-0429</t>
  </si>
  <si>
    <t>407/01/28/2026</t>
  </si>
  <si>
    <t>8238/3/12/2026</t>
  </si>
  <si>
    <t>CAC</t>
  </si>
  <si>
    <t>College Business Affairs Office</t>
  </si>
  <si>
    <t>CBAO-IGP</t>
  </si>
  <si>
    <t>1006C</t>
  </si>
  <si>
    <t>1006D</t>
  </si>
  <si>
    <t>CBAO-Hostel</t>
  </si>
  <si>
    <t>CBAO-Dorm</t>
  </si>
  <si>
    <t>February 19 &amp; 24, 2026</t>
  </si>
  <si>
    <t>February 19 &amp; 27, 2026</t>
  </si>
  <si>
    <t>March 31, 2026</t>
  </si>
  <si>
    <t>24039/3/30/2026</t>
  </si>
  <si>
    <t>April 13, 2026</t>
  </si>
  <si>
    <t>April 21, 2026</t>
  </si>
  <si>
    <t>April 23, 2026</t>
  </si>
  <si>
    <t>002-101101-2025-12-01130</t>
  </si>
  <si>
    <t>431/4/13/2026</t>
  </si>
  <si>
    <t>Class K Wet Chemical Fire Extinguisher (Stainless) 10lbs with 5years warranty</t>
  </si>
  <si>
    <t>Terminated</t>
  </si>
  <si>
    <t>clerical error on this item instead of Clas K-Class A</t>
  </si>
  <si>
    <t>May 13, 2026</t>
  </si>
  <si>
    <t>13380/1/22/2026</t>
  </si>
  <si>
    <t>January 22, 2026</t>
  </si>
  <si>
    <t>Jan. 16 &amp; 29, 2026</t>
  </si>
  <si>
    <t>Jan. 19 &amp; 29, 2026</t>
  </si>
  <si>
    <t>June 3, 2026</t>
  </si>
  <si>
    <t>367/1/29/2026</t>
  </si>
  <si>
    <t>Dec. 26, 2025 &amp; April 28, 2026</t>
  </si>
  <si>
    <t>June 4, 2026</t>
  </si>
  <si>
    <t>13517-13518/12/26/2025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</si>
</sst>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_(* #,##0.00_);_(* \(#,##0.00\);_(* &quot;-&quot;??_);_(@_)"/>
    <numFmt numFmtId="165" formatCode="[$-3409]mmmm\ dd\,\ yyyy;@"/>
    <numFmt numFmtId="166" formatCode="[$PhP-464]#,##0.00"/>
    <numFmt numFmtId="167" formatCode="&quot;₱&quot;#,##0.00;[Red]&quot;₱&quot;#,##0.00"/>
    <numFmt numFmtId="168" formatCode="m/d/yy;@"/>
    <numFmt numFmtId="169" formatCode="[$-409]h:mm:ss\ AM/PM;@"/>
    <numFmt numFmtId="170" formatCode="[$PHP]\ #,##0.00;\-[$PHP]\ #,##0.00"/>
    <numFmt numFmtId="171" formatCode="m/d/yyyy;@"/>
    <numFmt numFmtId="172" formatCode="mm/dd/yyyy;@"/>
  </numFmts>
  <fonts count="181" x14ac:knownFonts="1">
    <font>
      <sz val="11"/>
      <color theme="1"/>
      <name val="Calibri"/>
      <family val="2"/>
      <scheme val="minor"/>
    </font>
    <font>
      <sz val="11"/>
      <color theme="1"/>
      <name val="Calibri"/>
      <family val="2"/>
      <scheme val="minor"/>
    </font>
    <font>
      <sz val="11"/>
      <color theme="1"/>
      <name val="Arial Narrow"/>
      <family val="2"/>
    </font>
    <font>
      <b/>
      <sz val="12"/>
      <color theme="1"/>
      <name val="Arial Narrow"/>
      <family val="2"/>
    </font>
    <font>
      <sz val="11"/>
      <color rgb="FFFF0000"/>
      <name val="Arial Narrow"/>
      <family val="2"/>
    </font>
    <font>
      <sz val="9"/>
      <color indexed="81"/>
      <name val="Tahoma"/>
      <family val="2"/>
    </font>
    <font>
      <b/>
      <sz val="9"/>
      <color indexed="81"/>
      <name val="Tahoma"/>
      <family val="2"/>
    </font>
    <font>
      <sz val="12"/>
      <name val="Century Gothic"/>
      <family val="2"/>
    </font>
    <font>
      <sz val="11"/>
      <color rgb="FF002060"/>
      <name val="Century Gothic"/>
      <family val="2"/>
    </font>
    <font>
      <sz val="9"/>
      <name val="Century Gothic"/>
      <family val="2"/>
    </font>
    <font>
      <i/>
      <sz val="9"/>
      <name val="Century Gothic"/>
      <family val="2"/>
    </font>
    <font>
      <sz val="11"/>
      <name val="Century Gothic"/>
      <family val="2"/>
    </font>
    <font>
      <sz val="10"/>
      <name val="Century Gothic"/>
      <family val="2"/>
    </font>
    <font>
      <i/>
      <sz val="10"/>
      <name val="Century Gothic"/>
      <family val="2"/>
    </font>
    <font>
      <b/>
      <sz val="11"/>
      <name val="Century Gothic"/>
      <family val="2"/>
    </font>
    <font>
      <i/>
      <sz val="11"/>
      <name val="Century Gothic"/>
      <family val="2"/>
    </font>
    <font>
      <b/>
      <sz val="10"/>
      <name val="Century Gothic"/>
      <family val="2"/>
    </font>
    <font>
      <sz val="11"/>
      <color rgb="FF001746"/>
      <name val="Century Gothic"/>
      <family val="2"/>
    </font>
    <font>
      <sz val="11"/>
      <color theme="1"/>
      <name val="Arial"/>
      <family val="2"/>
    </font>
    <font>
      <sz val="10"/>
      <color rgb="FF001746"/>
      <name val="Arial Narrow"/>
      <family val="2"/>
    </font>
    <font>
      <sz val="10"/>
      <name val="Arial Narrow"/>
      <family val="2"/>
    </font>
    <font>
      <sz val="10"/>
      <color rgb="FF001746"/>
      <name val="Century Gothic"/>
      <family val="2"/>
    </font>
    <font>
      <sz val="11"/>
      <color rgb="FF0070C0"/>
      <name val="Arial Narrow"/>
      <family val="2"/>
    </font>
    <font>
      <sz val="10"/>
      <name val="Arial"/>
      <family val="2"/>
    </font>
    <font>
      <b/>
      <sz val="12"/>
      <name val="Arial"/>
      <family val="2"/>
    </font>
    <font>
      <b/>
      <sz val="10"/>
      <name val="Arial"/>
      <family val="2"/>
    </font>
    <font>
      <b/>
      <sz val="18"/>
      <name val="Baskerville Old Face"/>
      <family val="1"/>
    </font>
    <font>
      <sz val="11"/>
      <color rgb="FF001746"/>
      <name val="Calibri"/>
      <family val="2"/>
      <scheme val="minor"/>
    </font>
    <font>
      <sz val="15"/>
      <name val="Baskerville Old Face"/>
      <family val="1"/>
    </font>
    <font>
      <b/>
      <sz val="16"/>
      <name val="Baskerville Old Face"/>
      <family val="1"/>
    </font>
    <font>
      <b/>
      <sz val="11"/>
      <color rgb="FF001746"/>
      <name val="Calibri"/>
      <family val="2"/>
      <scheme val="minor"/>
    </font>
    <font>
      <u/>
      <sz val="15"/>
      <name val="Baskerville Old Face"/>
      <family val="1"/>
    </font>
    <font>
      <b/>
      <sz val="16"/>
      <color theme="1"/>
      <name val="Baskerville Old Face"/>
      <family val="1"/>
    </font>
    <font>
      <b/>
      <sz val="15"/>
      <color theme="1"/>
      <name val="Baskerville Old Face"/>
      <family val="1"/>
    </font>
    <font>
      <sz val="11"/>
      <name val="Calibri"/>
      <family val="2"/>
      <scheme val="minor"/>
    </font>
    <font>
      <sz val="10"/>
      <name val="Rockwell"/>
      <family val="1"/>
    </font>
    <font>
      <sz val="10"/>
      <color rgb="FF001746"/>
      <name val="Rockwell"/>
      <family val="1"/>
    </font>
    <font>
      <sz val="10"/>
      <color rgb="FF001746"/>
      <name val="Calibri"/>
      <family val="2"/>
      <scheme val="minor"/>
    </font>
    <font>
      <sz val="10"/>
      <name val="Calibri"/>
      <family val="2"/>
      <scheme val="minor"/>
    </font>
    <font>
      <b/>
      <sz val="12"/>
      <color rgb="FF001746"/>
      <name val="Calibri"/>
      <family val="2"/>
      <scheme val="minor"/>
    </font>
    <font>
      <b/>
      <sz val="10"/>
      <name val="Calibri"/>
      <family val="2"/>
      <scheme val="minor"/>
    </font>
    <font>
      <b/>
      <sz val="15"/>
      <name val="Baskerville Old Face"/>
      <family val="1"/>
    </font>
    <font>
      <sz val="11"/>
      <color rgb="FF00B0F0"/>
      <name val="Arial Narrow"/>
      <family val="2"/>
    </font>
    <font>
      <b/>
      <sz val="11"/>
      <name val="Calibri"/>
      <family val="2"/>
      <scheme val="minor"/>
    </font>
    <font>
      <sz val="11"/>
      <color rgb="FF002060"/>
      <name val="Calibri"/>
      <family val="2"/>
      <scheme val="minor"/>
    </font>
    <font>
      <i/>
      <u/>
      <sz val="11"/>
      <name val="Calibri"/>
      <family val="2"/>
      <scheme val="minor"/>
    </font>
    <font>
      <b/>
      <i/>
      <u/>
      <sz val="11"/>
      <name val="Calibri"/>
      <family val="2"/>
      <scheme val="minor"/>
    </font>
    <font>
      <sz val="8"/>
      <name val="Calibri"/>
      <family val="2"/>
      <scheme val="minor"/>
    </font>
    <font>
      <sz val="8"/>
      <color rgb="FF002060"/>
      <name val="Calibri"/>
      <family val="2"/>
      <scheme val="minor"/>
    </font>
    <font>
      <sz val="11"/>
      <name val="Arial Narrow"/>
      <family val="2"/>
    </font>
    <font>
      <sz val="8"/>
      <color rgb="FFFF0000"/>
      <name val="Calibri"/>
      <family val="2"/>
      <scheme val="minor"/>
    </font>
    <font>
      <sz val="11"/>
      <name val="Rockwell"/>
      <family val="1"/>
    </font>
    <font>
      <i/>
      <sz val="11"/>
      <name val="Rockwell"/>
      <family val="1"/>
    </font>
    <font>
      <sz val="11"/>
      <color rgb="FFFF0000"/>
      <name val="Calibri"/>
      <family val="2"/>
      <scheme val="minor"/>
    </font>
    <font>
      <sz val="11"/>
      <color theme="1"/>
      <name val="Arial Narrow"/>
      <family val="2"/>
    </font>
    <font>
      <sz val="14"/>
      <name val="Century Gothic"/>
      <family val="2"/>
    </font>
    <font>
      <b/>
      <sz val="16"/>
      <name val="Century Gothic"/>
      <family val="2"/>
    </font>
    <font>
      <sz val="16"/>
      <name val="Century Gothic"/>
      <family val="2"/>
    </font>
    <font>
      <b/>
      <sz val="14"/>
      <name val="Century Gothic"/>
      <family val="2"/>
    </font>
    <font>
      <b/>
      <sz val="12"/>
      <name val="Century Gothic"/>
      <family val="2"/>
    </font>
    <font>
      <sz val="11"/>
      <color theme="1"/>
      <name val="Century Gothic"/>
      <family val="2"/>
    </font>
    <font>
      <sz val="10"/>
      <color theme="1"/>
      <name val="Century Gothic"/>
      <family val="2"/>
    </font>
    <font>
      <u val="singleAccounting"/>
      <sz val="9"/>
      <name val="Century Gothic"/>
      <family val="2"/>
    </font>
    <font>
      <u val="singleAccounting"/>
      <sz val="12"/>
      <name val="Century Gothic"/>
      <family val="2"/>
    </font>
    <font>
      <u val="singleAccounting"/>
      <sz val="10"/>
      <name val="Century Gothic"/>
      <family val="2"/>
    </font>
    <font>
      <b/>
      <u/>
      <sz val="11"/>
      <name val="Century Gothic"/>
      <family val="2"/>
    </font>
    <font>
      <b/>
      <u/>
      <sz val="9"/>
      <name val="Century Gothic"/>
      <family val="2"/>
    </font>
    <font>
      <sz val="14"/>
      <color theme="1"/>
      <name val="Bodoni MT Black"/>
      <family val="1"/>
    </font>
    <font>
      <b/>
      <sz val="11"/>
      <color rgb="FF001746"/>
      <name val="Century Gothic"/>
      <family val="2"/>
    </font>
    <font>
      <u/>
      <sz val="11"/>
      <color rgb="FF0070C0"/>
      <name val="Century Gothic"/>
      <family val="2"/>
    </font>
    <font>
      <u/>
      <sz val="11"/>
      <name val="Century Gothic"/>
      <family val="2"/>
    </font>
    <font>
      <b/>
      <u/>
      <sz val="11"/>
      <color rgb="FF001746"/>
      <name val="Century Gothic"/>
      <family val="2"/>
    </font>
    <font>
      <i/>
      <sz val="11"/>
      <color rgb="FF001746"/>
      <name val="Century Gothic"/>
      <family val="2"/>
    </font>
    <font>
      <sz val="11"/>
      <color theme="0"/>
      <name val="Century Gothic"/>
      <family val="2"/>
    </font>
    <font>
      <b/>
      <sz val="11"/>
      <color theme="1"/>
      <name val="Century Gothic"/>
      <family val="2"/>
    </font>
    <font>
      <sz val="11"/>
      <color rgb="FFFF0000"/>
      <name val="Century Gothic"/>
      <family val="2"/>
    </font>
    <font>
      <b/>
      <sz val="10"/>
      <color theme="1"/>
      <name val="Arial"/>
      <family val="2"/>
    </font>
    <font>
      <b/>
      <u/>
      <sz val="8"/>
      <name val="Century Gothic"/>
      <family val="2"/>
    </font>
    <font>
      <b/>
      <i/>
      <sz val="11"/>
      <name val="Arial Narrow"/>
      <family val="2"/>
    </font>
    <font>
      <b/>
      <sz val="11"/>
      <color theme="1"/>
      <name val="Calibri"/>
      <family val="2"/>
      <scheme val="minor"/>
    </font>
    <font>
      <sz val="10"/>
      <color theme="1"/>
      <name val="Calibri"/>
      <family val="2"/>
      <scheme val="minor"/>
    </font>
    <font>
      <i/>
      <sz val="11"/>
      <color theme="1"/>
      <name val="Century Gothic"/>
      <family val="2"/>
    </font>
    <font>
      <sz val="12"/>
      <color theme="1"/>
      <name val="Century Gothic"/>
      <family val="2"/>
    </font>
    <font>
      <b/>
      <sz val="14"/>
      <color theme="1"/>
      <name val="Century Gothic"/>
      <family val="2"/>
    </font>
    <font>
      <i/>
      <sz val="8"/>
      <color theme="1"/>
      <name val="Century Gothic"/>
      <family val="2"/>
    </font>
    <font>
      <sz val="12"/>
      <color theme="1"/>
      <name val="Calibri"/>
      <family val="2"/>
      <scheme val="minor"/>
    </font>
    <font>
      <sz val="12"/>
      <color theme="1"/>
      <name val="Old English Text MT"/>
      <family val="4"/>
    </font>
    <font>
      <b/>
      <sz val="12"/>
      <color theme="1"/>
      <name val="Copperplate Gothic Bold"/>
      <family val="2"/>
    </font>
    <font>
      <sz val="12"/>
      <color theme="1"/>
      <name val="Times New Roman"/>
      <family val="1"/>
    </font>
    <font>
      <sz val="12"/>
      <color theme="1"/>
      <name val="Wingdings"/>
      <charset val="2"/>
    </font>
    <font>
      <sz val="12"/>
      <color theme="1"/>
      <name val="Wingdings 2"/>
      <family val="1"/>
      <charset val="2"/>
    </font>
    <font>
      <b/>
      <sz val="12"/>
      <color theme="1"/>
      <name val="Century Gothic"/>
      <family val="2"/>
    </font>
    <font>
      <b/>
      <sz val="12"/>
      <color rgb="FF000000"/>
      <name val="Century Gothic"/>
      <family val="2"/>
    </font>
    <font>
      <b/>
      <sz val="11"/>
      <color rgb="FF000000"/>
      <name val="Century Gothic"/>
      <family val="2"/>
    </font>
    <font>
      <sz val="11"/>
      <color rgb="FF000000"/>
      <name val="Century Gothic"/>
      <family val="2"/>
    </font>
    <font>
      <b/>
      <sz val="10"/>
      <color theme="1"/>
      <name val="Tahoma"/>
      <family val="2"/>
    </font>
    <font>
      <sz val="10"/>
      <color theme="1"/>
      <name val="Tahoma"/>
      <family val="2"/>
    </font>
    <font>
      <sz val="12"/>
      <color rgb="FF000000"/>
      <name val="Century Gothic"/>
      <family val="2"/>
    </font>
    <font>
      <b/>
      <sz val="10"/>
      <color rgb="FF000000"/>
      <name val="Century Gothic"/>
      <family val="2"/>
    </font>
    <font>
      <sz val="10"/>
      <color rgb="FF000000"/>
      <name val="Century Gothic"/>
      <family val="2"/>
    </font>
    <font>
      <u/>
      <sz val="10"/>
      <color rgb="FF000000"/>
      <name val="Century Gothic"/>
      <family val="2"/>
    </font>
    <font>
      <sz val="9"/>
      <color theme="1"/>
      <name val="Arial Narrow"/>
      <family val="2"/>
    </font>
    <font>
      <b/>
      <sz val="7"/>
      <color theme="1"/>
      <name val="Arial"/>
      <family val="2"/>
    </font>
    <font>
      <b/>
      <sz val="9"/>
      <color theme="1"/>
      <name val="Arial"/>
      <family val="2"/>
    </font>
    <font>
      <b/>
      <sz val="9"/>
      <name val="Arial"/>
      <family val="2"/>
    </font>
    <font>
      <b/>
      <sz val="9"/>
      <color theme="1"/>
      <name val="Century Gothic"/>
      <family val="2"/>
    </font>
    <font>
      <sz val="9"/>
      <color theme="1"/>
      <name val="Century Gothic"/>
      <family val="2"/>
    </font>
    <font>
      <sz val="9"/>
      <name val="Arial"/>
      <family val="2"/>
    </font>
    <font>
      <sz val="11"/>
      <color rgb="FF00B050"/>
      <name val="Arial Narrow"/>
      <family val="2"/>
    </font>
    <font>
      <b/>
      <sz val="11"/>
      <color theme="1"/>
      <name val="Arial"/>
      <family val="2"/>
    </font>
    <font>
      <b/>
      <sz val="12"/>
      <color theme="1"/>
      <name val="Arial"/>
      <family val="2"/>
    </font>
    <font>
      <sz val="11"/>
      <color rgb="FF7030A0"/>
      <name val="Arial Narrow"/>
      <family val="2"/>
    </font>
    <font>
      <b/>
      <u/>
      <sz val="11"/>
      <color theme="1"/>
      <name val="Century Gothic"/>
      <family val="2"/>
    </font>
    <font>
      <i/>
      <sz val="11"/>
      <color theme="1"/>
      <name val="Arial Narrow"/>
      <family val="2"/>
    </font>
    <font>
      <b/>
      <i/>
      <sz val="10"/>
      <color theme="1"/>
      <name val="Arial Narrow"/>
      <family val="2"/>
    </font>
    <font>
      <b/>
      <sz val="10"/>
      <color theme="1"/>
      <name val="Century Gothic"/>
      <family val="2"/>
    </font>
    <font>
      <sz val="11"/>
      <name val="Bauhaus 93"/>
      <family val="5"/>
    </font>
    <font>
      <sz val="11"/>
      <color rgb="FF000000"/>
      <name val="Arial Narrow"/>
      <family val="2"/>
    </font>
    <font>
      <sz val="12"/>
      <color theme="1"/>
      <name val="Arial"/>
      <family val="2"/>
    </font>
    <font>
      <i/>
      <sz val="11"/>
      <name val="Arial Narrow"/>
      <family val="2"/>
    </font>
    <font>
      <sz val="8"/>
      <name val="Arial Narrow"/>
      <family val="2"/>
    </font>
    <font>
      <sz val="8"/>
      <color rgb="FFFF0000"/>
      <name val="Arial Narrow"/>
      <family val="2"/>
    </font>
    <font>
      <sz val="8"/>
      <color theme="1"/>
      <name val="Century Gothic"/>
      <family val="2"/>
    </font>
    <font>
      <b/>
      <sz val="11"/>
      <color theme="1"/>
      <name val="Arial Narrow"/>
      <family val="2"/>
    </font>
    <font>
      <sz val="11"/>
      <name val="Arial"/>
      <family val="2"/>
    </font>
    <font>
      <sz val="14"/>
      <color theme="1"/>
      <name val="Arial"/>
      <family val="2"/>
    </font>
    <font>
      <b/>
      <u/>
      <sz val="10"/>
      <name val="Century Gothic"/>
      <family val="2"/>
    </font>
    <font>
      <sz val="12"/>
      <color rgb="FFFF0000"/>
      <name val="Century Gothic"/>
      <family val="2"/>
    </font>
    <font>
      <i/>
      <sz val="12"/>
      <color theme="1"/>
      <name val="Arial Narrow"/>
      <family val="2"/>
    </font>
    <font>
      <b/>
      <sz val="11"/>
      <name val="Sitka Text Semibold"/>
    </font>
    <font>
      <b/>
      <sz val="11"/>
      <name val="Arial Narrow"/>
      <family val="2"/>
    </font>
    <font>
      <sz val="11"/>
      <color rgb="FF001746"/>
      <name val="Arial Narrow"/>
      <family val="2"/>
    </font>
    <font>
      <b/>
      <u/>
      <sz val="11"/>
      <name val="Arial Narrow"/>
      <family val="2"/>
    </font>
    <font>
      <b/>
      <u/>
      <sz val="11"/>
      <color rgb="FF001746"/>
      <name val="Arial Narrow"/>
      <family val="2"/>
    </font>
    <font>
      <u/>
      <sz val="11"/>
      <name val="Arial Narrow"/>
      <family val="2"/>
    </font>
    <font>
      <i/>
      <sz val="11"/>
      <color rgb="FF001746"/>
      <name val="Arial Narrow"/>
      <family val="2"/>
    </font>
    <font>
      <b/>
      <sz val="11"/>
      <color rgb="FF001746"/>
      <name val="Sitka Text Semibold"/>
    </font>
    <font>
      <b/>
      <sz val="12"/>
      <name val="Arial Narrow"/>
      <family val="2"/>
    </font>
    <font>
      <sz val="11"/>
      <color rgb="FF002060"/>
      <name val="Arial Narrow"/>
      <family val="2"/>
    </font>
    <font>
      <u/>
      <sz val="11"/>
      <color theme="1"/>
      <name val="Century Gothic"/>
      <family val="2"/>
    </font>
    <font>
      <i/>
      <sz val="11"/>
      <name val="Arial"/>
      <family val="2"/>
    </font>
    <font>
      <b/>
      <sz val="11"/>
      <name val="Arial"/>
      <family val="2"/>
    </font>
    <font>
      <b/>
      <u/>
      <sz val="11"/>
      <name val="Arial"/>
      <family val="2"/>
    </font>
    <font>
      <b/>
      <u/>
      <sz val="11"/>
      <color theme="1"/>
      <name val="Arial"/>
      <family val="2"/>
    </font>
    <font>
      <u/>
      <sz val="11"/>
      <color theme="1"/>
      <name val="Arial"/>
      <family val="2"/>
    </font>
    <font>
      <sz val="11"/>
      <color rgb="FF001746"/>
      <name val="Arial"/>
      <family val="2"/>
    </font>
    <font>
      <sz val="11"/>
      <color rgb="FF0070C0"/>
      <name val="Arial"/>
      <family val="2"/>
    </font>
    <font>
      <b/>
      <sz val="14"/>
      <name val="Arial Black"/>
      <family val="2"/>
    </font>
    <font>
      <sz val="11"/>
      <name val="Calibri"/>
      <family val="2"/>
    </font>
    <font>
      <sz val="10"/>
      <name val="Times New Roman"/>
      <family val="1"/>
    </font>
    <font>
      <i/>
      <sz val="14"/>
      <name val="Times New Roman"/>
      <family val="1"/>
    </font>
    <font>
      <b/>
      <sz val="16"/>
      <name val="Times New Roman"/>
      <family val="1"/>
    </font>
    <font>
      <sz val="14"/>
      <name val="Times New Roman"/>
      <family val="1"/>
    </font>
    <font>
      <b/>
      <sz val="12"/>
      <name val="Times New Roman"/>
      <family val="1"/>
    </font>
    <font>
      <sz val="11"/>
      <name val="Times New Roman"/>
      <family val="1"/>
    </font>
    <font>
      <b/>
      <sz val="10"/>
      <name val="Times New Roman"/>
      <family val="1"/>
    </font>
    <font>
      <b/>
      <sz val="11"/>
      <name val="Times New Roman"/>
      <family val="1"/>
    </font>
    <font>
      <sz val="12"/>
      <name val="Times New Roman"/>
      <family val="1"/>
    </font>
    <font>
      <b/>
      <sz val="14"/>
      <name val="Times New Roman"/>
      <family val="1"/>
    </font>
    <font>
      <b/>
      <u/>
      <sz val="11"/>
      <name val="Times New Roman"/>
      <family val="1"/>
    </font>
    <font>
      <i/>
      <sz val="10"/>
      <name val="Times New Roman"/>
      <family val="1"/>
    </font>
    <font>
      <b/>
      <sz val="10"/>
      <name val="Rockwell"/>
      <family val="1"/>
    </font>
    <font>
      <b/>
      <sz val="11"/>
      <color rgb="FF0070C0"/>
      <name val="Arial Narrow"/>
      <family val="2"/>
    </font>
    <font>
      <sz val="10"/>
      <color rgb="FF0070C0"/>
      <name val="Arial Narrow"/>
      <family val="2"/>
    </font>
    <font>
      <sz val="10"/>
      <color rgb="FFFF0000"/>
      <name val="Arial Narrow"/>
      <family val="2"/>
    </font>
    <font>
      <b/>
      <sz val="16"/>
      <name val="Arial"/>
      <family val="2"/>
    </font>
    <font>
      <sz val="15"/>
      <name val="Arial"/>
      <family val="2"/>
    </font>
    <font>
      <b/>
      <sz val="16"/>
      <color theme="1"/>
      <name val="Arial"/>
      <family val="2"/>
    </font>
    <font>
      <u/>
      <sz val="11"/>
      <name val="Arial"/>
      <family val="2"/>
    </font>
    <font>
      <b/>
      <sz val="11"/>
      <name val="Calibri"/>
      <family val="2"/>
    </font>
    <font>
      <sz val="14"/>
      <name val="Arial Black"/>
      <family val="2"/>
    </font>
    <font>
      <sz val="11"/>
      <color rgb="FF004C97"/>
      <name val="Arial Narrow"/>
      <family val="2"/>
    </font>
    <font>
      <b/>
      <sz val="14"/>
      <name val="Arial"/>
      <family val="2"/>
    </font>
    <font>
      <sz val="14"/>
      <name val="Arial"/>
      <family val="2"/>
    </font>
    <font>
      <b/>
      <sz val="12"/>
      <color rgb="FF000000"/>
      <name val="Arial"/>
      <family val="2"/>
    </font>
    <font>
      <b/>
      <sz val="11"/>
      <color rgb="FF000000"/>
      <name val="Arial"/>
      <family val="2"/>
    </font>
    <font>
      <sz val="11"/>
      <color rgb="FF000000"/>
      <name val="Arial"/>
      <family val="2"/>
    </font>
    <font>
      <sz val="10"/>
      <color theme="1"/>
      <name val="Arial"/>
      <family val="2"/>
    </font>
    <font>
      <u/>
      <sz val="11"/>
      <color rgb="FF000000"/>
      <name val="Arial"/>
      <family val="2"/>
    </font>
    <font>
      <i/>
      <sz val="11"/>
      <color theme="1"/>
      <name val="Arial"/>
      <family val="2"/>
    </font>
    <font>
      <sz val="11"/>
      <color rgb="FF0070C0"/>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7C80"/>
        <bgColor indexed="64"/>
      </patternFill>
    </fill>
    <fill>
      <patternFill patternType="solid">
        <fgColor rgb="FFFFFF00"/>
        <bgColor indexed="64"/>
      </patternFill>
    </fill>
    <fill>
      <patternFill patternType="solid">
        <fgColor rgb="FFFFC6C6"/>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63A4F7"/>
        <bgColor indexed="64"/>
      </patternFill>
    </fill>
    <fill>
      <patternFill patternType="solid">
        <fgColor rgb="FFAAE571"/>
        <bgColor indexed="64"/>
      </patternFill>
    </fill>
  </fills>
  <borders count="44">
    <border>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right/>
      <top style="medium">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medium">
        <color auto="1"/>
      </bottom>
      <diagonal/>
    </border>
    <border>
      <left style="thin">
        <color indexed="64"/>
      </left>
      <right style="thin">
        <color rgb="FF002060"/>
      </right>
      <top style="thin">
        <color indexed="64"/>
      </top>
      <bottom style="thin">
        <color auto="1"/>
      </bottom>
      <diagonal/>
    </border>
    <border>
      <left style="thin">
        <color rgb="FF002060"/>
      </left>
      <right style="thin">
        <color rgb="FF002060"/>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medium">
        <color indexed="64"/>
      </right>
      <top style="thin">
        <color auto="1"/>
      </top>
      <bottom style="thin">
        <color auto="1"/>
      </bottom>
      <diagonal/>
    </border>
    <border>
      <left style="thick">
        <color rgb="FF002060"/>
      </left>
      <right style="thick">
        <color rgb="FF002060"/>
      </right>
      <top style="thick">
        <color rgb="FF002060"/>
      </top>
      <bottom style="thick">
        <color rgb="FF002060"/>
      </bottom>
      <diagonal/>
    </border>
    <border>
      <left style="thick">
        <color rgb="FF002060"/>
      </left>
      <right/>
      <top style="thin">
        <color rgb="FF002060"/>
      </top>
      <bottom style="thin">
        <color rgb="FF00206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style="thin">
        <color theme="3" tint="-0.499984740745262"/>
      </right>
      <top style="thin">
        <color auto="1"/>
      </top>
      <bottom style="thin">
        <color auto="1"/>
      </bottom>
      <diagonal/>
    </border>
    <border>
      <left/>
      <right style="thin">
        <color theme="3" tint="-0.499984740745262"/>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s>
  <cellStyleXfs count="11">
    <xf numFmtId="0" fontId="0" fillId="0" borderId="0"/>
    <xf numFmtId="43" fontId="1" fillId="0" borderId="0" applyFont="0" applyFill="0" applyBorder="0" applyAlignment="0" applyProtection="0"/>
    <xf numFmtId="166" fontId="1" fillId="0" borderId="0"/>
    <xf numFmtId="166" fontId="1"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cellStyleXfs>
  <cellXfs count="1144">
    <xf numFmtId="0" fontId="0" fillId="0" borderId="0" xfId="0"/>
    <xf numFmtId="0" fontId="2" fillId="0" borderId="0" xfId="0" applyFont="1"/>
    <xf numFmtId="43" fontId="2" fillId="0" borderId="0" xfId="1" applyFont="1"/>
    <xf numFmtId="165" fontId="2" fillId="0" borderId="0" xfId="0" applyNumberFormat="1" applyFont="1"/>
    <xf numFmtId="0" fontId="2" fillId="0" borderId="0" xfId="0" applyFont="1" applyAlignment="1">
      <alignment horizontal="left" vertical="center"/>
    </xf>
    <xf numFmtId="43" fontId="2" fillId="0" borderId="0" xfId="1" applyFont="1" applyAlignment="1">
      <alignment horizontal="left" vertical="center"/>
    </xf>
    <xf numFmtId="165" fontId="2" fillId="0" borderId="0" xfId="0" applyNumberFormat="1" applyFont="1" applyAlignment="1">
      <alignment horizontal="left" vertical="center"/>
    </xf>
    <xf numFmtId="0" fontId="4" fillId="0" borderId="0" xfId="0" applyFont="1" applyAlignment="1">
      <alignment horizontal="left" vertical="center"/>
    </xf>
    <xf numFmtId="0" fontId="2" fillId="0" borderId="0" xfId="0" applyFont="1" applyAlignment="1">
      <alignment wrapText="1"/>
    </xf>
    <xf numFmtId="43" fontId="2" fillId="2" borderId="0" xfId="1" applyFont="1" applyFill="1" applyAlignment="1">
      <alignment horizontal="left" vertical="center"/>
    </xf>
    <xf numFmtId="43" fontId="2" fillId="2" borderId="0" xfId="1" applyFont="1" applyFill="1"/>
    <xf numFmtId="0" fontId="2" fillId="0" borderId="0" xfId="0" applyFont="1" applyAlignment="1">
      <alignment horizontal="left" vertical="center" wrapText="1"/>
    </xf>
    <xf numFmtId="43" fontId="2" fillId="3" borderId="0" xfId="1" applyFont="1" applyFill="1" applyAlignment="1">
      <alignment horizontal="left" vertical="center"/>
    </xf>
    <xf numFmtId="43" fontId="2" fillId="3" borderId="0" xfId="1" applyFont="1" applyFill="1"/>
    <xf numFmtId="165" fontId="2" fillId="0" borderId="0" xfId="0" applyNumberFormat="1" applyFont="1" applyAlignment="1">
      <alignment horizontal="center" vertical="center"/>
    </xf>
    <xf numFmtId="165" fontId="2" fillId="0" borderId="0" xfId="0" applyNumberFormat="1" applyFont="1" applyAlignment="1">
      <alignment horizontal="center"/>
    </xf>
    <xf numFmtId="165" fontId="2" fillId="0" borderId="0" xfId="0" applyNumberFormat="1" applyFont="1" applyAlignment="1">
      <alignment horizontal="left"/>
    </xf>
    <xf numFmtId="0" fontId="3" fillId="0" borderId="0" xfId="0" applyFont="1" applyAlignment="1">
      <alignment horizontal="center" vertical="center" wrapText="1"/>
    </xf>
    <xf numFmtId="43" fontId="3" fillId="0" borderId="0" xfId="1" applyFont="1" applyAlignment="1">
      <alignment horizontal="center" vertical="center" wrapText="1"/>
    </xf>
    <xf numFmtId="43" fontId="3" fillId="3" borderId="0" xfId="1" applyFont="1" applyFill="1" applyAlignment="1">
      <alignment horizontal="center" vertical="center" wrapText="1"/>
    </xf>
    <xf numFmtId="43" fontId="3" fillId="2" borderId="0" xfId="1" applyFont="1" applyFill="1" applyAlignment="1">
      <alignment horizontal="center" vertical="center" wrapText="1"/>
    </xf>
    <xf numFmtId="165" fontId="3" fillId="0" borderId="0" xfId="0" applyNumberFormat="1" applyFont="1" applyAlignment="1">
      <alignment horizontal="center" vertical="center" wrapText="1"/>
    </xf>
    <xf numFmtId="0" fontId="3" fillId="0" borderId="0" xfId="0" applyFont="1" applyAlignment="1">
      <alignment horizontal="center" wrapText="1"/>
    </xf>
    <xf numFmtId="0" fontId="2" fillId="0" borderId="0" xfId="0" applyFont="1" applyAlignment="1">
      <alignment horizontal="center" vertical="center"/>
    </xf>
    <xf numFmtId="0" fontId="2" fillId="0" borderId="0" xfId="0" applyFont="1" applyAlignment="1">
      <alignment horizontal="center"/>
    </xf>
    <xf numFmtId="43" fontId="4" fillId="0" borderId="0" xfId="1" applyFont="1" applyAlignment="1">
      <alignment horizontal="left" vertical="center"/>
    </xf>
    <xf numFmtId="43" fontId="4" fillId="3" borderId="0" xfId="1" applyFont="1" applyFill="1" applyAlignment="1">
      <alignment horizontal="left" vertical="center"/>
    </xf>
    <xf numFmtId="43" fontId="4" fillId="2" borderId="0" xfId="1" applyFont="1" applyFill="1" applyAlignment="1">
      <alignment horizontal="left" vertical="center"/>
    </xf>
    <xf numFmtId="165" fontId="4" fillId="0" borderId="0" xfId="0" applyNumberFormat="1" applyFont="1" applyAlignment="1">
      <alignment horizontal="left" vertical="center"/>
    </xf>
    <xf numFmtId="165"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xf numFmtId="0" fontId="2" fillId="0" borderId="0" xfId="0" applyFont="1" applyAlignment="1">
      <alignment horizontal="left"/>
    </xf>
    <xf numFmtId="0" fontId="9" fillId="0" borderId="0" xfId="0" applyFont="1"/>
    <xf numFmtId="0" fontId="11" fillId="0" borderId="0" xfId="0" applyFont="1" applyAlignment="1">
      <alignment wrapText="1"/>
    </xf>
    <xf numFmtId="0" fontId="11" fillId="0" borderId="0" xfId="0" applyFont="1"/>
    <xf numFmtId="0" fontId="12" fillId="0" borderId="0" xfId="0" applyFont="1"/>
    <xf numFmtId="0" fontId="17" fillId="0" borderId="0" xfId="0" applyFont="1"/>
    <xf numFmtId="0" fontId="11" fillId="0" borderId="0" xfId="0" applyFont="1" applyAlignment="1">
      <alignment horizontal="left"/>
    </xf>
    <xf numFmtId="0" fontId="11" fillId="0" borderId="0" xfId="0" applyFont="1" applyAlignment="1">
      <alignment horizontal="right"/>
    </xf>
    <xf numFmtId="43" fontId="11" fillId="0" borderId="0" xfId="1" applyFont="1" applyBorder="1"/>
    <xf numFmtId="0" fontId="2" fillId="0" borderId="0" xfId="0" applyFont="1" applyAlignment="1">
      <alignment vertical="center"/>
    </xf>
    <xf numFmtId="0" fontId="2" fillId="0" borderId="0" xfId="0" applyFont="1" applyAlignment="1">
      <alignment vertical="center" wrapText="1"/>
    </xf>
    <xf numFmtId="49" fontId="19" fillId="0" borderId="4" xfId="0" quotePrefix="1" applyNumberFormat="1" applyFont="1" applyBorder="1" applyAlignment="1">
      <alignment vertical="center"/>
    </xf>
    <xf numFmtId="0" fontId="19" fillId="0" borderId="4" xfId="0" applyFont="1" applyBorder="1"/>
    <xf numFmtId="166" fontId="20" fillId="0" borderId="4" xfId="0" applyNumberFormat="1" applyFont="1" applyBorder="1" applyAlignment="1">
      <alignment horizontal="right" vertical="center"/>
    </xf>
    <xf numFmtId="0" fontId="21" fillId="0" borderId="0" xfId="0" applyFont="1"/>
    <xf numFmtId="0" fontId="16" fillId="0" borderId="0" xfId="0" applyFont="1" applyAlignment="1">
      <alignment horizontal="left"/>
    </xf>
    <xf numFmtId="0" fontId="16" fillId="0" borderId="0" xfId="0" applyFont="1"/>
    <xf numFmtId="0" fontId="13" fillId="0" borderId="0" xfId="0" applyFont="1"/>
    <xf numFmtId="0" fontId="4" fillId="0" borderId="0" xfId="0" applyFont="1" applyAlignment="1">
      <alignment horizontal="left" vertical="center" wrapText="1"/>
    </xf>
    <xf numFmtId="0" fontId="4" fillId="0" borderId="0" xfId="0" applyFont="1" applyAlignment="1">
      <alignment wrapText="1"/>
    </xf>
    <xf numFmtId="43" fontId="4" fillId="0" borderId="0" xfId="1" applyFont="1"/>
    <xf numFmtId="43" fontId="4" fillId="3" borderId="0" xfId="1" applyFont="1" applyFill="1"/>
    <xf numFmtId="43" fontId="4" fillId="2" borderId="0" xfId="1" applyFont="1" applyFill="1"/>
    <xf numFmtId="165" fontId="4" fillId="0" borderId="0" xfId="0" applyNumberFormat="1" applyFont="1" applyAlignment="1">
      <alignment horizontal="left"/>
    </xf>
    <xf numFmtId="165" fontId="4" fillId="0" borderId="0" xfId="0" applyNumberFormat="1" applyFont="1"/>
    <xf numFmtId="165" fontId="4" fillId="0" borderId="0" xfId="0" applyNumberFormat="1" applyFont="1" applyAlignment="1">
      <alignment horizontal="center"/>
    </xf>
    <xf numFmtId="0" fontId="4" fillId="0" borderId="0" xfId="0" applyFont="1" applyAlignment="1">
      <alignment horizontal="center"/>
    </xf>
    <xf numFmtId="43" fontId="0" fillId="0" borderId="0" xfId="1" applyFont="1"/>
    <xf numFmtId="0" fontId="22" fillId="0" borderId="0" xfId="0" applyFont="1" applyAlignment="1">
      <alignment horizontal="left" vertical="center"/>
    </xf>
    <xf numFmtId="0" fontId="22" fillId="0" borderId="0" xfId="0" applyFont="1" applyAlignment="1">
      <alignment horizontal="center" vertical="center"/>
    </xf>
    <xf numFmtId="0" fontId="22" fillId="0" borderId="0" xfId="0" applyFont="1"/>
    <xf numFmtId="43" fontId="2" fillId="0" borderId="0" xfId="1" applyFont="1" applyAlignment="1">
      <alignment vertical="center"/>
    </xf>
    <xf numFmtId="43" fontId="2" fillId="3" borderId="0" xfId="1" applyFont="1" applyFill="1" applyAlignment="1">
      <alignment vertical="center"/>
    </xf>
    <xf numFmtId="0" fontId="0" fillId="0" borderId="0" xfId="0" applyAlignment="1">
      <alignment wrapText="1"/>
    </xf>
    <xf numFmtId="0" fontId="23" fillId="0" borderId="0" xfId="0" applyFont="1" applyAlignment="1">
      <alignment horizontal="center"/>
    </xf>
    <xf numFmtId="166" fontId="27" fillId="0" borderId="0" xfId="2" applyFont="1"/>
    <xf numFmtId="166" fontId="28" fillId="0" borderId="0" xfId="2" applyFont="1"/>
    <xf numFmtId="166" fontId="30" fillId="0" borderId="0" xfId="2" applyFont="1" applyAlignment="1">
      <alignment horizontal="center"/>
    </xf>
    <xf numFmtId="166" fontId="28" fillId="0" borderId="4" xfId="2" applyFont="1" applyBorder="1"/>
    <xf numFmtId="166" fontId="1" fillId="0" borderId="0" xfId="2"/>
    <xf numFmtId="0" fontId="27" fillId="0" borderId="0" xfId="2" applyNumberFormat="1" applyFont="1"/>
    <xf numFmtId="166" fontId="30" fillId="0" borderId="0" xfId="2" applyFont="1"/>
    <xf numFmtId="166" fontId="35" fillId="0" borderId="0" xfId="2" applyFont="1" applyAlignment="1">
      <alignment vertical="center"/>
    </xf>
    <xf numFmtId="166" fontId="36" fillId="0" borderId="0" xfId="2" applyFont="1" applyAlignment="1">
      <alignment vertical="top" wrapText="1"/>
    </xf>
    <xf numFmtId="166" fontId="37" fillId="0" borderId="0" xfId="2" applyFont="1"/>
    <xf numFmtId="166" fontId="35" fillId="0" borderId="0" xfId="2" applyFont="1" applyAlignment="1">
      <alignment horizontal="center"/>
    </xf>
    <xf numFmtId="166" fontId="36" fillId="0" borderId="0" xfId="2" applyFont="1"/>
    <xf numFmtId="166" fontId="38" fillId="0" borderId="0" xfId="2" applyFont="1"/>
    <xf numFmtId="166" fontId="39" fillId="0" borderId="0" xfId="2" applyFont="1"/>
    <xf numFmtId="166" fontId="27" fillId="0" borderId="0" xfId="2" quotePrefix="1" applyFont="1"/>
    <xf numFmtId="166" fontId="36" fillId="0" borderId="0" xfId="2" applyFont="1" applyAlignment="1">
      <alignment horizontal="left" vertical="top" wrapText="1"/>
    </xf>
    <xf numFmtId="166" fontId="40" fillId="0" borderId="0" xfId="2" applyFont="1" applyAlignment="1">
      <alignment vertical="center"/>
    </xf>
    <xf numFmtId="166" fontId="30" fillId="0" borderId="0" xfId="2" applyFont="1" applyAlignment="1">
      <alignment vertical="center"/>
    </xf>
    <xf numFmtId="166" fontId="34" fillId="0" borderId="0" xfId="2" applyFont="1"/>
    <xf numFmtId="166" fontId="41" fillId="0" borderId="4" xfId="2" applyFont="1" applyBorder="1" applyAlignment="1">
      <alignment horizontal="center"/>
    </xf>
    <xf numFmtId="166" fontId="41" fillId="0" borderId="0" xfId="2" applyFont="1" applyAlignment="1">
      <alignment horizontal="center"/>
    </xf>
    <xf numFmtId="0" fontId="28" fillId="0" borderId="4" xfId="2" applyNumberFormat="1" applyFont="1" applyBorder="1" applyAlignment="1">
      <alignment horizontal="center"/>
    </xf>
    <xf numFmtId="0" fontId="28" fillId="0" borderId="4" xfId="2" applyNumberFormat="1" applyFont="1" applyBorder="1"/>
    <xf numFmtId="166" fontId="28" fillId="0" borderId="0" xfId="2" applyFont="1" applyAlignment="1">
      <alignment horizontal="center"/>
    </xf>
    <xf numFmtId="0" fontId="28" fillId="0" borderId="0" xfId="2" applyNumberFormat="1" applyFont="1" applyAlignment="1">
      <alignment horizontal="center"/>
    </xf>
    <xf numFmtId="0" fontId="28" fillId="0" borderId="0" xfId="2" quotePrefix="1" applyNumberFormat="1" applyFont="1" applyAlignment="1">
      <alignment horizontal="center"/>
    </xf>
    <xf numFmtId="166" fontId="28" fillId="0" borderId="0" xfId="2" quotePrefix="1" applyFont="1" applyAlignment="1">
      <alignment horizontal="center"/>
    </xf>
    <xf numFmtId="166" fontId="34" fillId="0" borderId="0" xfId="2" applyFont="1" applyAlignment="1">
      <alignment horizontal="center"/>
    </xf>
    <xf numFmtId="0" fontId="42" fillId="0" borderId="0" xfId="0" applyFont="1" applyAlignment="1">
      <alignment horizontal="left" vertical="center"/>
    </xf>
    <xf numFmtId="0" fontId="42" fillId="0" borderId="0" xfId="0" applyFont="1"/>
    <xf numFmtId="0" fontId="42" fillId="0" borderId="0" xfId="0" applyFont="1" applyAlignment="1">
      <alignment wrapText="1"/>
    </xf>
    <xf numFmtId="43" fontId="42" fillId="0" borderId="0" xfId="1" applyFont="1"/>
    <xf numFmtId="43" fontId="42" fillId="3" borderId="0" xfId="1" applyFont="1" applyFill="1"/>
    <xf numFmtId="43" fontId="42" fillId="2" borderId="0" xfId="1" applyFont="1" applyFill="1"/>
    <xf numFmtId="165" fontId="42" fillId="0" borderId="0" xfId="0" applyNumberFormat="1" applyFont="1" applyAlignment="1">
      <alignment horizontal="left"/>
    </xf>
    <xf numFmtId="165" fontId="42" fillId="0" borderId="0" xfId="0" applyNumberFormat="1" applyFont="1" applyAlignment="1">
      <alignment horizontal="center"/>
    </xf>
    <xf numFmtId="0" fontId="42" fillId="0" borderId="0" xfId="0" applyFont="1" applyAlignment="1">
      <alignment horizontal="center"/>
    </xf>
    <xf numFmtId="0" fontId="34" fillId="0" borderId="0" xfId="3" applyNumberFormat="1" applyFont="1"/>
    <xf numFmtId="0" fontId="43" fillId="0" borderId="0" xfId="3" applyNumberFormat="1" applyFont="1"/>
    <xf numFmtId="0" fontId="44" fillId="0" borderId="0" xfId="3" applyNumberFormat="1" applyFont="1"/>
    <xf numFmtId="0" fontId="34" fillId="0" borderId="24" xfId="3" applyNumberFormat="1" applyFont="1" applyBorder="1" applyAlignment="1">
      <alignment horizontal="center"/>
    </xf>
    <xf numFmtId="0" fontId="34" fillId="0" borderId="0" xfId="3" applyNumberFormat="1" applyFont="1" applyAlignment="1">
      <alignment horizontal="left" indent="1"/>
    </xf>
    <xf numFmtId="0" fontId="34" fillId="0" borderId="24" xfId="3" applyNumberFormat="1" applyFont="1" applyBorder="1" applyAlignment="1">
      <alignment horizontal="center" vertical="center"/>
    </xf>
    <xf numFmtId="0" fontId="34" fillId="0" borderId="0" xfId="3" applyNumberFormat="1" applyFont="1" applyAlignment="1">
      <alignment vertical="top" wrapText="1"/>
    </xf>
    <xf numFmtId="0" fontId="34" fillId="0" borderId="0" xfId="3" applyNumberFormat="1" applyFont="1" applyAlignment="1">
      <alignment horizontal="left" wrapText="1" indent="1"/>
    </xf>
    <xf numFmtId="0" fontId="34" fillId="0" borderId="25" xfId="3" applyNumberFormat="1" applyFont="1" applyBorder="1"/>
    <xf numFmtId="0" fontId="34" fillId="0" borderId="25" xfId="3" applyNumberFormat="1" applyFont="1" applyBorder="1" applyAlignment="1">
      <alignment wrapText="1"/>
    </xf>
    <xf numFmtId="168" fontId="34" fillId="0" borderId="0" xfId="3" applyNumberFormat="1" applyFont="1"/>
    <xf numFmtId="0" fontId="34" fillId="0" borderId="3" xfId="3" applyNumberFormat="1" applyFont="1" applyBorder="1"/>
    <xf numFmtId="169" fontId="34" fillId="0" borderId="0" xfId="3" applyNumberFormat="1" applyFont="1" applyAlignment="1">
      <alignment horizontal="right"/>
    </xf>
    <xf numFmtId="0" fontId="34" fillId="0" borderId="0" xfId="3" applyNumberFormat="1" applyFont="1" applyAlignment="1">
      <alignment horizontal="center"/>
    </xf>
    <xf numFmtId="169" fontId="34" fillId="0" borderId="0" xfId="3" applyNumberFormat="1" applyFont="1"/>
    <xf numFmtId="0" fontId="47" fillId="0" borderId="0" xfId="3" applyNumberFormat="1" applyFont="1"/>
    <xf numFmtId="0" fontId="48" fillId="0" borderId="0" xfId="3" applyNumberFormat="1" applyFont="1"/>
    <xf numFmtId="0" fontId="4" fillId="0" borderId="0" xfId="0" applyFont="1" applyAlignment="1">
      <alignment horizontal="left"/>
    </xf>
    <xf numFmtId="0" fontId="49" fillId="0" borderId="0" xfId="0" applyFont="1"/>
    <xf numFmtId="0" fontId="49" fillId="0" borderId="0" xfId="0" applyFont="1" applyAlignment="1">
      <alignment wrapText="1"/>
    </xf>
    <xf numFmtId="0" fontId="50" fillId="0" borderId="0" xfId="0" applyFont="1"/>
    <xf numFmtId="0" fontId="0" fillId="0" borderId="0" xfId="0" applyAlignment="1">
      <alignment horizontal="left"/>
    </xf>
    <xf numFmtId="49" fontId="2" fillId="0" borderId="0" xfId="0" applyNumberFormat="1" applyFont="1" applyAlignment="1">
      <alignment horizontal="center"/>
    </xf>
    <xf numFmtId="49" fontId="2" fillId="0" borderId="0" xfId="0" applyNumberFormat="1" applyFont="1"/>
    <xf numFmtId="49" fontId="4" fillId="0" borderId="0" xfId="0" applyNumberFormat="1" applyFont="1"/>
    <xf numFmtId="49" fontId="42" fillId="0" borderId="0" xfId="0" applyNumberFormat="1" applyFont="1"/>
    <xf numFmtId="43" fontId="53" fillId="0" borderId="0" xfId="1" applyFont="1"/>
    <xf numFmtId="0" fontId="22" fillId="0" borderId="0" xfId="0" applyFont="1" applyAlignment="1">
      <alignment horizontal="center"/>
    </xf>
    <xf numFmtId="43" fontId="49" fillId="2" borderId="0" xfId="1" applyFont="1" applyFill="1"/>
    <xf numFmtId="165" fontId="2" fillId="0" borderId="0" xfId="0" applyNumberFormat="1" applyFont="1" applyAlignment="1">
      <alignment horizontal="left" wrapText="1"/>
    </xf>
    <xf numFmtId="165" fontId="2" fillId="0" borderId="0" xfId="0" applyNumberFormat="1" applyFont="1" applyAlignment="1">
      <alignment horizontal="center" wrapText="1"/>
    </xf>
    <xf numFmtId="0" fontId="49" fillId="0" borderId="0" xfId="0" applyFont="1" applyAlignment="1">
      <alignment vertical="center" wrapText="1"/>
    </xf>
    <xf numFmtId="43" fontId="49" fillId="0" borderId="0" xfId="1" applyFont="1" applyBorder="1" applyAlignment="1">
      <alignment vertical="center" wrapText="1"/>
    </xf>
    <xf numFmtId="0" fontId="49" fillId="0" borderId="0" xfId="0" applyFont="1" applyAlignment="1">
      <alignment horizontal="center" vertical="center" wrapText="1"/>
    </xf>
    <xf numFmtId="0" fontId="49" fillId="0" borderId="0" xfId="1" applyNumberFormat="1" applyFont="1" applyBorder="1" applyAlignment="1">
      <alignment horizontal="center" vertical="center" wrapText="1"/>
    </xf>
    <xf numFmtId="43" fontId="2" fillId="0" borderId="0" xfId="1" applyFont="1" applyAlignment="1">
      <alignment horizontal="center"/>
    </xf>
    <xf numFmtId="0" fontId="2" fillId="0" borderId="0" xfId="0" applyFont="1" applyAlignment="1">
      <alignment vertical="top" wrapText="1"/>
    </xf>
    <xf numFmtId="0" fontId="42" fillId="0" borderId="0" xfId="0" applyFont="1" applyAlignment="1">
      <alignment horizontal="left"/>
    </xf>
    <xf numFmtId="0" fontId="49" fillId="0" borderId="0" xfId="0" applyFont="1" applyAlignment="1">
      <alignment horizontal="left" vertical="center"/>
    </xf>
    <xf numFmtId="0" fontId="49" fillId="0" borderId="0" xfId="0" applyFont="1" applyAlignment="1">
      <alignment horizontal="center"/>
    </xf>
    <xf numFmtId="43" fontId="49" fillId="0" borderId="0" xfId="1" applyFont="1"/>
    <xf numFmtId="43" fontId="49" fillId="3" borderId="0" xfId="1" applyFont="1" applyFill="1"/>
    <xf numFmtId="165" fontId="49" fillId="0" borderId="0" xfId="0" applyNumberFormat="1" applyFont="1" applyAlignment="1">
      <alignment horizontal="left"/>
    </xf>
    <xf numFmtId="165" fontId="49" fillId="0" borderId="0" xfId="0" applyNumberFormat="1" applyFont="1" applyAlignment="1">
      <alignment horizontal="center"/>
    </xf>
    <xf numFmtId="0" fontId="49" fillId="0" borderId="0" xfId="0" applyFont="1" applyAlignment="1">
      <alignment horizontal="center" vertical="center"/>
    </xf>
    <xf numFmtId="0" fontId="34" fillId="0" borderId="0" xfId="0" applyFont="1" applyAlignment="1">
      <alignment horizontal="left" indent="1"/>
    </xf>
    <xf numFmtId="0" fontId="34" fillId="0" borderId="0" xfId="0" applyFont="1" applyAlignment="1">
      <alignment vertical="top" wrapText="1"/>
    </xf>
    <xf numFmtId="0" fontId="34" fillId="0" borderId="0" xfId="0" applyFont="1" applyAlignment="1">
      <alignment horizontal="left" wrapText="1" indent="1"/>
    </xf>
    <xf numFmtId="0" fontId="34" fillId="0" borderId="25" xfId="0" applyFont="1" applyBorder="1"/>
    <xf numFmtId="0" fontId="49" fillId="0" borderId="0" xfId="0" applyFont="1" applyAlignment="1">
      <alignment horizontal="left" vertical="center" wrapText="1"/>
    </xf>
    <xf numFmtId="43" fontId="49" fillId="0" borderId="0" xfId="1" applyFont="1" applyAlignment="1">
      <alignment horizontal="left" vertical="center"/>
    </xf>
    <xf numFmtId="165" fontId="49" fillId="0" borderId="0" xfId="0" applyNumberFormat="1" applyFont="1" applyAlignment="1">
      <alignment horizontal="left" vertical="center"/>
    </xf>
    <xf numFmtId="165" fontId="49" fillId="0" borderId="0" xfId="0" applyNumberFormat="1" applyFont="1" applyAlignment="1">
      <alignment horizontal="center" vertical="center"/>
    </xf>
    <xf numFmtId="0" fontId="54" fillId="0" borderId="0" xfId="0" pivotButton="1" applyFont="1"/>
    <xf numFmtId="0" fontId="54" fillId="0" borderId="0" xfId="0" applyFont="1"/>
    <xf numFmtId="164" fontId="54" fillId="0" borderId="0" xfId="0" applyNumberFormat="1" applyFont="1"/>
    <xf numFmtId="14" fontId="54" fillId="0" borderId="0" xfId="0" applyNumberFormat="1" applyFont="1"/>
    <xf numFmtId="0" fontId="54" fillId="0" borderId="0" xfId="0" pivotButton="1" applyFont="1" applyAlignment="1">
      <alignment wrapText="1"/>
    </xf>
    <xf numFmtId="0" fontId="54" fillId="0" borderId="0" xfId="0" applyFont="1" applyAlignment="1">
      <alignment wrapText="1"/>
    </xf>
    <xf numFmtId="0" fontId="11" fillId="0" borderId="0" xfId="0" applyFont="1" applyAlignment="1">
      <alignment horizontal="center"/>
    </xf>
    <xf numFmtId="0" fontId="57" fillId="0" borderId="0" xfId="0" applyFont="1" applyAlignment="1">
      <alignment horizontal="center"/>
    </xf>
    <xf numFmtId="0" fontId="14" fillId="0" borderId="4" xfId="0" applyFont="1" applyBorder="1"/>
    <xf numFmtId="0" fontId="11" fillId="0" borderId="4" xfId="0" applyFont="1" applyBorder="1"/>
    <xf numFmtId="0" fontId="14" fillId="0" borderId="4" xfId="0" applyFont="1" applyBorder="1" applyAlignment="1">
      <alignment horizontal="center"/>
    </xf>
    <xf numFmtId="43" fontId="7" fillId="0" borderId="4" xfId="1" applyFont="1" applyBorder="1" applyAlignment="1">
      <alignment vertical="center"/>
    </xf>
    <xf numFmtId="43" fontId="59" fillId="0" borderId="4" xfId="1" applyFont="1" applyBorder="1" applyAlignment="1">
      <alignment vertical="center"/>
    </xf>
    <xf numFmtId="0" fontId="59" fillId="0" borderId="4" xfId="0" applyFont="1" applyBorder="1" applyAlignment="1">
      <alignment horizontal="center" vertical="center"/>
    </xf>
    <xf numFmtId="0" fontId="11" fillId="0" borderId="26" xfId="0" applyFont="1" applyBorder="1"/>
    <xf numFmtId="0" fontId="9" fillId="0" borderId="1" xfId="0" applyFont="1" applyBorder="1"/>
    <xf numFmtId="0" fontId="11" fillId="0" borderId="16" xfId="0" applyFont="1" applyBorder="1"/>
    <xf numFmtId="0" fontId="11" fillId="0" borderId="10" xfId="0" applyFont="1" applyBorder="1" applyAlignment="1">
      <alignment horizontal="left"/>
    </xf>
    <xf numFmtId="0" fontId="11" fillId="0" borderId="11" xfId="0" applyFont="1" applyBorder="1" applyAlignment="1">
      <alignment horizontal="left"/>
    </xf>
    <xf numFmtId="0" fontId="11" fillId="0" borderId="9" xfId="0" applyFont="1" applyBorder="1" applyAlignment="1">
      <alignment horizontal="right"/>
    </xf>
    <xf numFmtId="0" fontId="11" fillId="0" borderId="2" xfId="0" applyFont="1" applyBorder="1" applyAlignment="1">
      <alignment horizontal="right"/>
    </xf>
    <xf numFmtId="43" fontId="9" fillId="0" borderId="0" xfId="1" applyFont="1" applyBorder="1" applyAlignment="1"/>
    <xf numFmtId="0" fontId="11" fillId="0" borderId="9" xfId="0" applyFont="1" applyBorder="1" applyAlignment="1">
      <alignment wrapText="1"/>
    </xf>
    <xf numFmtId="0" fontId="15" fillId="0" borderId="12" xfId="0" applyFont="1" applyBorder="1" applyAlignment="1">
      <alignment horizontal="center" vertical="top"/>
    </xf>
    <xf numFmtId="43" fontId="49" fillId="3" borderId="0" xfId="1" applyFont="1" applyFill="1" applyAlignment="1">
      <alignment horizontal="left" vertical="center"/>
    </xf>
    <xf numFmtId="0" fontId="53" fillId="0" borderId="0" xfId="0" applyFont="1"/>
    <xf numFmtId="43" fontId="42" fillId="3" borderId="0" xfId="1" applyFont="1" applyFill="1" applyAlignment="1">
      <alignment horizontal="left" vertical="center"/>
    </xf>
    <xf numFmtId="43" fontId="42" fillId="2" borderId="0" xfId="1" applyFont="1" applyFill="1" applyAlignment="1">
      <alignment horizontal="left" vertical="center"/>
    </xf>
    <xf numFmtId="43" fontId="49" fillId="2" borderId="0" xfId="1" applyFont="1" applyFill="1" applyAlignment="1">
      <alignment horizontal="left" vertical="center"/>
    </xf>
    <xf numFmtId="0" fontId="49" fillId="0" borderId="0" xfId="0" applyFont="1" applyAlignment="1">
      <alignment horizontal="left"/>
    </xf>
    <xf numFmtId="0" fontId="49" fillId="0" borderId="0" xfId="0" applyFont="1" applyAlignment="1">
      <alignment horizontal="left" wrapText="1"/>
    </xf>
    <xf numFmtId="49" fontId="49" fillId="0" borderId="0" xfId="0" applyNumberFormat="1" applyFont="1"/>
    <xf numFmtId="3" fontId="12" fillId="0" borderId="4" xfId="0" applyNumberFormat="1" applyFont="1" applyBorder="1" applyAlignment="1">
      <alignment horizontal="left" vertical="center"/>
    </xf>
    <xf numFmtId="49" fontId="49" fillId="0" borderId="0" xfId="0" applyNumberFormat="1" applyFont="1" applyAlignment="1">
      <alignment horizontal="center"/>
    </xf>
    <xf numFmtId="0" fontId="18" fillId="0" borderId="4" xfId="0" applyFont="1" applyBorder="1"/>
    <xf numFmtId="0" fontId="18" fillId="0" borderId="4" xfId="0" applyFont="1" applyBorder="1" applyAlignment="1">
      <alignment horizontal="center"/>
    </xf>
    <xf numFmtId="0" fontId="0" fillId="0" borderId="0" xfId="0" applyAlignment="1">
      <alignment horizontal="center"/>
    </xf>
    <xf numFmtId="0" fontId="67" fillId="0" borderId="0" xfId="0" applyFont="1" applyAlignment="1">
      <alignment horizontal="center"/>
    </xf>
    <xf numFmtId="165" fontId="49" fillId="0" borderId="0" xfId="0" applyNumberFormat="1" applyFont="1"/>
    <xf numFmtId="43" fontId="34" fillId="0" borderId="0" xfId="1" applyFont="1"/>
    <xf numFmtId="43" fontId="49" fillId="0" borderId="0" xfId="1" applyFont="1" applyBorder="1" applyAlignment="1">
      <alignment vertical="top" wrapText="1"/>
    </xf>
    <xf numFmtId="0" fontId="49" fillId="0" borderId="0" xfId="1" applyNumberFormat="1" applyFont="1" applyBorder="1" applyAlignment="1">
      <alignment horizontal="center" vertical="top" wrapText="1"/>
    </xf>
    <xf numFmtId="4" fontId="34" fillId="0" borderId="0" xfId="0" applyNumberFormat="1" applyFont="1" applyAlignment="1">
      <alignment horizontal="right"/>
    </xf>
    <xf numFmtId="4" fontId="34" fillId="0" borderId="0" xfId="0" applyNumberFormat="1" applyFont="1" applyAlignment="1">
      <alignment horizontal="right" vertical="center" wrapText="1"/>
    </xf>
    <xf numFmtId="0" fontId="34" fillId="0" borderId="0" xfId="0" applyFont="1" applyAlignment="1">
      <alignment horizontal="left"/>
    </xf>
    <xf numFmtId="0" fontId="49" fillId="0" borderId="0" xfId="1" applyNumberFormat="1" applyFont="1" applyBorder="1" applyAlignment="1">
      <alignment horizontal="left" vertical="top" wrapText="1"/>
    </xf>
    <xf numFmtId="43" fontId="49" fillId="0" borderId="0" xfId="1" applyFont="1" applyBorder="1" applyAlignment="1">
      <alignment wrapText="1"/>
    </xf>
    <xf numFmtId="0" fontId="49" fillId="0" borderId="0" xfId="1" applyNumberFormat="1" applyFont="1" applyBorder="1" applyAlignment="1">
      <alignment horizontal="center" wrapText="1"/>
    </xf>
    <xf numFmtId="43" fontId="49" fillId="3" borderId="0" xfId="1" applyFont="1" applyFill="1" applyAlignment="1">
      <alignment horizontal="left"/>
    </xf>
    <xf numFmtId="170" fontId="11" fillId="0" borderId="0" xfId="5" applyNumberFormat="1" applyFont="1" applyAlignment="1">
      <alignment vertical="center"/>
    </xf>
    <xf numFmtId="44" fontId="8" fillId="0" borderId="0" xfId="0" applyNumberFormat="1" applyFont="1" applyAlignment="1">
      <alignment vertical="center" wrapText="1"/>
    </xf>
    <xf numFmtId="165" fontId="70" fillId="0" borderId="0" xfId="0" applyNumberFormat="1" applyFont="1" applyAlignment="1">
      <alignment horizontal="center" vertical="center"/>
    </xf>
    <xf numFmtId="0" fontId="71" fillId="0" borderId="0" xfId="0" applyFont="1"/>
    <xf numFmtId="0" fontId="72" fillId="0" borderId="0" xfId="0" applyFont="1"/>
    <xf numFmtId="0" fontId="14" fillId="0" borderId="0" xfId="0" applyFont="1"/>
    <xf numFmtId="0" fontId="73" fillId="0" borderId="0" xfId="0" applyFont="1"/>
    <xf numFmtId="0" fontId="68" fillId="0" borderId="0" xfId="0" applyFont="1"/>
    <xf numFmtId="0" fontId="65" fillId="0" borderId="0" xfId="0" applyFont="1"/>
    <xf numFmtId="0" fontId="15" fillId="0" borderId="0" xfId="0" applyFont="1"/>
    <xf numFmtId="0" fontId="70" fillId="0" borderId="0" xfId="0" applyFont="1"/>
    <xf numFmtId="0" fontId="17" fillId="0" borderId="0" xfId="0" applyFont="1" applyAlignment="1">
      <alignment horizontal="center"/>
    </xf>
    <xf numFmtId="166" fontId="7" fillId="0" borderId="0" xfId="0" applyNumberFormat="1" applyFont="1" applyAlignment="1">
      <alignment horizontal="center" vertical="center"/>
    </xf>
    <xf numFmtId="165" fontId="11" fillId="0" borderId="0" xfId="0" applyNumberFormat="1" applyFont="1" applyAlignment="1">
      <alignment horizontal="center" vertical="center" wrapText="1"/>
    </xf>
    <xf numFmtId="0" fontId="71" fillId="0" borderId="0" xfId="0" applyFont="1" applyAlignment="1">
      <alignment horizontal="center"/>
    </xf>
    <xf numFmtId="0" fontId="70" fillId="0" borderId="0" xfId="0" applyFont="1" applyAlignment="1">
      <alignment horizontal="center"/>
    </xf>
    <xf numFmtId="0" fontId="72" fillId="0" borderId="0" xfId="0" applyFont="1" applyAlignment="1">
      <alignment horizontal="center"/>
    </xf>
    <xf numFmtId="0" fontId="65" fillId="0" borderId="12" xfId="0" applyFont="1" applyBorder="1" applyAlignment="1">
      <alignment horizontal="center"/>
    </xf>
    <xf numFmtId="0" fontId="60" fillId="0" borderId="0" xfId="0" applyFont="1" applyAlignment="1">
      <alignment horizontal="center"/>
    </xf>
    <xf numFmtId="0" fontId="60" fillId="0" borderId="12" xfId="0" applyFont="1" applyBorder="1" applyAlignment="1">
      <alignment horizontal="center"/>
    </xf>
    <xf numFmtId="0" fontId="60" fillId="0" borderId="10" xfId="0" applyFont="1" applyBorder="1"/>
    <xf numFmtId="0" fontId="60" fillId="0" borderId="11" xfId="0" applyFont="1" applyBorder="1" applyAlignment="1">
      <alignment horizontal="center"/>
    </xf>
    <xf numFmtId="0" fontId="60" fillId="0" borderId="9" xfId="0" applyFont="1" applyBorder="1"/>
    <xf numFmtId="0" fontId="60" fillId="0" borderId="0" xfId="0" applyFont="1"/>
    <xf numFmtId="0" fontId="11" fillId="0" borderId="12" xfId="0" applyFont="1" applyBorder="1" applyAlignment="1">
      <alignment horizontal="center"/>
    </xf>
    <xf numFmtId="43" fontId="75" fillId="0" borderId="0" xfId="1" applyFont="1"/>
    <xf numFmtId="43" fontId="60" fillId="0" borderId="0" xfId="0" applyNumberFormat="1" applyFont="1"/>
    <xf numFmtId="43" fontId="25" fillId="0" borderId="0" xfId="0" applyNumberFormat="1" applyFont="1" applyAlignment="1">
      <alignment horizontal="center"/>
    </xf>
    <xf numFmtId="44" fontId="76" fillId="0" borderId="0" xfId="0" applyNumberFormat="1" applyFont="1"/>
    <xf numFmtId="43" fontId="76" fillId="0" borderId="0" xfId="0" applyNumberFormat="1" applyFont="1"/>
    <xf numFmtId="0" fontId="76" fillId="0" borderId="0" xfId="0" applyFont="1"/>
    <xf numFmtId="43" fontId="62" fillId="0" borderId="9" xfId="1" applyFont="1" applyBorder="1" applyAlignment="1">
      <alignment horizontal="left"/>
    </xf>
    <xf numFmtId="43" fontId="62" fillId="0" borderId="0" xfId="1" applyFont="1" applyBorder="1" applyAlignment="1">
      <alignment horizontal="left"/>
    </xf>
    <xf numFmtId="43" fontId="11" fillId="0" borderId="0" xfId="1" applyFont="1" applyBorder="1" applyAlignment="1"/>
    <xf numFmtId="43" fontId="63" fillId="0" borderId="0" xfId="1" applyFont="1" applyBorder="1" applyAlignment="1">
      <alignment horizontal="center"/>
    </xf>
    <xf numFmtId="43" fontId="63" fillId="0" borderId="12" xfId="1" applyFont="1" applyBorder="1" applyAlignment="1">
      <alignment horizontal="center"/>
    </xf>
    <xf numFmtId="43" fontId="9" fillId="0" borderId="12" xfId="1" applyFont="1" applyBorder="1" applyAlignment="1"/>
    <xf numFmtId="43" fontId="9" fillId="0" borderId="0" xfId="1" applyFont="1" applyBorder="1" applyAlignment="1">
      <alignment vertical="center"/>
    </xf>
    <xf numFmtId="43" fontId="65" fillId="0" borderId="12" xfId="1" applyFont="1" applyBorder="1" applyAlignment="1">
      <alignment horizontal="center"/>
    </xf>
    <xf numFmtId="43" fontId="15" fillId="0" borderId="12" xfId="1" applyFont="1" applyBorder="1" applyAlignment="1">
      <alignment horizontal="center"/>
    </xf>
    <xf numFmtId="0" fontId="60" fillId="0" borderId="3" xfId="0" applyFont="1" applyBorder="1"/>
    <xf numFmtId="0" fontId="15" fillId="0" borderId="0" xfId="0" applyFont="1" applyAlignment="1">
      <alignment horizontal="right"/>
    </xf>
    <xf numFmtId="166" fontId="28" fillId="0" borderId="4" xfId="2" applyFont="1" applyBorder="1" applyAlignment="1">
      <alignment horizontal="center"/>
    </xf>
    <xf numFmtId="0" fontId="28" fillId="0" borderId="4" xfId="2" quotePrefix="1" applyNumberFormat="1" applyFont="1" applyBorder="1" applyAlignment="1">
      <alignment horizontal="center"/>
    </xf>
    <xf numFmtId="166" fontId="28" fillId="0" borderId="4" xfId="2" quotePrefix="1" applyFont="1" applyBorder="1" applyAlignment="1">
      <alignment horizontal="center"/>
    </xf>
    <xf numFmtId="166" fontId="34" fillId="0" borderId="4" xfId="2" applyFont="1" applyBorder="1"/>
    <xf numFmtId="0" fontId="15" fillId="0" borderId="0" xfId="0" applyFont="1" applyAlignment="1">
      <alignment horizontal="center"/>
    </xf>
    <xf numFmtId="166" fontId="11" fillId="0" borderId="0" xfId="0" applyNumberFormat="1" applyFont="1" applyAlignment="1">
      <alignment horizontal="center" vertical="center" wrapText="1"/>
    </xf>
    <xf numFmtId="166" fontId="11" fillId="0" borderId="0" xfId="0" applyNumberFormat="1" applyFont="1" applyAlignment="1">
      <alignment horizontal="center" vertical="center"/>
    </xf>
    <xf numFmtId="166" fontId="11" fillId="0" borderId="0" xfId="0" applyNumberFormat="1" applyFont="1" applyAlignment="1">
      <alignment horizontal="left" vertical="center"/>
    </xf>
    <xf numFmtId="170" fontId="11" fillId="0" borderId="0" xfId="5" applyNumberFormat="1" applyFont="1" applyAlignment="1">
      <alignment horizontal="left" vertical="center"/>
    </xf>
    <xf numFmtId="170" fontId="11" fillId="0" borderId="0" xfId="6" applyNumberFormat="1" applyFont="1" applyAlignment="1">
      <alignment horizontal="center" vertical="center"/>
    </xf>
    <xf numFmtId="49" fontId="4" fillId="0" borderId="0" xfId="0" applyNumberFormat="1" applyFont="1" applyAlignment="1">
      <alignment horizontal="center"/>
    </xf>
    <xf numFmtId="166" fontId="11" fillId="0" borderId="0" xfId="0" applyNumberFormat="1" applyFont="1" applyAlignment="1">
      <alignment horizontal="left" vertical="top" wrapText="1"/>
    </xf>
    <xf numFmtId="16" fontId="11" fillId="0" borderId="4" xfId="0" applyNumberFormat="1" applyFont="1" applyBorder="1"/>
    <xf numFmtId="0" fontId="11" fillId="0" borderId="4" xfId="1" quotePrefix="1" applyNumberFormat="1" applyFont="1" applyBorder="1" applyAlignment="1">
      <alignment horizontal="center" vertical="center" wrapText="1"/>
    </xf>
    <xf numFmtId="43" fontId="11" fillId="0" borderId="4" xfId="1" applyFont="1" applyBorder="1" applyAlignment="1">
      <alignment vertical="center"/>
    </xf>
    <xf numFmtId="43" fontId="11" fillId="0" borderId="4" xfId="1" quotePrefix="1" applyFont="1" applyBorder="1" applyAlignment="1">
      <alignment vertical="center"/>
    </xf>
    <xf numFmtId="43" fontId="11" fillId="0" borderId="4" xfId="1" applyFont="1" applyBorder="1" applyAlignment="1">
      <alignment vertical="center" wrapText="1"/>
    </xf>
    <xf numFmtId="0" fontId="49" fillId="0" borderId="0" xfId="1" applyNumberFormat="1" applyFont="1" applyBorder="1" applyAlignment="1">
      <alignment horizontal="left" wrapText="1"/>
    </xf>
    <xf numFmtId="43" fontId="49" fillId="0" borderId="0" xfId="1" applyFont="1" applyBorder="1"/>
    <xf numFmtId="49" fontId="4" fillId="0" borderId="0" xfId="0" applyNumberFormat="1" applyFont="1" applyAlignment="1">
      <alignment horizontal="left"/>
    </xf>
    <xf numFmtId="43" fontId="4" fillId="0" borderId="0" xfId="1" applyFont="1" applyBorder="1" applyAlignment="1">
      <alignment wrapText="1"/>
    </xf>
    <xf numFmtId="0" fontId="4" fillId="0" borderId="0" xfId="1" applyNumberFormat="1" applyFont="1" applyBorder="1" applyAlignment="1">
      <alignment horizontal="center" wrapText="1"/>
    </xf>
    <xf numFmtId="4" fontId="53" fillId="0" borderId="0" xfId="0" applyNumberFormat="1" applyFont="1" applyAlignment="1">
      <alignment horizontal="right"/>
    </xf>
    <xf numFmtId="43" fontId="4" fillId="3" borderId="0" xfId="1" applyFont="1" applyFill="1" applyAlignment="1">
      <alignment horizontal="left"/>
    </xf>
    <xf numFmtId="0" fontId="78" fillId="0" borderId="0" xfId="0" applyFont="1" applyAlignment="1">
      <alignment wrapText="1"/>
    </xf>
    <xf numFmtId="0" fontId="34" fillId="0" borderId="0" xfId="0" applyFont="1" applyAlignment="1">
      <alignment horizontal="center"/>
    </xf>
    <xf numFmtId="0" fontId="34" fillId="0" borderId="0" xfId="0" applyFont="1"/>
    <xf numFmtId="0" fontId="4" fillId="0" borderId="0" xfId="1" applyNumberFormat="1" applyFont="1" applyBorder="1" applyAlignment="1">
      <alignment horizontal="center" vertical="top" wrapText="1"/>
    </xf>
    <xf numFmtId="43" fontId="4" fillId="0" borderId="0" xfId="1" applyFont="1" applyBorder="1" applyAlignment="1">
      <alignment vertical="top" wrapText="1"/>
    </xf>
    <xf numFmtId="165" fontId="42" fillId="0" borderId="0" xfId="0" applyNumberFormat="1" applyFont="1"/>
    <xf numFmtId="0" fontId="81" fillId="0" borderId="0" xfId="0" applyFont="1" applyAlignment="1">
      <alignment vertical="center"/>
    </xf>
    <xf numFmtId="0" fontId="60" fillId="0" borderId="0" xfId="0" applyFont="1" applyAlignment="1">
      <alignment horizontal="justify" vertical="center"/>
    </xf>
    <xf numFmtId="0" fontId="60" fillId="0" borderId="3" xfId="0" applyFont="1" applyBorder="1" applyAlignment="1">
      <alignment horizontal="left" vertical="center"/>
    </xf>
    <xf numFmtId="0" fontId="85" fillId="0" borderId="0" xfId="0" applyFont="1"/>
    <xf numFmtId="0" fontId="86" fillId="0" borderId="0" xfId="0" applyFont="1"/>
    <xf numFmtId="0" fontId="88" fillId="0" borderId="0" xfId="0" applyFont="1" applyAlignment="1">
      <alignment horizontal="center" vertical="center"/>
    </xf>
    <xf numFmtId="0" fontId="89" fillId="0" borderId="0" xfId="0" applyFont="1" applyAlignment="1">
      <alignment horizontal="center" vertical="center"/>
    </xf>
    <xf numFmtId="0" fontId="91" fillId="0" borderId="0" xfId="0" applyFont="1" applyAlignment="1">
      <alignment horizontal="center" vertical="center"/>
    </xf>
    <xf numFmtId="0" fontId="92" fillId="0" borderId="0" xfId="0" applyFont="1" applyAlignment="1">
      <alignment horizontal="center" vertical="center"/>
    </xf>
    <xf numFmtId="0" fontId="95" fillId="0" borderId="18" xfId="0" applyFont="1" applyBorder="1" applyAlignment="1">
      <alignment horizontal="center" vertical="center" wrapText="1"/>
    </xf>
    <xf numFmtId="0" fontId="96" fillId="0" borderId="4" xfId="0" applyFont="1" applyBorder="1" applyAlignment="1">
      <alignment horizontal="center" vertical="center" wrapText="1"/>
    </xf>
    <xf numFmtId="4" fontId="96" fillId="0" borderId="4" xfId="0" applyNumberFormat="1" applyFont="1" applyBorder="1" applyAlignment="1">
      <alignment horizontal="center" vertical="center" wrapText="1"/>
    </xf>
    <xf numFmtId="0" fontId="0" fillId="0" borderId="3" xfId="0" applyBorder="1"/>
    <xf numFmtId="0" fontId="94" fillId="0" borderId="0" xfId="0" applyFont="1" applyAlignment="1">
      <alignment vertical="center"/>
    </xf>
    <xf numFmtId="0" fontId="74" fillId="0" borderId="0" xfId="0" applyFont="1"/>
    <xf numFmtId="0" fontId="97" fillId="0" borderId="0" xfId="0" applyFont="1"/>
    <xf numFmtId="0" fontId="79" fillId="0" borderId="0" xfId="0" applyFont="1"/>
    <xf numFmtId="0" fontId="101" fillId="0" borderId="0" xfId="0" applyFont="1"/>
    <xf numFmtId="43" fontId="103" fillId="0" borderId="4" xfId="1" applyFont="1" applyBorder="1" applyAlignment="1">
      <alignment horizontal="center" vertical="center" wrapText="1"/>
    </xf>
    <xf numFmtId="43" fontId="104" fillId="0" borderId="4" xfId="1" applyFont="1" applyBorder="1" applyAlignment="1">
      <alignment vertical="center"/>
    </xf>
    <xf numFmtId="0" fontId="105" fillId="0" borderId="4" xfId="0" applyFont="1" applyBorder="1" applyAlignment="1">
      <alignment vertical="center"/>
    </xf>
    <xf numFmtId="43" fontId="104" fillId="0" borderId="16" xfId="1" applyFont="1" applyBorder="1" applyAlignment="1">
      <alignment vertical="center"/>
    </xf>
    <xf numFmtId="43" fontId="105" fillId="0" borderId="4" xfId="1" applyFont="1" applyBorder="1"/>
    <xf numFmtId="0" fontId="105" fillId="0" borderId="4" xfId="0" applyFont="1" applyBorder="1" applyAlignment="1">
      <alignment horizontal="center" vertical="center"/>
    </xf>
    <xf numFmtId="43" fontId="104" fillId="0" borderId="26" xfId="1" applyFont="1" applyBorder="1" applyAlignment="1">
      <alignment vertical="center"/>
    </xf>
    <xf numFmtId="43" fontId="104" fillId="0" borderId="4" xfId="1" applyFont="1" applyBorder="1" applyAlignment="1">
      <alignment horizontal="right"/>
    </xf>
    <xf numFmtId="43" fontId="106" fillId="0" borderId="4" xfId="1" applyFont="1" applyBorder="1"/>
    <xf numFmtId="43" fontId="107" fillId="0" borderId="4" xfId="1" applyFont="1" applyBorder="1" applyAlignment="1">
      <alignment horizontal="center"/>
    </xf>
    <xf numFmtId="43" fontId="107" fillId="0" borderId="4" xfId="1" applyFont="1" applyBorder="1" applyAlignment="1">
      <alignment vertical="center"/>
    </xf>
    <xf numFmtId="43" fontId="107" fillId="0" borderId="4" xfId="1" applyFont="1" applyBorder="1" applyAlignment="1">
      <alignment horizontal="center" vertical="center"/>
    </xf>
    <xf numFmtId="43" fontId="107" fillId="0" borderId="4" xfId="1" applyFont="1" applyBorder="1" applyAlignment="1">
      <alignment horizontal="right"/>
    </xf>
    <xf numFmtId="43" fontId="103" fillId="0" borderId="4" xfId="1" applyFont="1" applyBorder="1" applyAlignment="1">
      <alignment vertical="center"/>
    </xf>
    <xf numFmtId="0" fontId="49" fillId="0" borderId="0" xfId="0" applyFont="1" applyAlignment="1">
      <alignment horizontal="center" wrapText="1"/>
    </xf>
    <xf numFmtId="43" fontId="14" fillId="0" borderId="0" xfId="1" applyFont="1" applyBorder="1" applyAlignment="1">
      <alignment wrapText="1"/>
    </xf>
    <xf numFmtId="43" fontId="104" fillId="0" borderId="4" xfId="1" applyFont="1" applyBorder="1" applyAlignment="1">
      <alignment horizontal="center" vertical="center"/>
    </xf>
    <xf numFmtId="43" fontId="105" fillId="0" borderId="4" xfId="1" applyFont="1" applyBorder="1" applyAlignment="1">
      <alignment horizontal="center" vertical="center"/>
    </xf>
    <xf numFmtId="0" fontId="108" fillId="0" borderId="0" xfId="0" applyFont="1" applyAlignment="1">
      <alignment horizontal="center"/>
    </xf>
    <xf numFmtId="0" fontId="108" fillId="0" borderId="0" xfId="0" applyFont="1"/>
    <xf numFmtId="0" fontId="108" fillId="0" borderId="0" xfId="0" applyFont="1" applyAlignment="1">
      <alignment wrapText="1"/>
    </xf>
    <xf numFmtId="0" fontId="108" fillId="0" borderId="0" xfId="0" applyFont="1" applyAlignment="1">
      <alignment horizontal="left"/>
    </xf>
    <xf numFmtId="43" fontId="108" fillId="0" borderId="0" xfId="1" applyFont="1"/>
    <xf numFmtId="43" fontId="108" fillId="3" borderId="0" xfId="1" applyFont="1" applyFill="1" applyAlignment="1">
      <alignment horizontal="right"/>
    </xf>
    <xf numFmtId="43" fontId="108" fillId="2" borderId="0" xfId="1" applyFont="1" applyFill="1"/>
    <xf numFmtId="165" fontId="108" fillId="0" borderId="0" xfId="0" applyNumberFormat="1" applyFont="1"/>
    <xf numFmtId="165" fontId="108" fillId="0" borderId="0" xfId="0" applyNumberFormat="1" applyFont="1" applyAlignment="1">
      <alignment horizontal="left"/>
    </xf>
    <xf numFmtId="165" fontId="108" fillId="0" borderId="0" xfId="0" applyNumberFormat="1" applyFont="1" applyAlignment="1">
      <alignment horizontal="center"/>
    </xf>
    <xf numFmtId="43" fontId="110" fillId="0" borderId="4" xfId="1" applyFont="1" applyBorder="1" applyAlignment="1">
      <alignment horizontal="center" vertical="center" wrapText="1"/>
    </xf>
    <xf numFmtId="0" fontId="111" fillId="0" borderId="0" xfId="0" applyFont="1" applyAlignment="1">
      <alignment horizontal="center"/>
    </xf>
    <xf numFmtId="43" fontId="109" fillId="0" borderId="4" xfId="1" applyFont="1" applyBorder="1" applyAlignment="1">
      <alignment horizontal="center" vertical="center"/>
    </xf>
    <xf numFmtId="43" fontId="75" fillId="0" borderId="0" xfId="1" applyFont="1" applyAlignment="1">
      <alignment horizontal="center"/>
    </xf>
    <xf numFmtId="0" fontId="81" fillId="0" borderId="0" xfId="0" applyFont="1"/>
    <xf numFmtId="0" fontId="66" fillId="0" borderId="0" xfId="0" applyFont="1"/>
    <xf numFmtId="0" fontId="15" fillId="0" borderId="0" xfId="0" applyFont="1" applyAlignment="1">
      <alignment vertical="top"/>
    </xf>
    <xf numFmtId="0" fontId="113" fillId="0" borderId="0" xfId="0" applyFont="1" applyAlignment="1">
      <alignment wrapText="1"/>
    </xf>
    <xf numFmtId="43" fontId="49" fillId="0" borderId="0" xfId="1" applyFont="1" applyBorder="1" applyAlignment="1">
      <alignment horizontal="center"/>
    </xf>
    <xf numFmtId="43" fontId="91" fillId="0" borderId="4" xfId="1" applyFont="1" applyBorder="1" applyAlignment="1">
      <alignment horizontal="center" vertical="center"/>
    </xf>
    <xf numFmtId="43" fontId="24" fillId="0" borderId="4" xfId="1" applyFont="1" applyBorder="1" applyAlignment="1">
      <alignment horizontal="center" vertical="center"/>
    </xf>
    <xf numFmtId="0" fontId="114" fillId="0" borderId="0" xfId="0" applyFont="1" applyAlignment="1">
      <alignment horizontal="center" wrapText="1"/>
    </xf>
    <xf numFmtId="12" fontId="49" fillId="0" borderId="0" xfId="0" applyNumberFormat="1" applyFont="1" applyAlignment="1">
      <alignment horizontal="center"/>
    </xf>
    <xf numFmtId="12" fontId="2" fillId="0" borderId="0" xfId="0" applyNumberFormat="1" applyFont="1" applyAlignment="1">
      <alignment horizontal="center"/>
    </xf>
    <xf numFmtId="0" fontId="94" fillId="0" borderId="0" xfId="0" applyFont="1" applyAlignment="1">
      <alignment vertical="top"/>
    </xf>
    <xf numFmtId="0" fontId="94" fillId="0" borderId="0" xfId="0" applyFont="1" applyAlignment="1">
      <alignment vertical="top" wrapText="1"/>
    </xf>
    <xf numFmtId="0" fontId="95" fillId="0" borderId="4" xfId="0" applyFont="1" applyBorder="1" applyAlignment="1">
      <alignment horizontal="center" vertical="center" wrapText="1"/>
    </xf>
    <xf numFmtId="4" fontId="96" fillId="0" borderId="5" xfId="0" applyNumberFormat="1" applyFont="1" applyBorder="1" applyAlignment="1">
      <alignment horizontal="center" vertical="center" wrapText="1"/>
    </xf>
    <xf numFmtId="0" fontId="87" fillId="0" borderId="0" xfId="0" applyFont="1" applyAlignment="1">
      <alignment horizontal="center" vertical="center"/>
    </xf>
    <xf numFmtId="0" fontId="80" fillId="0" borderId="0" xfId="0" applyFont="1"/>
    <xf numFmtId="0" fontId="99" fillId="0" borderId="0" xfId="0" applyFont="1" applyAlignment="1">
      <alignment vertical="top"/>
    </xf>
    <xf numFmtId="0" fontId="99" fillId="0" borderId="0" xfId="0" applyFont="1" applyAlignment="1">
      <alignment vertical="top" wrapText="1"/>
    </xf>
    <xf numFmtId="0" fontId="116" fillId="0" borderId="0" xfId="0" applyFont="1"/>
    <xf numFmtId="0" fontId="117" fillId="0" borderId="0" xfId="0" applyFont="1" applyAlignment="1">
      <alignment wrapText="1"/>
    </xf>
    <xf numFmtId="0" fontId="60" fillId="0" borderId="3" xfId="0" applyFont="1" applyBorder="1" applyAlignment="1">
      <alignment horizontal="right"/>
    </xf>
    <xf numFmtId="43" fontId="65" fillId="0" borderId="0" xfId="1" applyFont="1" applyBorder="1" applyAlignment="1">
      <alignment horizontal="center"/>
    </xf>
    <xf numFmtId="43" fontId="15" fillId="0" borderId="0" xfId="1" applyFont="1" applyBorder="1" applyAlignment="1">
      <alignment horizontal="center"/>
    </xf>
    <xf numFmtId="43" fontId="62" fillId="4" borderId="0" xfId="1" applyFont="1" applyFill="1" applyBorder="1" applyAlignment="1">
      <alignment horizontal="center"/>
    </xf>
    <xf numFmtId="0" fontId="9" fillId="0" borderId="12" xfId="0" applyFont="1" applyBorder="1" applyAlignment="1">
      <alignment horizontal="center"/>
    </xf>
    <xf numFmtId="43" fontId="118" fillId="0" borderId="4" xfId="1" applyFont="1" applyBorder="1" applyAlignment="1">
      <alignment horizontal="right" vertical="center" wrapText="1"/>
    </xf>
    <xf numFmtId="0" fontId="60" fillId="0" borderId="4" xfId="0" applyFont="1" applyBorder="1" applyAlignment="1">
      <alignment horizontal="left" vertical="center" wrapText="1"/>
    </xf>
    <xf numFmtId="165" fontId="49" fillId="0" borderId="0" xfId="0" applyNumberFormat="1" applyFont="1" applyAlignment="1">
      <alignment horizontal="center" wrapText="1"/>
    </xf>
    <xf numFmtId="0" fontId="119" fillId="0" borderId="0" xfId="0" applyFont="1" applyAlignment="1">
      <alignment wrapText="1"/>
    </xf>
    <xf numFmtId="0" fontId="120" fillId="0" borderId="0" xfId="0" applyFont="1" applyAlignment="1">
      <alignment horizontal="center"/>
    </xf>
    <xf numFmtId="0" fontId="121" fillId="0" borderId="0" xfId="0" applyFont="1" applyAlignment="1">
      <alignment horizontal="center"/>
    </xf>
    <xf numFmtId="0" fontId="4" fillId="0" borderId="0" xfId="0" applyFont="1" applyAlignment="1">
      <alignment horizontal="left" wrapText="1"/>
    </xf>
    <xf numFmtId="0" fontId="2" fillId="3" borderId="0" xfId="0" applyFont="1" applyFill="1"/>
    <xf numFmtId="0" fontId="2" fillId="3" borderId="0" xfId="0" applyFont="1" applyFill="1" applyAlignment="1">
      <alignment wrapText="1"/>
    </xf>
    <xf numFmtId="0" fontId="20" fillId="0" borderId="0" xfId="0" applyFont="1"/>
    <xf numFmtId="166" fontId="122" fillId="0" borderId="0" xfId="0" applyNumberFormat="1" applyFont="1" applyAlignment="1">
      <alignment vertical="center" wrapText="1"/>
    </xf>
    <xf numFmtId="9" fontId="122" fillId="0" borderId="0" xfId="7" applyFont="1" applyBorder="1" applyAlignment="1">
      <alignment vertical="center" wrapText="1"/>
    </xf>
    <xf numFmtId="0" fontId="122" fillId="0" borderId="0" xfId="8" applyFont="1" applyAlignment="1">
      <alignment vertical="center" wrapText="1"/>
    </xf>
    <xf numFmtId="0" fontId="122" fillId="0" borderId="0" xfId="8" applyFont="1" applyAlignment="1">
      <alignment vertical="center"/>
    </xf>
    <xf numFmtId="0" fontId="106" fillId="0" borderId="0" xfId="0" applyFont="1" applyAlignment="1">
      <alignment vertical="center"/>
    </xf>
    <xf numFmtId="0" fontId="106" fillId="0" borderId="0" xfId="0" applyFont="1" applyAlignment="1">
      <alignment horizontal="center" vertical="center"/>
    </xf>
    <xf numFmtId="164" fontId="106" fillId="0" borderId="0" xfId="9" applyFont="1" applyBorder="1" applyAlignment="1">
      <alignment vertical="center"/>
    </xf>
    <xf numFmtId="164" fontId="61" fillId="0" borderId="0" xfId="9" applyFont="1" applyBorder="1" applyAlignment="1">
      <alignment vertical="center"/>
    </xf>
    <xf numFmtId="166" fontId="75" fillId="0" borderId="0" xfId="0" applyNumberFormat="1" applyFont="1" applyAlignment="1">
      <alignment horizontal="center" vertical="center"/>
    </xf>
    <xf numFmtId="0" fontId="22" fillId="0" borderId="0" xfId="0" applyFont="1" applyAlignment="1">
      <alignment wrapText="1"/>
    </xf>
    <xf numFmtId="0" fontId="22" fillId="0" borderId="0" xfId="0" applyFont="1" applyAlignment="1">
      <alignment horizontal="left"/>
    </xf>
    <xf numFmtId="43" fontId="22" fillId="0" borderId="0" xfId="1" applyFont="1"/>
    <xf numFmtId="43" fontId="22" fillId="3" borderId="0" xfId="1" applyFont="1" applyFill="1"/>
    <xf numFmtId="43" fontId="22" fillId="2" borderId="0" xfId="1" applyFont="1" applyFill="1"/>
    <xf numFmtId="165" fontId="22" fillId="0" borderId="0" xfId="0" applyNumberFormat="1" applyFont="1" applyAlignment="1">
      <alignment horizontal="left"/>
    </xf>
    <xf numFmtId="165" fontId="22" fillId="0" borderId="0" xfId="0" applyNumberFormat="1" applyFont="1" applyAlignment="1">
      <alignment horizontal="center"/>
    </xf>
    <xf numFmtId="0" fontId="123" fillId="0" borderId="0" xfId="0" applyFont="1" applyAlignment="1">
      <alignment wrapText="1"/>
    </xf>
    <xf numFmtId="166" fontId="11" fillId="0" borderId="0" xfId="0" applyNumberFormat="1" applyFont="1" applyAlignment="1">
      <alignment vertical="center"/>
    </xf>
    <xf numFmtId="166" fontId="11" fillId="0" borderId="0" xfId="0" applyNumberFormat="1" applyFont="1" applyAlignment="1">
      <alignment horizontal="justify" vertical="top" wrapText="1"/>
    </xf>
    <xf numFmtId="0" fontId="65" fillId="0" borderId="0" xfId="0" applyFont="1" applyAlignment="1">
      <alignment horizontal="center"/>
    </xf>
    <xf numFmtId="43" fontId="4" fillId="0" borderId="0" xfId="1" applyFont="1" applyAlignment="1">
      <alignment horizontal="right"/>
    </xf>
    <xf numFmtId="43" fontId="18" fillId="0" borderId="4" xfId="1" applyFont="1" applyBorder="1" applyAlignment="1">
      <alignment horizontal="center" vertical="center" wrapText="1"/>
    </xf>
    <xf numFmtId="43" fontId="18" fillId="0" borderId="4" xfId="1" applyFont="1" applyBorder="1" applyAlignment="1">
      <alignment horizontal="right" vertical="center" wrapText="1"/>
    </xf>
    <xf numFmtId="0" fontId="12" fillId="0" borderId="0" xfId="0" applyFont="1" applyAlignment="1">
      <alignment horizontal="center"/>
    </xf>
    <xf numFmtId="0" fontId="12" fillId="0" borderId="0" xfId="0" applyFont="1" applyAlignment="1">
      <alignment horizontal="left"/>
    </xf>
    <xf numFmtId="0" fontId="18" fillId="0" borderId="4" xfId="0" applyFont="1" applyBorder="1" applyAlignment="1">
      <alignment horizontal="right"/>
    </xf>
    <xf numFmtId="165" fontId="20" fillId="0" borderId="0" xfId="0" applyNumberFormat="1" applyFont="1" applyAlignment="1">
      <alignment horizontal="center" vertical="center"/>
    </xf>
    <xf numFmtId="0" fontId="11" fillId="0" borderId="12" xfId="0" applyFont="1" applyBorder="1"/>
    <xf numFmtId="0" fontId="9" fillId="0" borderId="12" xfId="0" applyFont="1" applyBorder="1"/>
    <xf numFmtId="16" fontId="2" fillId="0" borderId="0" xfId="0" quotePrefix="1" applyNumberFormat="1" applyFont="1" applyAlignment="1">
      <alignment horizontal="center"/>
    </xf>
    <xf numFmtId="0" fontId="2" fillId="3" borderId="0" xfId="0" applyFont="1" applyFill="1" applyAlignment="1">
      <alignment horizontal="center"/>
    </xf>
    <xf numFmtId="14" fontId="2" fillId="0" borderId="0" xfId="0" applyNumberFormat="1" applyFont="1"/>
    <xf numFmtId="0" fontId="4" fillId="0" borderId="0" xfId="8" applyFont="1" applyAlignment="1">
      <alignment vertical="center" wrapText="1"/>
    </xf>
    <xf numFmtId="0" fontId="4" fillId="0" borderId="0" xfId="8" applyFont="1" applyAlignment="1">
      <alignment horizontal="center" vertical="center" wrapText="1"/>
    </xf>
    <xf numFmtId="43" fontId="127" fillId="0" borderId="0" xfId="9" applyNumberFormat="1" applyFont="1" applyBorder="1" applyAlignment="1">
      <alignment vertical="center" wrapText="1"/>
    </xf>
    <xf numFmtId="43" fontId="127" fillId="0" borderId="0" xfId="1" quotePrefix="1" applyFont="1" applyBorder="1" applyAlignment="1">
      <alignment vertical="center"/>
    </xf>
    <xf numFmtId="43" fontId="4" fillId="0" borderId="0" xfId="1" applyFont="1" applyBorder="1" applyAlignment="1">
      <alignment vertical="center" wrapText="1"/>
    </xf>
    <xf numFmtId="0" fontId="4" fillId="0" borderId="0" xfId="1" applyNumberFormat="1" applyFont="1" applyBorder="1" applyAlignment="1">
      <alignment horizontal="center" vertical="center" wrapText="1"/>
    </xf>
    <xf numFmtId="0" fontId="127" fillId="0" borderId="0" xfId="0" applyFont="1"/>
    <xf numFmtId="0" fontId="127" fillId="0" borderId="0" xfId="8" applyFont="1" applyAlignment="1">
      <alignment vertical="center" wrapText="1"/>
    </xf>
    <xf numFmtId="43" fontId="127" fillId="0" borderId="0" xfId="1" applyFont="1" applyBorder="1" applyAlignment="1">
      <alignment vertical="center" wrapText="1"/>
    </xf>
    <xf numFmtId="43" fontId="2" fillId="0" borderId="0" xfId="1" applyFont="1" applyAlignment="1">
      <alignment horizontal="center" vertical="center"/>
    </xf>
    <xf numFmtId="0" fontId="128" fillId="0" borderId="0" xfId="0" applyFont="1" applyAlignment="1">
      <alignment horizontal="center" wrapText="1"/>
    </xf>
    <xf numFmtId="0" fontId="112" fillId="0" borderId="12" xfId="0" applyFont="1" applyBorder="1" applyAlignment="1">
      <alignment vertical="center"/>
    </xf>
    <xf numFmtId="0" fontId="131" fillId="0" borderId="0" xfId="0" applyFont="1" applyAlignment="1">
      <alignment horizontal="center"/>
    </xf>
    <xf numFmtId="165" fontId="49" fillId="0" borderId="0" xfId="0" applyNumberFormat="1" applyFont="1" applyAlignment="1">
      <alignment horizontal="center" vertical="center" wrapText="1"/>
    </xf>
    <xf numFmtId="0" fontId="132" fillId="0" borderId="0" xfId="0" applyFont="1" applyAlignment="1">
      <alignment horizontal="center"/>
    </xf>
    <xf numFmtId="0" fontId="119" fillId="0" borderId="0" xfId="0" applyFont="1" applyAlignment="1">
      <alignment horizontal="center"/>
    </xf>
    <xf numFmtId="0" fontId="133" fillId="0" borderId="0" xfId="0" applyFont="1" applyAlignment="1">
      <alignment horizontal="center"/>
    </xf>
    <xf numFmtId="0" fontId="134" fillId="0" borderId="0" xfId="0" applyFont="1" applyAlignment="1">
      <alignment horizontal="center"/>
    </xf>
    <xf numFmtId="0" fontId="135" fillId="0" borderId="0" xfId="0" applyFont="1" applyAlignment="1">
      <alignment horizontal="center"/>
    </xf>
    <xf numFmtId="0" fontId="131" fillId="0" borderId="0" xfId="0" applyFont="1"/>
    <xf numFmtId="166" fontId="49" fillId="0" borderId="0" xfId="0" applyNumberFormat="1" applyFont="1" applyAlignment="1">
      <alignment vertical="center"/>
    </xf>
    <xf numFmtId="44" fontId="138" fillId="0" borderId="0" xfId="0" applyNumberFormat="1" applyFont="1" applyAlignment="1">
      <alignment vertical="center" wrapText="1"/>
    </xf>
    <xf numFmtId="0" fontId="82" fillId="0" borderId="0" xfId="0" applyFont="1"/>
    <xf numFmtId="0" fontId="2" fillId="0" borderId="0" xfId="0" applyFont="1" applyAlignment="1">
      <alignment horizontal="center" vertical="center" wrapText="1"/>
    </xf>
    <xf numFmtId="43" fontId="49" fillId="0" borderId="0" xfId="1" applyFont="1" applyAlignment="1">
      <alignment horizontal="center" vertical="center"/>
    </xf>
    <xf numFmtId="43" fontId="2" fillId="0" borderId="0" xfId="1" applyFont="1" applyAlignment="1">
      <alignment horizontal="center" vertical="center" wrapText="1"/>
    </xf>
    <xf numFmtId="166" fontId="49" fillId="0" borderId="0" xfId="0" applyNumberFormat="1" applyFont="1" applyAlignment="1">
      <alignment horizontal="center" vertical="center" wrapText="1"/>
    </xf>
    <xf numFmtId="166" fontId="49" fillId="0" borderId="0" xfId="0" applyNumberFormat="1" applyFont="1" applyAlignment="1">
      <alignment vertical="center" readingOrder="2"/>
    </xf>
    <xf numFmtId="43" fontId="2" fillId="3" borderId="0" xfId="1" applyFont="1" applyFill="1" applyAlignment="1">
      <alignment horizontal="center"/>
    </xf>
    <xf numFmtId="0" fontId="132" fillId="0" borderId="0" xfId="0" applyFont="1"/>
    <xf numFmtId="0" fontId="130" fillId="0" borderId="0" xfId="0" applyFont="1"/>
    <xf numFmtId="0" fontId="70" fillId="0" borderId="0" xfId="0" applyFont="1" applyAlignment="1">
      <alignment horizontal="left"/>
    </xf>
    <xf numFmtId="43" fontId="49" fillId="2" borderId="0" xfId="1" applyFont="1" applyFill="1" applyAlignment="1">
      <alignment horizontal="center"/>
    </xf>
    <xf numFmtId="0" fontId="133" fillId="0" borderId="0" xfId="0" applyFont="1"/>
    <xf numFmtId="0" fontId="2" fillId="0" borderId="0" xfId="0" applyFont="1" applyAlignment="1">
      <alignment horizontal="center" wrapText="1"/>
    </xf>
    <xf numFmtId="166" fontId="31" fillId="0" borderId="4" xfId="2" applyFont="1" applyBorder="1" applyAlignment="1">
      <alignment horizontal="left" vertical="center" wrapText="1"/>
    </xf>
    <xf numFmtId="166" fontId="29" fillId="0" borderId="4" xfId="2" applyFont="1" applyBorder="1" applyAlignment="1">
      <alignment horizontal="center"/>
    </xf>
    <xf numFmtId="166" fontId="31" fillId="0" borderId="0" xfId="2" applyFont="1" applyAlignment="1">
      <alignment horizontal="left" vertical="center" wrapText="1"/>
    </xf>
    <xf numFmtId="0" fontId="85" fillId="0" borderId="0" xfId="0" quotePrefix="1" applyFont="1"/>
    <xf numFmtId="0" fontId="60" fillId="0" borderId="0" xfId="0" applyFont="1" applyAlignment="1">
      <alignment horizontal="left" vertical="center"/>
    </xf>
    <xf numFmtId="0" fontId="60" fillId="0" borderId="0" xfId="0" applyFont="1" applyAlignment="1">
      <alignment horizontal="left"/>
    </xf>
    <xf numFmtId="0" fontId="60" fillId="0" borderId="0" xfId="0" applyFont="1" applyAlignment="1">
      <alignment horizontal="left" vertical="center" wrapText="1"/>
    </xf>
    <xf numFmtId="0" fontId="60" fillId="0" borderId="0" xfId="0" applyFont="1" applyAlignment="1">
      <alignment horizontal="left" vertical="top" wrapText="1"/>
    </xf>
    <xf numFmtId="0" fontId="20" fillId="0" borderId="0" xfId="0" applyFont="1" applyAlignment="1">
      <alignment horizontal="center" vertical="center"/>
    </xf>
    <xf numFmtId="0" fontId="124" fillId="0" borderId="0" xfId="0" applyFont="1"/>
    <xf numFmtId="0" fontId="124" fillId="0" borderId="12" xfId="0" applyFont="1" applyBorder="1"/>
    <xf numFmtId="0" fontId="140" fillId="0" borderId="0" xfId="0" applyFont="1" applyAlignment="1">
      <alignment horizontal="left"/>
    </xf>
    <xf numFmtId="168" fontId="124" fillId="0" borderId="0" xfId="0" applyNumberFormat="1" applyFont="1" applyAlignment="1">
      <alignment horizontal="center"/>
    </xf>
    <xf numFmtId="14" fontId="140" fillId="0" borderId="12" xfId="0" applyNumberFormat="1" applyFont="1" applyBorder="1" applyAlignment="1">
      <alignment horizontal="left"/>
    </xf>
    <xf numFmtId="0" fontId="140" fillId="0" borderId="0" xfId="0" applyFont="1"/>
    <xf numFmtId="0" fontId="124" fillId="0" borderId="3" xfId="0" applyFont="1" applyBorder="1"/>
    <xf numFmtId="0" fontId="140" fillId="0" borderId="3" xfId="0" applyFont="1" applyBorder="1"/>
    <xf numFmtId="0" fontId="140" fillId="0" borderId="27" xfId="0" applyFont="1" applyBorder="1"/>
    <xf numFmtId="0" fontId="14" fillId="0" borderId="9" xfId="0" applyFont="1" applyBorder="1" applyAlignment="1">
      <alignment vertical="center" wrapText="1"/>
    </xf>
    <xf numFmtId="0" fontId="14" fillId="0" borderId="12" xfId="0" applyFont="1" applyBorder="1" applyAlignment="1">
      <alignment vertical="center" wrapTex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43" fontId="18" fillId="0" borderId="0" xfId="1" applyFont="1" applyBorder="1"/>
    <xf numFmtId="43" fontId="18" fillId="0" borderId="0" xfId="1" applyFont="1" applyBorder="1" applyAlignment="1"/>
    <xf numFmtId="0" fontId="18" fillId="0" borderId="0" xfId="0" applyFont="1"/>
    <xf numFmtId="0" fontId="18" fillId="0" borderId="12" xfId="0" applyFont="1" applyBorder="1" applyAlignment="1">
      <alignment vertical="top"/>
    </xf>
    <xf numFmtId="0" fontId="18" fillId="0" borderId="3" xfId="0" applyFont="1" applyBorder="1"/>
    <xf numFmtId="0" fontId="120" fillId="0" borderId="0" xfId="0" applyFont="1"/>
    <xf numFmtId="164" fontId="49" fillId="0" borderId="0" xfId="1" applyNumberFormat="1" applyFont="1" applyBorder="1"/>
    <xf numFmtId="0" fontId="145" fillId="0" borderId="0" xfId="0" applyFont="1"/>
    <xf numFmtId="43" fontId="124" fillId="0" borderId="0" xfId="1" applyFont="1" applyBorder="1" applyAlignment="1">
      <alignment horizontal="left" vertical="center"/>
    </xf>
    <xf numFmtId="49" fontId="141" fillId="0" borderId="14" xfId="0" applyNumberFormat="1" applyFont="1" applyBorder="1" applyAlignment="1">
      <alignment horizontal="center" vertical="center"/>
    </xf>
    <xf numFmtId="49" fontId="141" fillId="0" borderId="15" xfId="0" applyNumberFormat="1" applyFont="1" applyBorder="1" applyAlignment="1">
      <alignment horizontal="center" vertical="center"/>
    </xf>
    <xf numFmtId="49" fontId="141" fillId="0" borderId="7" xfId="0" applyNumberFormat="1" applyFont="1" applyBorder="1" applyAlignment="1">
      <alignment horizontal="center" vertical="center"/>
    </xf>
    <xf numFmtId="49" fontId="145" fillId="0" borderId="4" xfId="0" quotePrefix="1" applyNumberFormat="1" applyFont="1" applyBorder="1" applyAlignment="1">
      <alignment vertical="center"/>
    </xf>
    <xf numFmtId="43" fontId="124" fillId="0" borderId="4" xfId="0" applyNumberFormat="1" applyFont="1" applyBorder="1" applyAlignment="1">
      <alignment horizontal="center" vertical="center"/>
    </xf>
    <xf numFmtId="166" fontId="124" fillId="0" borderId="4" xfId="0" applyNumberFormat="1" applyFont="1" applyBorder="1" applyAlignment="1">
      <alignment vertical="center"/>
    </xf>
    <xf numFmtId="166" fontId="124" fillId="0" borderId="4" xfId="0" applyNumberFormat="1" applyFont="1" applyBorder="1" applyAlignment="1">
      <alignment horizontal="right" vertical="center"/>
    </xf>
    <xf numFmtId="0" fontId="124" fillId="0" borderId="0" xfId="0" applyFont="1" applyAlignment="1">
      <alignment horizontal="center" vertical="top"/>
    </xf>
    <xf numFmtId="0" fontId="124" fillId="0" borderId="0" xfId="0" applyFont="1" applyAlignment="1">
      <alignment horizontal="left" vertical="center" wrapText="1"/>
    </xf>
    <xf numFmtId="167" fontId="124" fillId="0" borderId="0" xfId="0" applyNumberFormat="1" applyFont="1" applyAlignment="1">
      <alignment horizontal="left" vertical="center"/>
    </xf>
    <xf numFmtId="0" fontId="141" fillId="0" borderId="4" xfId="0" applyFont="1" applyBorder="1" applyAlignment="1">
      <alignment horizontal="center" vertical="center"/>
    </xf>
    <xf numFmtId="0" fontId="124" fillId="0" borderId="4" xfId="0" applyFont="1" applyBorder="1" applyAlignment="1">
      <alignment horizontal="center" vertical="center"/>
    </xf>
    <xf numFmtId="0" fontId="18" fillId="0" borderId="4" xfId="0" applyFont="1" applyBorder="1" applyAlignment="1">
      <alignment horizontal="center" vertical="center" wrapText="1"/>
    </xf>
    <xf numFmtId="0" fontId="18" fillId="0" borderId="4" xfId="0" applyFont="1" applyBorder="1" applyAlignment="1">
      <alignment vertical="center"/>
    </xf>
    <xf numFmtId="43" fontId="12" fillId="0" borderId="4" xfId="0" applyNumberFormat="1" applyFont="1" applyBorder="1" applyAlignment="1">
      <alignment horizontal="center" vertical="center" wrapText="1"/>
    </xf>
    <xf numFmtId="0" fontId="149" fillId="0" borderId="0" xfId="0" applyFont="1"/>
    <xf numFmtId="0" fontId="154" fillId="0" borderId="4" xfId="0" applyFont="1" applyBorder="1"/>
    <xf numFmtId="0" fontId="154" fillId="0" borderId="19" xfId="0" applyFont="1" applyBorder="1"/>
    <xf numFmtId="0" fontId="155" fillId="0" borderId="0" xfId="0" applyFont="1"/>
    <xf numFmtId="0" fontId="157" fillId="0" borderId="4" xfId="0" applyFont="1" applyBorder="1" applyAlignment="1">
      <alignment horizontal="center"/>
    </xf>
    <xf numFmtId="0" fontId="157" fillId="0" borderId="4" xfId="0" applyFont="1" applyBorder="1" applyAlignment="1">
      <alignment horizontal="left"/>
    </xf>
    <xf numFmtId="43" fontId="153" fillId="0" borderId="23" xfId="0" applyNumberFormat="1" applyFont="1" applyBorder="1" applyAlignment="1">
      <alignment horizontal="center"/>
    </xf>
    <xf numFmtId="0" fontId="149" fillId="0" borderId="4" xfId="0" applyFont="1" applyBorder="1"/>
    <xf numFmtId="0" fontId="155" fillId="0" borderId="4" xfId="0" applyFont="1" applyBorder="1" applyAlignment="1">
      <alignment horizontal="center"/>
    </xf>
    <xf numFmtId="0" fontId="153" fillId="0" borderId="23" xfId="0" applyFont="1" applyBorder="1" applyAlignment="1">
      <alignment horizontal="center"/>
    </xf>
    <xf numFmtId="0" fontId="154" fillId="0" borderId="13" xfId="0" applyFont="1" applyBorder="1"/>
    <xf numFmtId="0" fontId="156" fillId="0" borderId="20" xfId="0" applyFont="1" applyBorder="1" applyAlignment="1">
      <alignment horizontal="center"/>
    </xf>
    <xf numFmtId="0" fontId="152" fillId="0" borderId="19" xfId="0" applyFont="1" applyBorder="1"/>
    <xf numFmtId="0" fontId="152" fillId="0" borderId="0" xfId="0" applyFont="1"/>
    <xf numFmtId="0" fontId="154" fillId="0" borderId="19" xfId="0" applyFont="1" applyBorder="1" applyAlignment="1">
      <alignment horizontal="right"/>
    </xf>
    <xf numFmtId="0" fontId="154" fillId="0" borderId="20" xfId="0" applyFont="1" applyBorder="1" applyAlignment="1">
      <alignment horizontal="left"/>
    </xf>
    <xf numFmtId="0" fontId="154" fillId="0" borderId="21" xfId="0" applyFont="1" applyBorder="1"/>
    <xf numFmtId="0" fontId="152" fillId="0" borderId="22" xfId="0" applyFont="1" applyBorder="1"/>
    <xf numFmtId="0" fontId="160" fillId="0" borderId="0" xfId="0" applyFont="1"/>
    <xf numFmtId="0" fontId="49" fillId="5" borderId="0" xfId="0" applyFont="1" applyFill="1" applyAlignment="1">
      <alignment horizontal="center" vertical="center"/>
    </xf>
    <xf numFmtId="0" fontId="2" fillId="3" borderId="0" xfId="0" applyFont="1" applyFill="1" applyAlignment="1">
      <alignment horizontal="center" vertical="center"/>
    </xf>
    <xf numFmtId="0" fontId="49" fillId="3" borderId="0" xfId="0" applyFont="1" applyFill="1" applyAlignment="1">
      <alignment horizontal="center" vertical="center"/>
    </xf>
    <xf numFmtId="0" fontId="49" fillId="3" borderId="0" xfId="0" applyFont="1" applyFill="1" applyAlignment="1">
      <alignment horizontal="left" vertical="center"/>
    </xf>
    <xf numFmtId="0" fontId="2" fillId="3" borderId="0" xfId="0" applyFont="1" applyFill="1" applyAlignment="1">
      <alignment horizontal="left" vertical="center" wrapText="1"/>
    </xf>
    <xf numFmtId="43" fontId="2" fillId="3" borderId="0" xfId="1" applyFont="1" applyFill="1" applyAlignment="1">
      <alignment horizontal="center" vertical="center"/>
    </xf>
    <xf numFmtId="165" fontId="49" fillId="3" borderId="0" xfId="0" applyNumberFormat="1" applyFont="1" applyFill="1" applyAlignment="1">
      <alignment horizontal="left" vertical="center"/>
    </xf>
    <xf numFmtId="165" fontId="20" fillId="3" borderId="0" xfId="0" applyNumberFormat="1" applyFont="1" applyFill="1" applyAlignment="1">
      <alignment horizontal="center" vertical="center"/>
    </xf>
    <xf numFmtId="0" fontId="2" fillId="3" borderId="0" xfId="0" applyFont="1" applyFill="1" applyAlignment="1">
      <alignment horizontal="left" vertical="center"/>
    </xf>
    <xf numFmtId="0" fontId="1" fillId="0" borderId="0" xfId="10"/>
    <xf numFmtId="0" fontId="51" fillId="0" borderId="0" xfId="10" applyFont="1"/>
    <xf numFmtId="0" fontId="80" fillId="0" borderId="0" xfId="10" applyFont="1"/>
    <xf numFmtId="0" fontId="35" fillId="0" borderId="0" xfId="10" applyFont="1"/>
    <xf numFmtId="0" fontId="35" fillId="0" borderId="0" xfId="10" quotePrefix="1" applyFont="1"/>
    <xf numFmtId="0" fontId="22" fillId="0" borderId="0" xfId="0" applyFont="1" applyAlignment="1">
      <alignment horizontal="left" vertical="center" wrapText="1"/>
    </xf>
    <xf numFmtId="43" fontId="22" fillId="0" borderId="0" xfId="1" applyFont="1" applyAlignment="1">
      <alignment horizontal="center" vertical="center"/>
    </xf>
    <xf numFmtId="43" fontId="22" fillId="3" borderId="0" xfId="1" applyFont="1" applyFill="1" applyAlignment="1">
      <alignment horizontal="left" vertical="center"/>
    </xf>
    <xf numFmtId="43" fontId="22" fillId="0" borderId="0" xfId="1" applyFont="1" applyAlignment="1">
      <alignment horizontal="left" vertical="center"/>
    </xf>
    <xf numFmtId="43" fontId="22" fillId="2" borderId="0" xfId="1" applyFont="1" applyFill="1" applyAlignment="1">
      <alignment horizontal="left" vertical="center"/>
    </xf>
    <xf numFmtId="165" fontId="22" fillId="0" borderId="0" xfId="0" applyNumberFormat="1" applyFont="1" applyAlignment="1">
      <alignment horizontal="left" vertical="center"/>
    </xf>
    <xf numFmtId="165" fontId="163" fillId="0" borderId="0" xfId="0" applyNumberFormat="1" applyFont="1" applyAlignment="1">
      <alignment horizontal="center" vertical="center"/>
    </xf>
    <xf numFmtId="43" fontId="4" fillId="0" borderId="0" xfId="1" applyFont="1" applyAlignment="1">
      <alignment horizontal="center" vertical="center"/>
    </xf>
    <xf numFmtId="165" fontId="164" fillId="0" borderId="0" xfId="0" applyNumberFormat="1" applyFont="1" applyAlignment="1">
      <alignment horizontal="center" vertical="center"/>
    </xf>
    <xf numFmtId="43" fontId="74" fillId="0" borderId="4" xfId="1" applyFont="1" applyBorder="1" applyAlignment="1">
      <alignment horizontal="center" vertical="center"/>
    </xf>
    <xf numFmtId="0" fontId="14" fillId="0" borderId="12" xfId="0" applyFont="1" applyBorder="1" applyAlignment="1">
      <alignment horizontal="center" vertical="center" wrapText="1"/>
    </xf>
    <xf numFmtId="0" fontId="124" fillId="0" borderId="12" xfId="0" applyFont="1" applyBorder="1" applyAlignment="1">
      <alignment horizontal="center"/>
    </xf>
    <xf numFmtId="0" fontId="140" fillId="0" borderId="27" xfId="0" applyFont="1" applyBorder="1" applyAlignment="1">
      <alignment horizontal="center"/>
    </xf>
    <xf numFmtId="0" fontId="11" fillId="0" borderId="17" xfId="0" applyFont="1" applyBorder="1" applyAlignment="1">
      <alignment horizontal="right"/>
    </xf>
    <xf numFmtId="0" fontId="18" fillId="0" borderId="12" xfId="0" applyFont="1" applyBorder="1" applyAlignment="1">
      <alignment horizontal="center"/>
    </xf>
    <xf numFmtId="43" fontId="124" fillId="0" borderId="10" xfId="1" applyFont="1" applyBorder="1" applyAlignment="1">
      <alignment wrapText="1"/>
    </xf>
    <xf numFmtId="43" fontId="124" fillId="0" borderId="10" xfId="1" applyFont="1" applyBorder="1" applyAlignment="1"/>
    <xf numFmtId="43" fontId="124" fillId="0" borderId="10" xfId="1" applyFont="1" applyBorder="1" applyAlignment="1">
      <alignment horizontal="center" wrapText="1"/>
    </xf>
    <xf numFmtId="43" fontId="14" fillId="0" borderId="11" xfId="1" applyFont="1" applyBorder="1" applyAlignment="1">
      <alignment wrapText="1"/>
    </xf>
    <xf numFmtId="0" fontId="77" fillId="0" borderId="12" xfId="0" applyFont="1" applyBorder="1" applyAlignment="1">
      <alignment horizontal="center"/>
    </xf>
    <xf numFmtId="0" fontId="60" fillId="0" borderId="2" xfId="0" applyFont="1" applyBorder="1"/>
    <xf numFmtId="0" fontId="60" fillId="0" borderId="27" xfId="0" applyFont="1" applyBorder="1"/>
    <xf numFmtId="166" fontId="124" fillId="0" borderId="0" xfId="2" applyFont="1" applyAlignment="1">
      <alignment vertical="center"/>
    </xf>
    <xf numFmtId="166" fontId="124" fillId="0" borderId="0" xfId="2" applyFont="1" applyAlignment="1">
      <alignment horizontal="center"/>
    </xf>
    <xf numFmtId="166" fontId="124" fillId="0" borderId="0" xfId="2" applyFont="1"/>
    <xf numFmtId="166" fontId="145" fillId="0" borderId="0" xfId="2" applyFont="1"/>
    <xf numFmtId="0" fontId="166" fillId="0" borderId="4" xfId="2" applyNumberFormat="1" applyFont="1" applyBorder="1" applyAlignment="1">
      <alignment horizontal="center"/>
    </xf>
    <xf numFmtId="166" fontId="167" fillId="0" borderId="4" xfId="2" applyFont="1" applyBorder="1"/>
    <xf numFmtId="0" fontId="166" fillId="0" borderId="4" xfId="2" applyNumberFormat="1" applyFont="1" applyBorder="1"/>
    <xf numFmtId="166" fontId="166" fillId="0" borderId="4" xfId="2" applyFont="1" applyBorder="1"/>
    <xf numFmtId="166" fontId="166" fillId="0" borderId="0" xfId="2" applyFont="1" applyAlignment="1">
      <alignment horizontal="center"/>
    </xf>
    <xf numFmtId="166" fontId="165" fillId="0" borderId="4" xfId="2" applyFont="1" applyBorder="1"/>
    <xf numFmtId="166" fontId="145" fillId="0" borderId="4" xfId="2" applyFont="1" applyBorder="1"/>
    <xf numFmtId="166" fontId="166" fillId="0" borderId="0" xfId="2" applyFont="1"/>
    <xf numFmtId="166" fontId="124" fillId="0" borderId="4" xfId="2" applyFont="1" applyBorder="1"/>
    <xf numFmtId="166" fontId="124" fillId="0" borderId="4" xfId="2" applyFont="1" applyBorder="1" applyAlignment="1">
      <alignment horizontal="center"/>
    </xf>
    <xf numFmtId="166" fontId="168" fillId="0" borderId="4" xfId="2" applyFont="1" applyBorder="1" applyAlignment="1">
      <alignment horizontal="left" vertical="center" wrapText="1"/>
    </xf>
    <xf numFmtId="0" fontId="124" fillId="0" borderId="4" xfId="2" quotePrefix="1" applyNumberFormat="1" applyFont="1" applyBorder="1" applyAlignment="1">
      <alignment horizontal="center"/>
    </xf>
    <xf numFmtId="166" fontId="124" fillId="0" borderId="4" xfId="2" quotePrefix="1" applyFont="1" applyBorder="1" applyAlignment="1">
      <alignment horizontal="center"/>
    </xf>
    <xf numFmtId="0" fontId="157" fillId="0" borderId="33" xfId="0" applyFont="1" applyBorder="1" applyAlignment="1">
      <alignment horizontal="center"/>
    </xf>
    <xf numFmtId="166" fontId="109" fillId="0" borderId="4" xfId="2" applyFont="1" applyBorder="1"/>
    <xf numFmtId="43" fontId="124" fillId="0" borderId="12" xfId="1" applyFont="1" applyBorder="1" applyAlignment="1">
      <alignment wrapText="1"/>
    </xf>
    <xf numFmtId="49" fontId="74" fillId="0" borderId="12" xfId="1" applyNumberFormat="1" applyFont="1" applyBorder="1" applyAlignment="1"/>
    <xf numFmtId="43" fontId="18" fillId="0" borderId="12" xfId="1" applyFont="1" applyBorder="1" applyAlignment="1"/>
    <xf numFmtId="0" fontId="18" fillId="0" borderId="27" xfId="0" applyFont="1" applyBorder="1"/>
    <xf numFmtId="0" fontId="14" fillId="0" borderId="17" xfId="0" applyFont="1" applyBorder="1" applyAlignment="1">
      <alignment vertical="center" wrapText="1"/>
    </xf>
    <xf numFmtId="0" fontId="14" fillId="0" borderId="10" xfId="0" applyFont="1" applyBorder="1" applyAlignment="1">
      <alignment vertical="center" wrapText="1"/>
    </xf>
    <xf numFmtId="0" fontId="14" fillId="0" borderId="11" xfId="0" applyFont="1" applyBorder="1" applyAlignment="1">
      <alignment vertical="center" wrapText="1"/>
    </xf>
    <xf numFmtId="0" fontId="140" fillId="0" borderId="12" xfId="0" applyFont="1" applyBorder="1"/>
    <xf numFmtId="0" fontId="58" fillId="0" borderId="12" xfId="0" applyFont="1" applyBorder="1"/>
    <xf numFmtId="168" fontId="140" fillId="0" borderId="12" xfId="0" applyNumberFormat="1" applyFont="1" applyBorder="1" applyAlignment="1">
      <alignment horizontal="center"/>
    </xf>
    <xf numFmtId="0" fontId="49" fillId="0" borderId="0" xfId="0" applyFont="1" applyAlignment="1">
      <alignment vertical="center"/>
    </xf>
    <xf numFmtId="0" fontId="49" fillId="0" borderId="0" xfId="0" applyFont="1" applyAlignment="1">
      <alignment horizontal="center" vertical="top"/>
    </xf>
    <xf numFmtId="43" fontId="49" fillId="3" borderId="0" xfId="1" applyFont="1" applyFill="1" applyAlignment="1">
      <alignment horizontal="right"/>
    </xf>
    <xf numFmtId="43" fontId="2" fillId="3" borderId="0" xfId="1" applyFont="1" applyFill="1" applyAlignment="1">
      <alignment horizontal="right"/>
    </xf>
    <xf numFmtId="0" fontId="49" fillId="6" borderId="0" xfId="0" applyFont="1" applyFill="1" applyAlignment="1">
      <alignment horizontal="center" vertical="center"/>
    </xf>
    <xf numFmtId="43" fontId="140" fillId="0" borderId="0" xfId="1" applyFont="1" applyBorder="1" applyAlignment="1"/>
    <xf numFmtId="0" fontId="124" fillId="0" borderId="0" xfId="0" applyFont="1" applyAlignment="1">
      <alignment horizontal="right"/>
    </xf>
    <xf numFmtId="0" fontId="2" fillId="7" borderId="0" xfId="0" applyFont="1" applyFill="1" applyAlignment="1">
      <alignment horizontal="center"/>
    </xf>
    <xf numFmtId="0" fontId="2" fillId="7" borderId="0" xfId="0" applyFont="1" applyFill="1"/>
    <xf numFmtId="0" fontId="2" fillId="7" borderId="0" xfId="0" applyFont="1" applyFill="1" applyAlignment="1">
      <alignment horizontal="center" vertical="center"/>
    </xf>
    <xf numFmtId="0" fontId="22" fillId="7" borderId="0" xfId="0" applyFont="1" applyFill="1"/>
    <xf numFmtId="0" fontId="49" fillId="7" borderId="0" xfId="0" applyFont="1" applyFill="1" applyAlignment="1">
      <alignment wrapText="1"/>
    </xf>
    <xf numFmtId="0" fontId="49" fillId="7" borderId="0" xfId="0" applyFont="1" applyFill="1" applyAlignment="1">
      <alignment horizontal="center"/>
    </xf>
    <xf numFmtId="0" fontId="49" fillId="7" borderId="0" xfId="0" applyFont="1" applyFill="1"/>
    <xf numFmtId="43" fontId="49" fillId="7" borderId="0" xfId="1" applyFont="1" applyFill="1"/>
    <xf numFmtId="43" fontId="2" fillId="7" borderId="0" xfId="1" applyFont="1" applyFill="1" applyAlignment="1">
      <alignment horizontal="left" vertical="center"/>
    </xf>
    <xf numFmtId="43" fontId="2" fillId="7" borderId="0" xfId="1" applyFont="1" applyFill="1"/>
    <xf numFmtId="165" fontId="2" fillId="7" borderId="0" xfId="0" applyNumberFormat="1" applyFont="1" applyFill="1" applyAlignment="1">
      <alignment horizontal="left"/>
    </xf>
    <xf numFmtId="49" fontId="2" fillId="7" borderId="0" xfId="0" applyNumberFormat="1" applyFont="1" applyFill="1" applyAlignment="1">
      <alignment horizontal="center"/>
    </xf>
    <xf numFmtId="43" fontId="49" fillId="7" borderId="0" xfId="1" applyFont="1" applyFill="1" applyAlignment="1">
      <alignment horizontal="left" vertical="center"/>
    </xf>
    <xf numFmtId="0" fontId="124" fillId="0" borderId="4" xfId="0" applyFont="1" applyBorder="1" applyAlignment="1">
      <alignment vertical="center"/>
    </xf>
    <xf numFmtId="43" fontId="124" fillId="0" borderId="4" xfId="0" applyNumberFormat="1" applyFont="1" applyBorder="1" applyAlignment="1">
      <alignment vertical="center"/>
    </xf>
    <xf numFmtId="0" fontId="18" fillId="0" borderId="4" xfId="0" applyFont="1" applyBorder="1" applyAlignment="1">
      <alignment vertical="center" wrapText="1"/>
    </xf>
    <xf numFmtId="0" fontId="19" fillId="0" borderId="4" xfId="0" applyFont="1" applyBorder="1" applyAlignment="1">
      <alignment vertical="center"/>
    </xf>
    <xf numFmtId="43" fontId="4" fillId="3" borderId="0" xfId="1" applyFont="1" applyFill="1" applyAlignment="1">
      <alignment horizontal="center"/>
    </xf>
    <xf numFmtId="43" fontId="4" fillId="2" borderId="0" xfId="1" applyFont="1" applyFill="1" applyAlignment="1">
      <alignment horizontal="center"/>
    </xf>
    <xf numFmtId="43" fontId="18" fillId="0" borderId="4" xfId="1" applyFont="1" applyBorder="1" applyAlignment="1">
      <alignment horizontal="center" vertical="center"/>
    </xf>
    <xf numFmtId="0" fontId="124" fillId="0" borderId="9" xfId="0" applyFont="1" applyBorder="1" applyAlignment="1">
      <alignment horizontal="right"/>
    </xf>
    <xf numFmtId="0" fontId="124" fillId="0" borderId="2" xfId="0" applyFont="1" applyBorder="1" applyAlignment="1">
      <alignment horizontal="right"/>
    </xf>
    <xf numFmtId="0" fontId="14" fillId="0" borderId="4" xfId="0" applyFont="1" applyBorder="1" applyAlignment="1">
      <alignment horizontal="center" vertical="center" wrapText="1"/>
    </xf>
    <xf numFmtId="0" fontId="153" fillId="0" borderId="0" xfId="0" applyFont="1" applyAlignment="1">
      <alignment horizontal="center"/>
    </xf>
    <xf numFmtId="43" fontId="18" fillId="0" borderId="7" xfId="1" applyFont="1" applyBorder="1" applyAlignment="1">
      <alignment horizontal="right" vertical="center" wrapText="1"/>
    </xf>
    <xf numFmtId="0" fontId="14" fillId="0" borderId="4" xfId="0" applyFont="1" applyBorder="1" applyAlignment="1">
      <alignment vertical="center" wrapText="1"/>
    </xf>
    <xf numFmtId="43" fontId="118" fillId="0" borderId="7" xfId="1" applyFont="1" applyBorder="1" applyAlignment="1">
      <alignment horizontal="right" vertical="center" wrapText="1"/>
    </xf>
    <xf numFmtId="43" fontId="125" fillId="0" borderId="7" xfId="1" applyFont="1" applyBorder="1" applyAlignment="1">
      <alignment horizontal="right" vertical="center" wrapText="1"/>
    </xf>
    <xf numFmtId="0" fontId="14" fillId="0" borderId="16" xfId="0" applyFont="1" applyBorder="1" applyAlignment="1">
      <alignment vertical="center" wrapText="1"/>
    </xf>
    <xf numFmtId="43" fontId="4" fillId="0" borderId="0" xfId="1" applyFont="1" applyAlignment="1">
      <alignment horizontal="center"/>
    </xf>
    <xf numFmtId="165" fontId="4" fillId="0" borderId="0" xfId="0" applyNumberFormat="1" applyFont="1" applyAlignment="1">
      <alignment vertical="top"/>
    </xf>
    <xf numFmtId="0" fontId="149" fillId="0" borderId="7" xfId="0" applyFont="1" applyBorder="1" applyAlignment="1">
      <alignment horizontal="center"/>
    </xf>
    <xf numFmtId="0" fontId="157" fillId="0" borderId="0" xfId="0" applyFont="1" applyAlignment="1">
      <alignment horizontal="center"/>
    </xf>
    <xf numFmtId="0" fontId="149" fillId="0" borderId="0" xfId="0" applyFont="1" applyAlignment="1">
      <alignment horizontal="center"/>
    </xf>
    <xf numFmtId="0" fontId="155" fillId="0" borderId="0" xfId="0" applyFont="1" applyAlignment="1">
      <alignment horizontal="center"/>
    </xf>
    <xf numFmtId="0" fontId="157" fillId="0" borderId="4" xfId="0" applyFont="1" applyBorder="1" applyAlignment="1">
      <alignment horizontal="left" wrapText="1"/>
    </xf>
    <xf numFmtId="43" fontId="153" fillId="0" borderId="23" xfId="1" applyFont="1" applyBorder="1" applyAlignment="1">
      <alignment horizontal="center"/>
    </xf>
    <xf numFmtId="0" fontId="171" fillId="3" borderId="0" xfId="0" applyFont="1" applyFill="1" applyAlignment="1">
      <alignment horizontal="center" vertical="center"/>
    </xf>
    <xf numFmtId="0" fontId="49" fillId="3" borderId="0" xfId="0" applyFont="1" applyFill="1" applyAlignment="1">
      <alignment horizontal="left" vertical="center" wrapText="1"/>
    </xf>
    <xf numFmtId="0" fontId="49" fillId="3" borderId="0" xfId="0" applyFont="1" applyFill="1"/>
    <xf numFmtId="0" fontId="4" fillId="3" borderId="0" xfId="0" applyFont="1" applyFill="1"/>
    <xf numFmtId="0" fontId="49" fillId="8" borderId="0" xfId="0" applyFont="1" applyFill="1" applyAlignment="1">
      <alignment horizontal="center" vertical="center"/>
    </xf>
    <xf numFmtId="0" fontId="49" fillId="8" borderId="0" xfId="0" applyFont="1" applyFill="1" applyAlignment="1">
      <alignment horizontal="left" vertical="center"/>
    </xf>
    <xf numFmtId="0" fontId="49" fillId="8" borderId="0" xfId="0" applyFont="1" applyFill="1" applyAlignment="1">
      <alignment horizontal="left" vertical="center" wrapText="1"/>
    </xf>
    <xf numFmtId="43" fontId="49" fillId="8" borderId="0" xfId="1" applyFont="1" applyFill="1" applyAlignment="1">
      <alignment horizontal="left" vertical="center"/>
    </xf>
    <xf numFmtId="165" fontId="49" fillId="8" borderId="0" xfId="0" applyNumberFormat="1" applyFont="1" applyFill="1" applyAlignment="1">
      <alignment horizontal="left" vertical="center"/>
    </xf>
    <xf numFmtId="165" fontId="20" fillId="8" borderId="0" xfId="0" applyNumberFormat="1" applyFont="1" applyFill="1" applyAlignment="1">
      <alignment horizontal="center" vertical="center"/>
    </xf>
    <xf numFmtId="0" fontId="49" fillId="8" borderId="0" xfId="0" applyFont="1" applyFill="1"/>
    <xf numFmtId="43" fontId="2" fillId="2" borderId="0" xfId="1" applyFont="1" applyFill="1" applyAlignment="1">
      <alignment horizontal="center" vertical="center"/>
    </xf>
    <xf numFmtId="0" fontId="22" fillId="7" borderId="0" xfId="0" applyFont="1" applyFill="1" applyAlignment="1">
      <alignment wrapText="1"/>
    </xf>
    <xf numFmtId="43" fontId="142" fillId="0" borderId="0" xfId="1" applyFont="1" applyBorder="1" applyAlignment="1"/>
    <xf numFmtId="43" fontId="18" fillId="0" borderId="0" xfId="1" applyFont="1" applyBorder="1" applyAlignment="1">
      <alignment horizontal="center" vertical="center" wrapText="1"/>
    </xf>
    <xf numFmtId="0" fontId="14" fillId="0" borderId="7" xfId="0" applyFont="1" applyBorder="1" applyAlignment="1">
      <alignment vertical="center" wrapText="1"/>
    </xf>
    <xf numFmtId="43" fontId="109" fillId="0" borderId="4" xfId="1" applyFont="1" applyBorder="1" applyAlignment="1">
      <alignment horizontal="right" vertical="center"/>
    </xf>
    <xf numFmtId="43" fontId="125" fillId="0" borderId="11" xfId="1" applyFont="1" applyBorder="1" applyAlignment="1">
      <alignment horizontal="right" vertical="center" wrapText="1"/>
    </xf>
    <xf numFmtId="43" fontId="125" fillId="0" borderId="12" xfId="1" applyFont="1" applyBorder="1" applyAlignment="1">
      <alignment horizontal="right" vertical="center" wrapText="1"/>
    </xf>
    <xf numFmtId="43" fontId="18" fillId="0" borderId="0" xfId="1" applyFont="1" applyBorder="1" applyAlignment="1">
      <alignment horizontal="right" vertical="center" wrapText="1"/>
    </xf>
    <xf numFmtId="43" fontId="118" fillId="0" borderId="0" xfId="1" applyFont="1" applyBorder="1" applyAlignment="1">
      <alignment horizontal="right" vertical="center" wrapText="1"/>
    </xf>
    <xf numFmtId="43" fontId="18" fillId="0" borderId="12" xfId="1" applyFont="1" applyBorder="1" applyAlignment="1">
      <alignment horizontal="center" vertical="center" wrapText="1"/>
    </xf>
    <xf numFmtId="43" fontId="60" fillId="0" borderId="12" xfId="1" applyFont="1" applyBorder="1" applyAlignment="1">
      <alignment horizontal="center" vertical="center"/>
    </xf>
    <xf numFmtId="43" fontId="124" fillId="0" borderId="0" xfId="1" applyFont="1" applyBorder="1" applyAlignment="1">
      <alignment vertical="center"/>
    </xf>
    <xf numFmtId="43" fontId="124" fillId="0" borderId="0" xfId="1" applyFont="1" applyBorder="1" applyAlignment="1">
      <alignment horizontal="right" vertical="center"/>
    </xf>
    <xf numFmtId="43" fontId="110" fillId="0" borderId="0" xfId="1" applyFont="1" applyBorder="1" applyAlignment="1">
      <alignment horizontal="center" vertical="center" wrapText="1"/>
    </xf>
    <xf numFmtId="43" fontId="91" fillId="0" borderId="12" xfId="1" applyFont="1" applyBorder="1" applyAlignment="1">
      <alignment horizontal="center" vertical="center"/>
    </xf>
    <xf numFmtId="43" fontId="103" fillId="0" borderId="0" xfId="1" applyFont="1" applyBorder="1" applyAlignment="1">
      <alignment horizontal="center" vertical="center" wrapText="1"/>
    </xf>
    <xf numFmtId="43" fontId="105" fillId="0" borderId="12" xfId="1" applyFont="1" applyBorder="1" applyAlignment="1">
      <alignment horizontal="center" vertical="center"/>
    </xf>
    <xf numFmtId="43" fontId="105" fillId="0" borderId="0" xfId="1" applyFont="1" applyBorder="1"/>
    <xf numFmtId="43" fontId="105" fillId="0" borderId="12" xfId="1" applyFont="1" applyBorder="1"/>
    <xf numFmtId="43" fontId="104" fillId="0" borderId="0" xfId="1" applyFont="1" applyBorder="1" applyAlignment="1">
      <alignment vertical="center"/>
    </xf>
    <xf numFmtId="43" fontId="104" fillId="0" borderId="0" xfId="1" applyFont="1" applyBorder="1" applyAlignment="1">
      <alignment horizontal="right"/>
    </xf>
    <xf numFmtId="43" fontId="106" fillId="0" borderId="0" xfId="1" applyFont="1" applyBorder="1"/>
    <xf numFmtId="43" fontId="106" fillId="0" borderId="12" xfId="1" applyFont="1" applyBorder="1"/>
    <xf numFmtId="43" fontId="107" fillId="0" borderId="0" xfId="1" applyFont="1" applyBorder="1" applyAlignment="1">
      <alignment horizontal="center" vertical="center"/>
    </xf>
    <xf numFmtId="0" fontId="118" fillId="0" borderId="0" xfId="0" applyFont="1"/>
    <xf numFmtId="0" fontId="110" fillId="0" borderId="0" xfId="0" applyFont="1" applyAlignment="1">
      <alignment horizontal="center" vertical="center"/>
    </xf>
    <xf numFmtId="0" fontId="174" fillId="0" borderId="0" xfId="0" applyFont="1" applyAlignment="1">
      <alignment horizontal="center" vertical="center"/>
    </xf>
    <xf numFmtId="0" fontId="109" fillId="0" borderId="4" xfId="0" applyFont="1" applyBorder="1" applyAlignment="1">
      <alignment horizontal="center" vertical="center" wrapText="1"/>
    </xf>
    <xf numFmtId="4" fontId="18" fillId="0" borderId="5" xfId="0" applyNumberFormat="1" applyFont="1" applyBorder="1" applyAlignment="1">
      <alignment horizontal="center" vertical="center" wrapText="1"/>
    </xf>
    <xf numFmtId="0" fontId="109" fillId="0" borderId="4" xfId="0" applyFont="1" applyBorder="1" applyAlignment="1">
      <alignment horizontal="center" vertical="center"/>
    </xf>
    <xf numFmtId="0" fontId="177" fillId="0" borderId="0" xfId="0" applyFont="1"/>
    <xf numFmtId="0" fontId="176" fillId="0" borderId="0" xfId="0" applyFont="1" applyAlignment="1">
      <alignment vertical="center"/>
    </xf>
    <xf numFmtId="0" fontId="109" fillId="0" borderId="0" xfId="0" applyFont="1"/>
    <xf numFmtId="4" fontId="18" fillId="0" borderId="4" xfId="0" applyNumberFormat="1" applyFont="1" applyBorder="1" applyAlignment="1">
      <alignment horizontal="center" vertical="center" wrapText="1"/>
    </xf>
    <xf numFmtId="0" fontId="179" fillId="0" borderId="0" xfId="0" applyFont="1"/>
    <xf numFmtId="0" fontId="109" fillId="0" borderId="18" xfId="0" applyFont="1" applyBorder="1" applyAlignment="1">
      <alignment horizontal="center" vertical="center"/>
    </xf>
    <xf numFmtId="0" fontId="11" fillId="0" borderId="27" xfId="0" applyFont="1" applyBorder="1" applyAlignment="1">
      <alignment horizontal="center"/>
    </xf>
    <xf numFmtId="0" fontId="15" fillId="0" borderId="0" xfId="0" applyFont="1" applyAlignment="1">
      <alignment horizontal="center" vertical="top"/>
    </xf>
    <xf numFmtId="43" fontId="18" fillId="0" borderId="4" xfId="1" applyFont="1" applyBorder="1" applyAlignment="1">
      <alignment vertical="center" wrapText="1"/>
    </xf>
    <xf numFmtId="168" fontId="140" fillId="0" borderId="0" xfId="0" applyNumberFormat="1" applyFont="1" applyAlignment="1">
      <alignment horizontal="center"/>
    </xf>
    <xf numFmtId="14" fontId="140" fillId="0" borderId="0" xfId="0" applyNumberFormat="1" applyFont="1" applyAlignment="1">
      <alignment horizontal="left"/>
    </xf>
    <xf numFmtId="171" fontId="124" fillId="0" borderId="0" xfId="0" applyNumberFormat="1" applyFont="1" applyAlignment="1">
      <alignment horizontal="center" vertical="center"/>
    </xf>
    <xf numFmtId="0" fontId="14" fillId="0" borderId="0" xfId="0" applyFont="1" applyAlignment="1">
      <alignment vertical="center" wrapText="1"/>
    </xf>
    <xf numFmtId="43" fontId="14" fillId="0" borderId="12" xfId="1" applyFont="1" applyBorder="1" applyAlignment="1">
      <alignment wrapText="1"/>
    </xf>
    <xf numFmtId="0" fontId="77" fillId="0" borderId="0" xfId="0" applyFont="1" applyAlignment="1">
      <alignment horizontal="center"/>
    </xf>
    <xf numFmtId="0" fontId="140" fillId="0" borderId="0" xfId="0" applyFont="1" applyAlignment="1">
      <alignment vertical="top"/>
    </xf>
    <xf numFmtId="0" fontId="49" fillId="5" borderId="0" xfId="0" applyFont="1" applyFill="1" applyAlignment="1">
      <alignment horizontal="left" vertical="center"/>
    </xf>
    <xf numFmtId="0" fontId="157" fillId="0" borderId="4" xfId="0" applyFont="1" applyBorder="1" applyAlignment="1">
      <alignment vertical="center"/>
    </xf>
    <xf numFmtId="0" fontId="157" fillId="0" borderId="4" xfId="0" applyFont="1" applyBorder="1" applyAlignment="1">
      <alignment vertical="center" wrapText="1"/>
    </xf>
    <xf numFmtId="43" fontId="157" fillId="0" borderId="4" xfId="0" applyNumberFormat="1" applyFont="1" applyBorder="1" applyAlignment="1">
      <alignment vertical="center"/>
    </xf>
    <xf numFmtId="0" fontId="157" fillId="0" borderId="33" xfId="0" applyFont="1" applyBorder="1" applyAlignment="1">
      <alignment horizontal="center" vertical="center"/>
    </xf>
    <xf numFmtId="4" fontId="18" fillId="0" borderId="4" xfId="0" applyNumberFormat="1" applyFont="1" applyBorder="1" applyAlignment="1">
      <alignment horizontal="center" vertical="center"/>
    </xf>
    <xf numFmtId="0" fontId="58" fillId="0" borderId="11" xfId="0" applyFont="1" applyBorder="1"/>
    <xf numFmtId="43" fontId="109" fillId="0" borderId="11" xfId="1" applyFont="1" applyBorder="1" applyAlignment="1">
      <alignment horizontal="center" vertical="center"/>
    </xf>
    <xf numFmtId="49" fontId="109" fillId="0" borderId="11" xfId="1" applyNumberFormat="1" applyFont="1" applyBorder="1" applyAlignment="1"/>
    <xf numFmtId="0" fontId="143" fillId="0" borderId="12" xfId="0" applyFont="1" applyBorder="1" applyAlignment="1">
      <alignment vertical="center"/>
    </xf>
    <xf numFmtId="43" fontId="124" fillId="0" borderId="27" xfId="1" applyFont="1" applyBorder="1" applyAlignment="1">
      <alignment wrapText="1"/>
    </xf>
    <xf numFmtId="165" fontId="22" fillId="0" borderId="0" xfId="0" applyNumberFormat="1" applyFont="1" applyAlignment="1">
      <alignment horizontal="center" vertical="center"/>
    </xf>
    <xf numFmtId="0" fontId="180" fillId="0" borderId="0" xfId="0" applyFont="1" applyAlignment="1">
      <alignment horizontal="center" vertical="center" wrapText="1"/>
    </xf>
    <xf numFmtId="0" fontId="4" fillId="0" borderId="0" xfId="0" applyFont="1" applyAlignment="1">
      <alignment horizontal="center" vertical="center" wrapText="1"/>
    </xf>
    <xf numFmtId="165" fontId="4" fillId="0" borderId="0" xfId="0" applyNumberFormat="1" applyFont="1" applyAlignment="1">
      <alignment horizontal="left" vertical="top"/>
    </xf>
    <xf numFmtId="43" fontId="109" fillId="0" borderId="4" xfId="1" applyFont="1" applyBorder="1" applyAlignment="1">
      <alignment vertical="center"/>
    </xf>
    <xf numFmtId="0" fontId="4" fillId="0" borderId="0" xfId="0" applyFont="1" applyAlignment="1">
      <alignment horizontal="center" vertical="top"/>
    </xf>
    <xf numFmtId="0" fontId="4" fillId="0" borderId="0" xfId="0" applyFont="1" applyAlignment="1">
      <alignment horizontal="center" vertical="top" wrapText="1"/>
    </xf>
    <xf numFmtId="0" fontId="4" fillId="0" borderId="0" xfId="0" applyFont="1" applyAlignment="1">
      <alignment horizontal="center" wrapText="1"/>
    </xf>
    <xf numFmtId="43" fontId="124" fillId="0" borderId="4" xfId="1" applyFont="1" applyBorder="1" applyAlignment="1">
      <alignment horizontal="right" vertical="center"/>
    </xf>
    <xf numFmtId="43" fontId="18" fillId="0" borderId="6" xfId="1" applyFont="1" applyBorder="1" applyAlignment="1">
      <alignment horizontal="right" vertical="center" wrapText="1"/>
    </xf>
    <xf numFmtId="0" fontId="157" fillId="0" borderId="4" xfId="0" applyFont="1" applyBorder="1" applyAlignment="1">
      <alignment horizontal="center" vertical="center"/>
    </xf>
    <xf numFmtId="0" fontId="154" fillId="0" borderId="33" xfId="0" applyFont="1" applyBorder="1"/>
    <xf numFmtId="0" fontId="154" fillId="0" borderId="23" xfId="0" applyFont="1" applyBorder="1"/>
    <xf numFmtId="0" fontId="154" fillId="0" borderId="33" xfId="0" applyFont="1" applyBorder="1" applyAlignment="1">
      <alignment vertical="top"/>
    </xf>
    <xf numFmtId="43" fontId="156" fillId="0" borderId="23" xfId="0" applyNumberFormat="1" applyFont="1" applyBorder="1" applyAlignment="1">
      <alignment vertical="center"/>
    </xf>
    <xf numFmtId="0" fontId="156" fillId="0" borderId="33" xfId="0" applyFont="1" applyBorder="1" applyAlignment="1">
      <alignment vertical="center"/>
    </xf>
    <xf numFmtId="0" fontId="156" fillId="0" borderId="23" xfId="0" applyFont="1" applyBorder="1" applyAlignment="1">
      <alignment horizontal="center"/>
    </xf>
    <xf numFmtId="0" fontId="156" fillId="0" borderId="4" xfId="0" applyFont="1" applyBorder="1" applyAlignment="1">
      <alignment horizontal="center"/>
    </xf>
    <xf numFmtId="0" fontId="156" fillId="0" borderId="33" xfId="0" applyFont="1" applyBorder="1"/>
    <xf numFmtId="0" fontId="156" fillId="0" borderId="4" xfId="0" applyFont="1" applyBorder="1"/>
    <xf numFmtId="0" fontId="153" fillId="0" borderId="4" xfId="0" applyFont="1" applyBorder="1"/>
    <xf numFmtId="0" fontId="154" fillId="0" borderId="39" xfId="0" applyFont="1" applyBorder="1" applyAlignment="1">
      <alignment horizontal="left" wrapText="1"/>
    </xf>
    <xf numFmtId="0" fontId="154" fillId="0" borderId="10" xfId="0" applyFont="1" applyBorder="1" applyAlignment="1">
      <alignment horizontal="left" wrapText="1"/>
    </xf>
    <xf numFmtId="0" fontId="154" fillId="0" borderId="40" xfId="0" applyFont="1" applyBorder="1" applyAlignment="1">
      <alignment horizontal="left" wrapText="1"/>
    </xf>
    <xf numFmtId="0" fontId="154" fillId="0" borderId="0" xfId="0" applyFont="1"/>
    <xf numFmtId="0" fontId="154" fillId="0" borderId="0" xfId="0" applyFont="1" applyAlignment="1">
      <alignment horizontal="left"/>
    </xf>
    <xf numFmtId="0" fontId="156" fillId="0" borderId="0" xfId="0" applyFont="1" applyAlignment="1">
      <alignment horizontal="center"/>
    </xf>
    <xf numFmtId="0" fontId="154" fillId="0" borderId="0" xfId="0" applyFont="1" applyAlignment="1">
      <alignment horizontal="center"/>
    </xf>
    <xf numFmtId="0" fontId="158" fillId="0" borderId="20" xfId="0" applyFont="1" applyBorder="1" applyAlignment="1">
      <alignment horizontal="center"/>
    </xf>
    <xf numFmtId="0" fontId="152" fillId="0" borderId="20" xfId="0" applyFont="1" applyBorder="1"/>
    <xf numFmtId="0" fontId="154" fillId="0" borderId="39" xfId="0" applyFont="1" applyBorder="1" applyAlignment="1">
      <alignment horizontal="right"/>
    </xf>
    <xf numFmtId="0" fontId="156" fillId="0" borderId="10" xfId="0" applyFont="1" applyBorder="1" applyAlignment="1">
      <alignment vertical="center"/>
    </xf>
    <xf numFmtId="43" fontId="156" fillId="0" borderId="10" xfId="0" applyNumberFormat="1" applyFont="1" applyBorder="1" applyAlignment="1">
      <alignment horizontal="left"/>
    </xf>
    <xf numFmtId="0" fontId="154" fillId="0" borderId="40" xfId="0" applyFont="1" applyBorder="1" applyAlignment="1">
      <alignment horizontal="left"/>
    </xf>
    <xf numFmtId="43" fontId="2" fillId="3" borderId="0" xfId="1" applyFont="1" applyFill="1" applyAlignment="1">
      <alignment horizontal="left"/>
    </xf>
    <xf numFmtId="0" fontId="49" fillId="7" borderId="0" xfId="0" applyFont="1" applyFill="1" applyAlignment="1">
      <alignment horizontal="center" vertical="center"/>
    </xf>
    <xf numFmtId="0" fontId="2" fillId="7" borderId="0" xfId="0" applyFont="1" applyFill="1" applyAlignment="1">
      <alignment horizontal="left" vertical="center"/>
    </xf>
    <xf numFmtId="0" fontId="49" fillId="7" borderId="0" xfId="0" applyFont="1" applyFill="1" applyAlignment="1">
      <alignment horizontal="left" vertical="center"/>
    </xf>
    <xf numFmtId="165" fontId="49" fillId="7" borderId="0" xfId="0" applyNumberFormat="1" applyFont="1" applyFill="1" applyAlignment="1">
      <alignment horizontal="left"/>
    </xf>
    <xf numFmtId="165" fontId="49" fillId="7" borderId="0" xfId="0" applyNumberFormat="1" applyFont="1" applyFill="1" applyAlignment="1">
      <alignment horizontal="center" vertical="center"/>
    </xf>
    <xf numFmtId="0" fontId="49" fillId="7" borderId="0" xfId="0" applyFont="1" applyFill="1" applyAlignment="1">
      <alignment horizontal="left"/>
    </xf>
    <xf numFmtId="165" fontId="49" fillId="7" borderId="0" xfId="0" applyNumberFormat="1" applyFont="1" applyFill="1" applyAlignment="1">
      <alignment horizontal="center"/>
    </xf>
    <xf numFmtId="0" fontId="4" fillId="3" borderId="0" xfId="0" applyFont="1" applyFill="1" applyAlignment="1">
      <alignment horizontal="center"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153" fillId="0" borderId="4" xfId="0" applyFont="1" applyBorder="1" applyAlignment="1">
      <alignment horizontal="center"/>
    </xf>
    <xf numFmtId="0" fontId="156" fillId="0" borderId="41" xfId="0" applyFont="1" applyBorder="1"/>
    <xf numFmtId="0" fontId="156" fillId="0" borderId="42" xfId="0" applyFont="1" applyBorder="1"/>
    <xf numFmtId="0" fontId="154" fillId="0" borderId="42" xfId="0" applyFont="1" applyBorder="1"/>
    <xf numFmtId="0" fontId="154" fillId="0" borderId="43" xfId="0" applyFont="1" applyBorder="1"/>
    <xf numFmtId="0" fontId="157" fillId="0" borderId="33" xfId="0" applyFont="1" applyBorder="1" applyAlignment="1">
      <alignment horizontal="left"/>
    </xf>
    <xf numFmtId="0" fontId="157" fillId="0" borderId="4" xfId="0" applyFont="1" applyBorder="1"/>
    <xf numFmtId="0" fontId="157" fillId="0" borderId="33" xfId="0" applyFont="1" applyBorder="1" applyAlignment="1">
      <alignment vertical="center"/>
    </xf>
    <xf numFmtId="0" fontId="157" fillId="0" borderId="33" xfId="0" applyFont="1" applyBorder="1"/>
    <xf numFmtId="0" fontId="157" fillId="0" borderId="5" xfId="0" applyFont="1" applyBorder="1"/>
    <xf numFmtId="0" fontId="157" fillId="0" borderId="6" xfId="0" applyFont="1" applyBorder="1"/>
    <xf numFmtId="0" fontId="157" fillId="0" borderId="38" xfId="0" applyFont="1" applyBorder="1"/>
    <xf numFmtId="0" fontId="157" fillId="0" borderId="37" xfId="0" applyFont="1" applyBorder="1"/>
    <xf numFmtId="0" fontId="153" fillId="0" borderId="6" xfId="0" applyFont="1" applyBorder="1" applyAlignment="1">
      <alignment horizontal="center"/>
    </xf>
    <xf numFmtId="0" fontId="153" fillId="0" borderId="38" xfId="0" applyFont="1" applyBorder="1" applyAlignment="1">
      <alignment horizontal="center"/>
    </xf>
    <xf numFmtId="0" fontId="153" fillId="0" borderId="33" xfId="0" applyFont="1" applyBorder="1" applyAlignment="1">
      <alignment horizontal="center" vertical="center" wrapText="1"/>
    </xf>
    <xf numFmtId="0" fontId="153" fillId="0" borderId="4" xfId="0" applyFont="1" applyBorder="1" applyAlignment="1">
      <alignment horizontal="center" vertical="center"/>
    </xf>
    <xf numFmtId="0" fontId="153" fillId="0" borderId="23" xfId="0" applyFont="1" applyBorder="1" applyAlignment="1">
      <alignment horizontal="center" vertical="center"/>
    </xf>
    <xf numFmtId="43" fontId="156" fillId="0" borderId="23" xfId="0" applyNumberFormat="1" applyFont="1" applyBorder="1" applyAlignment="1">
      <alignment horizontal="center"/>
    </xf>
    <xf numFmtId="0" fontId="156" fillId="0" borderId="43" xfId="0" applyFont="1" applyBorder="1"/>
    <xf numFmtId="0" fontId="49" fillId="9" borderId="0" xfId="0" applyFont="1" applyFill="1" applyAlignment="1">
      <alignment horizontal="left" vertical="center"/>
    </xf>
    <xf numFmtId="165" fontId="2" fillId="3" borderId="0" xfId="0" applyNumberFormat="1" applyFont="1" applyFill="1" applyAlignment="1">
      <alignment horizontal="left" vertical="center"/>
    </xf>
    <xf numFmtId="43" fontId="124" fillId="0" borderId="0" xfId="1" applyFont="1" applyBorder="1" applyAlignment="1">
      <alignment wrapText="1"/>
    </xf>
    <xf numFmtId="43" fontId="124" fillId="0" borderId="0" xfId="1" applyFont="1" applyBorder="1" applyAlignment="1"/>
    <xf numFmtId="43" fontId="124" fillId="0" borderId="0" xfId="1" applyFont="1" applyBorder="1" applyAlignment="1">
      <alignment horizontal="center" wrapText="1"/>
    </xf>
    <xf numFmtId="165" fontId="49" fillId="3" borderId="0" xfId="0" applyNumberFormat="1" applyFont="1" applyFill="1" applyAlignment="1">
      <alignment horizontal="center" vertical="center"/>
    </xf>
    <xf numFmtId="9" fontId="2" fillId="10" borderId="0" xfId="0" applyNumberFormat="1" applyFont="1" applyFill="1" applyAlignment="1">
      <alignment horizontal="center"/>
    </xf>
    <xf numFmtId="9" fontId="49" fillId="10" borderId="0" xfId="0" applyNumberFormat="1" applyFont="1" applyFill="1" applyAlignment="1">
      <alignment horizontal="center" vertical="center"/>
    </xf>
    <xf numFmtId="9" fontId="49" fillId="3" borderId="0" xfId="0" applyNumberFormat="1" applyFont="1" applyFill="1" applyAlignment="1">
      <alignment horizontal="center" vertical="center"/>
    </xf>
    <xf numFmtId="9" fontId="2" fillId="3" borderId="0" xfId="0" applyNumberFormat="1" applyFont="1" applyFill="1" applyAlignment="1">
      <alignment horizontal="center" vertical="center"/>
    </xf>
    <xf numFmtId="43" fontId="49" fillId="0" borderId="0" xfId="1" applyFont="1" applyAlignment="1">
      <alignment vertical="center"/>
    </xf>
    <xf numFmtId="43" fontId="49" fillId="3" borderId="0" xfId="1" applyFont="1" applyFill="1" applyAlignment="1">
      <alignment horizontal="right" vertical="center"/>
    </xf>
    <xf numFmtId="43" fontId="49" fillId="2" borderId="0" xfId="1" applyFont="1" applyFill="1" applyAlignment="1">
      <alignment horizontal="right" vertical="center"/>
    </xf>
    <xf numFmtId="43" fontId="49" fillId="0" borderId="0" xfId="1" applyFont="1" applyAlignment="1">
      <alignment horizontal="center"/>
    </xf>
    <xf numFmtId="165" fontId="2" fillId="3" borderId="0" xfId="0" applyNumberFormat="1" applyFont="1" applyFill="1" applyAlignment="1">
      <alignment horizontal="center" vertical="center"/>
    </xf>
    <xf numFmtId="0" fontId="108" fillId="0" borderId="0" xfId="0" applyFont="1" applyAlignment="1">
      <alignment horizontal="center" vertical="center"/>
    </xf>
    <xf numFmtId="0" fontId="108" fillId="0" borderId="0" xfId="0" applyFont="1" applyAlignment="1">
      <alignment horizontal="left" vertical="center"/>
    </xf>
    <xf numFmtId="0" fontId="108" fillId="0" borderId="0" xfId="0" applyFont="1" applyAlignment="1">
      <alignment horizontal="left" vertical="center" wrapText="1"/>
    </xf>
    <xf numFmtId="43" fontId="108" fillId="0" borderId="0" xfId="1" applyFont="1" applyAlignment="1">
      <alignment horizontal="left" vertical="center"/>
    </xf>
    <xf numFmtId="43" fontId="108" fillId="3" borderId="0" xfId="1" applyFont="1" applyFill="1" applyAlignment="1">
      <alignment horizontal="left" vertical="center"/>
    </xf>
    <xf numFmtId="43" fontId="108" fillId="2" borderId="0" xfId="1" applyFont="1" applyFill="1" applyAlignment="1">
      <alignment horizontal="left" vertical="center"/>
    </xf>
    <xf numFmtId="0" fontId="108" fillId="6" borderId="0" xfId="0" applyFont="1" applyFill="1" applyAlignment="1">
      <alignment horizontal="left" vertical="center"/>
    </xf>
    <xf numFmtId="0" fontId="0" fillId="0" borderId="0" xfId="0" applyAlignment="1">
      <alignment horizontal="center"/>
    </xf>
    <xf numFmtId="0" fontId="2" fillId="0" borderId="0" xfId="0" applyFont="1" applyAlignment="1">
      <alignment horizontal="center" vertical="center"/>
    </xf>
    <xf numFmtId="43" fontId="2" fillId="0" borderId="0" xfId="1" applyFont="1" applyAlignment="1">
      <alignment horizontal="center" vertical="center"/>
    </xf>
    <xf numFmtId="43" fontId="49" fillId="2" borderId="0" xfId="1" applyFont="1" applyFill="1" applyAlignment="1">
      <alignment horizontal="center" vertical="center"/>
    </xf>
    <xf numFmtId="0" fontId="49" fillId="0" borderId="0" xfId="0" applyFont="1" applyAlignment="1">
      <alignment horizontal="center" vertical="center"/>
    </xf>
    <xf numFmtId="0" fontId="49" fillId="0" borderId="0" xfId="0" applyFont="1" applyAlignment="1">
      <alignment horizontal="center" vertical="center" wrapText="1"/>
    </xf>
    <xf numFmtId="43" fontId="2" fillId="3" borderId="0" xfId="1" applyFont="1" applyFill="1" applyAlignment="1">
      <alignment horizontal="center" vertical="center"/>
    </xf>
    <xf numFmtId="43" fontId="2" fillId="2" borderId="0" xfId="1" applyFont="1" applyFill="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xf>
    <xf numFmtId="165" fontId="49" fillId="0" borderId="0" xfId="0" applyNumberFormat="1" applyFont="1" applyAlignment="1">
      <alignment horizontal="center" vertical="center"/>
    </xf>
    <xf numFmtId="165" fontId="2" fillId="0" borderId="0" xfId="0" applyNumberFormat="1" applyFont="1" applyAlignment="1">
      <alignment horizontal="center" vertical="center"/>
    </xf>
    <xf numFmtId="165" fontId="2" fillId="3" borderId="0" xfId="0" applyNumberFormat="1" applyFont="1" applyFill="1" applyAlignment="1">
      <alignment horizontal="center" vertical="center"/>
    </xf>
    <xf numFmtId="0" fontId="2" fillId="0" borderId="0" xfId="0" applyFont="1" applyAlignment="1">
      <alignment horizontal="left" vertical="top" wrapText="1"/>
    </xf>
    <xf numFmtId="0" fontId="2" fillId="0" borderId="0" xfId="0" applyFont="1" applyAlignment="1">
      <alignment horizontal="center" wrapText="1"/>
    </xf>
    <xf numFmtId="0" fontId="2" fillId="0" borderId="0" xfId="0" applyFont="1" applyAlignment="1">
      <alignment horizontal="left"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43" fontId="11" fillId="0" borderId="5" xfId="1" applyFont="1" applyBorder="1" applyAlignment="1">
      <alignment horizontal="center" vertical="center"/>
    </xf>
    <xf numFmtId="0" fontId="11" fillId="0" borderId="7" xfId="1" applyNumberFormat="1" applyFont="1" applyBorder="1" applyAlignment="1">
      <alignment horizontal="center" vertical="center"/>
    </xf>
    <xf numFmtId="0" fontId="11" fillId="0" borderId="3" xfId="0" applyFont="1" applyBorder="1" applyAlignment="1">
      <alignment horizontal="center"/>
    </xf>
    <xf numFmtId="0" fontId="11" fillId="0" borderId="27" xfId="0" applyFont="1" applyBorder="1" applyAlignment="1">
      <alignment horizontal="center"/>
    </xf>
    <xf numFmtId="14" fontId="11" fillId="0" borderId="16" xfId="0" applyNumberFormat="1" applyFont="1" applyBorder="1" applyAlignment="1">
      <alignment horizontal="center"/>
    </xf>
    <xf numFmtId="0" fontId="11" fillId="0" borderId="16" xfId="0" applyFont="1" applyBorder="1" applyAlignment="1">
      <alignment horizontal="center"/>
    </xf>
    <xf numFmtId="0" fontId="10" fillId="0" borderId="1"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11" fillId="0" borderId="17" xfId="0" applyFont="1" applyBorder="1" applyAlignment="1">
      <alignment horizontal="center"/>
    </xf>
    <xf numFmtId="0" fontId="11" fillId="0" borderId="10" xfId="0" applyFont="1" applyBorder="1" applyAlignment="1">
      <alignment horizontal="center"/>
    </xf>
    <xf numFmtId="0" fontId="11" fillId="0" borderId="11" xfId="0" applyFont="1" applyBorder="1" applyAlignment="1">
      <alignment horizontal="center"/>
    </xf>
    <xf numFmtId="0" fontId="59" fillId="0" borderId="1" xfId="0" applyFont="1" applyBorder="1" applyAlignment="1">
      <alignment horizontal="center"/>
    </xf>
    <xf numFmtId="0" fontId="11" fillId="0" borderId="5" xfId="0" applyFont="1" applyBorder="1" applyAlignment="1">
      <alignment horizontal="left"/>
    </xf>
    <xf numFmtId="0" fontId="11" fillId="0" borderId="6" xfId="0" applyFont="1" applyBorder="1" applyAlignment="1">
      <alignment horizontal="left"/>
    </xf>
    <xf numFmtId="0" fontId="11" fillId="0" borderId="7" xfId="0" applyFont="1" applyBorder="1" applyAlignment="1">
      <alignment horizontal="left"/>
    </xf>
    <xf numFmtId="43" fontId="7" fillId="0" borderId="5" xfId="0" applyNumberFormat="1"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58" fillId="0" borderId="5" xfId="0" applyFont="1" applyBorder="1" applyAlignment="1">
      <alignment horizontal="center" vertical="center"/>
    </xf>
    <xf numFmtId="0" fontId="58" fillId="0" borderId="6" xfId="0" applyFont="1" applyBorder="1" applyAlignment="1">
      <alignment horizontal="center" vertical="center"/>
    </xf>
    <xf numFmtId="0" fontId="58" fillId="0" borderId="7" xfId="0" applyFont="1" applyBorder="1" applyAlignment="1">
      <alignment horizontal="center" vertical="center"/>
    </xf>
    <xf numFmtId="0" fontId="15" fillId="0" borderId="12" xfId="0" applyFont="1" applyBorder="1" applyAlignment="1">
      <alignment horizontal="center"/>
    </xf>
    <xf numFmtId="0" fontId="15" fillId="0" borderId="1" xfId="0" applyFont="1" applyBorder="1" applyAlignment="1">
      <alignment horizontal="center"/>
    </xf>
    <xf numFmtId="0" fontId="59" fillId="0" borderId="12" xfId="0" applyFont="1" applyBorder="1" applyAlignment="1">
      <alignment horizontal="center"/>
    </xf>
    <xf numFmtId="0" fontId="11" fillId="0" borderId="5" xfId="0" quotePrefix="1" applyFont="1" applyBorder="1" applyAlignment="1">
      <alignment horizontal="left"/>
    </xf>
    <xf numFmtId="0" fontId="11" fillId="0" borderId="6" xfId="0" quotePrefix="1" applyFont="1" applyBorder="1" applyAlignment="1">
      <alignment horizontal="left"/>
    </xf>
    <xf numFmtId="0" fontId="11" fillId="0" borderId="7" xfId="0" quotePrefix="1" applyFont="1" applyBorder="1" applyAlignment="1">
      <alignment horizontal="left"/>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14" fillId="0" borderId="4" xfId="0" applyFont="1" applyBorder="1" applyAlignment="1">
      <alignment horizontal="center" vertical="center" wrapText="1"/>
    </xf>
    <xf numFmtId="0" fontId="14" fillId="0" borderId="4" xfId="0" applyFont="1" applyBorder="1" applyAlignment="1">
      <alignment horizontal="center"/>
    </xf>
    <xf numFmtId="0" fontId="15" fillId="0" borderId="0" xfId="0" applyFont="1" applyAlignment="1">
      <alignment horizontal="center" vertical="center"/>
    </xf>
    <xf numFmtId="0" fontId="55" fillId="0" borderId="0" xfId="0" applyFont="1" applyAlignment="1">
      <alignment horizontal="center" vertical="center"/>
    </xf>
    <xf numFmtId="0" fontId="56" fillId="0" borderId="0" xfId="0" applyFont="1" applyAlignment="1">
      <alignment horizontal="center"/>
    </xf>
    <xf numFmtId="0" fontId="11" fillId="0" borderId="4" xfId="0" applyFont="1" applyBorder="1" applyAlignment="1">
      <alignment horizontal="center"/>
    </xf>
    <xf numFmtId="172" fontId="11" fillId="0" borderId="5" xfId="0" applyNumberFormat="1" applyFont="1" applyBorder="1" applyAlignment="1">
      <alignment horizontal="center"/>
    </xf>
    <xf numFmtId="172" fontId="11" fillId="0" borderId="7" xfId="0" applyNumberFormat="1" applyFont="1" applyBorder="1" applyAlignment="1">
      <alignment horizontal="center"/>
    </xf>
    <xf numFmtId="0" fontId="14" fillId="0" borderId="4" xfId="0" quotePrefix="1" applyFont="1" applyBorder="1" applyAlignment="1">
      <alignment horizontal="left"/>
    </xf>
    <xf numFmtId="0" fontId="11" fillId="0" borderId="4" xfId="0" quotePrefix="1" applyFont="1" applyBorder="1" applyAlignment="1">
      <alignment horizontal="left"/>
    </xf>
    <xf numFmtId="0" fontId="11" fillId="0" borderId="4" xfId="0" quotePrefix="1" applyFont="1" applyBorder="1" applyAlignment="1">
      <alignment horizontal="left" wrapText="1"/>
    </xf>
    <xf numFmtId="0" fontId="11" fillId="0" borderId="4" xfId="0" applyFont="1" applyBorder="1" applyAlignment="1">
      <alignment horizontal="left" wrapText="1"/>
    </xf>
    <xf numFmtId="14" fontId="11" fillId="0" borderId="5" xfId="0" applyNumberFormat="1" applyFont="1" applyBorder="1" applyAlignment="1">
      <alignment horizontal="center"/>
    </xf>
    <xf numFmtId="14" fontId="11" fillId="0" borderId="7" xfId="0" applyNumberFormat="1" applyFont="1" applyBorder="1" applyAlignment="1">
      <alignment horizontal="center"/>
    </xf>
    <xf numFmtId="0" fontId="14" fillId="0" borderId="4" xfId="0" applyFont="1" applyBorder="1" applyAlignment="1">
      <alignment horizontal="center" vertical="center"/>
    </xf>
    <xf numFmtId="0" fontId="136" fillId="0" borderId="0" xfId="0" applyFont="1" applyAlignment="1">
      <alignment horizontal="right"/>
    </xf>
    <xf numFmtId="0" fontId="69" fillId="0" borderId="0" xfId="0" applyFont="1" applyAlignment="1">
      <alignment horizontal="left"/>
    </xf>
    <xf numFmtId="0" fontId="17" fillId="0" borderId="0" xfId="0" applyFont="1" applyAlignment="1">
      <alignment horizontal="center"/>
    </xf>
    <xf numFmtId="0" fontId="11" fillId="0" borderId="0" xfId="0" applyFont="1" applyAlignment="1">
      <alignment horizontal="center"/>
    </xf>
    <xf numFmtId="0" fontId="129" fillId="0" borderId="0" xfId="0" applyFont="1" applyAlignment="1">
      <alignment horizontal="center" vertical="center" wrapText="1"/>
    </xf>
    <xf numFmtId="0" fontId="129" fillId="0" borderId="0" xfId="0" applyFont="1" applyAlignment="1">
      <alignment horizontal="center"/>
    </xf>
    <xf numFmtId="0" fontId="11" fillId="0" borderId="0" xfId="0" applyFont="1" applyAlignment="1">
      <alignment horizontal="left" vertical="top" wrapText="1"/>
    </xf>
    <xf numFmtId="166" fontId="49" fillId="0" borderId="0" xfId="0" applyNumberFormat="1" applyFont="1" applyAlignment="1">
      <alignment horizontal="justify" vertical="top" wrapText="1"/>
    </xf>
    <xf numFmtId="166" fontId="49" fillId="0" borderId="0" xfId="0" applyNumberFormat="1" applyFont="1" applyAlignment="1">
      <alignment horizontal="center" vertical="center" wrapText="1"/>
    </xf>
    <xf numFmtId="166" fontId="49" fillId="0" borderId="0" xfId="0" applyNumberFormat="1" applyFont="1" applyAlignment="1">
      <alignment vertical="center"/>
    </xf>
    <xf numFmtId="170" fontId="49" fillId="0" borderId="0" xfId="5" applyNumberFormat="1" applyFont="1" applyAlignment="1">
      <alignment horizontal="center" vertical="center"/>
    </xf>
    <xf numFmtId="166" fontId="49" fillId="0" borderId="0" xfId="0" applyNumberFormat="1" applyFont="1" applyAlignment="1">
      <alignment horizontal="center"/>
    </xf>
    <xf numFmtId="166" fontId="11" fillId="0" borderId="0" xfId="0" applyNumberFormat="1" applyFont="1" applyAlignment="1">
      <alignment horizontal="center" vertical="center"/>
    </xf>
    <xf numFmtId="0" fontId="66" fillId="0" borderId="0" xfId="0" applyFont="1" applyAlignment="1">
      <alignment horizontal="center"/>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center" vertical="top"/>
    </xf>
    <xf numFmtId="0" fontId="14" fillId="0" borderId="0" xfId="0" applyFont="1" applyAlignment="1">
      <alignment horizontal="center"/>
    </xf>
    <xf numFmtId="0" fontId="14" fillId="0" borderId="12" xfId="0" applyFont="1" applyBorder="1" applyAlignment="1">
      <alignment horizontal="center"/>
    </xf>
    <xf numFmtId="166" fontId="49" fillId="0" borderId="0" xfId="0" applyNumberFormat="1" applyFont="1" applyAlignment="1">
      <alignment horizontal="center" vertical="top" wrapText="1"/>
    </xf>
    <xf numFmtId="0" fontId="68" fillId="0" borderId="0" xfId="0" applyFont="1" applyAlignment="1">
      <alignment horizontal="right"/>
    </xf>
    <xf numFmtId="0" fontId="69" fillId="0" borderId="0" xfId="0" applyFont="1"/>
    <xf numFmtId="166" fontId="49" fillId="0" borderId="0" xfId="0" applyNumberFormat="1" applyFont="1" applyAlignment="1">
      <alignment horizontal="center" vertical="center"/>
    </xf>
    <xf numFmtId="166" fontId="49" fillId="0" borderId="0" xfId="0" applyNumberFormat="1" applyFont="1" applyAlignment="1">
      <alignment horizontal="left" vertical="center"/>
    </xf>
    <xf numFmtId="170" fontId="49" fillId="0" borderId="0" xfId="6" applyNumberFormat="1" applyFont="1" applyAlignment="1">
      <alignment horizontal="center" vertical="center"/>
    </xf>
    <xf numFmtId="0" fontId="49" fillId="0" borderId="0" xfId="0" applyFont="1" applyAlignment="1">
      <alignment horizontal="center" vertical="top" wrapText="1"/>
    </xf>
    <xf numFmtId="0" fontId="14" fillId="0" borderId="9" xfId="0" applyFont="1" applyBorder="1" applyAlignment="1">
      <alignment horizontal="center"/>
    </xf>
    <xf numFmtId="0" fontId="132" fillId="0" borderId="0" xfId="0" applyFont="1" applyAlignment="1">
      <alignment horizontal="center"/>
    </xf>
    <xf numFmtId="0" fontId="119" fillId="0" borderId="0" xfId="0" applyFont="1" applyAlignment="1">
      <alignment horizontal="center"/>
    </xf>
    <xf numFmtId="0" fontId="65" fillId="0" borderId="0" xfId="0" applyFont="1" applyAlignment="1">
      <alignment horizontal="center"/>
    </xf>
    <xf numFmtId="0" fontId="12" fillId="0" borderId="8" xfId="0" applyFont="1" applyBorder="1" applyAlignment="1">
      <alignment horizontal="center" vertical="center"/>
    </xf>
    <xf numFmtId="0" fontId="126" fillId="0" borderId="0" xfId="0" applyFont="1" applyAlignment="1">
      <alignment horizontal="center"/>
    </xf>
    <xf numFmtId="0" fontId="141" fillId="0" borderId="0" xfId="0" applyFont="1" applyAlignment="1">
      <alignment horizontal="center"/>
    </xf>
    <xf numFmtId="0" fontId="124" fillId="0" borderId="0" xfId="0" applyFont="1" applyAlignment="1">
      <alignment horizontal="center"/>
    </xf>
    <xf numFmtId="0" fontId="140" fillId="0" borderId="0" xfId="0" applyFont="1" applyAlignment="1">
      <alignment horizontal="center"/>
    </xf>
    <xf numFmtId="0" fontId="124" fillId="0" borderId="0" xfId="0" applyFont="1" applyAlignment="1">
      <alignment horizontal="center" wrapText="1"/>
    </xf>
    <xf numFmtId="0" fontId="124" fillId="0" borderId="0" xfId="0" applyFont="1" applyAlignment="1">
      <alignment horizontal="left"/>
    </xf>
    <xf numFmtId="43" fontId="12" fillId="0" borderId="0" xfId="1" applyFont="1" applyBorder="1" applyAlignment="1">
      <alignment horizontal="center"/>
    </xf>
    <xf numFmtId="0" fontId="124" fillId="0" borderId="0" xfId="0" applyFont="1" applyAlignment="1">
      <alignment horizontal="left" vertical="center" wrapText="1"/>
    </xf>
    <xf numFmtId="0" fontId="124" fillId="0" borderId="0" xfId="0" applyFont="1" applyAlignment="1">
      <alignment horizontal="left" vertical="center"/>
    </xf>
    <xf numFmtId="167" fontId="141" fillId="0" borderId="0" xfId="0" applyNumberFormat="1" applyFont="1" applyAlignment="1">
      <alignment horizontal="left" vertical="center"/>
    </xf>
    <xf numFmtId="166" fontId="12" fillId="0" borderId="0" xfId="0" applyNumberFormat="1" applyFont="1" applyAlignment="1">
      <alignment horizontal="center" wrapText="1"/>
    </xf>
    <xf numFmtId="0" fontId="145" fillId="0" borderId="0" xfId="0" applyFont="1" applyAlignment="1">
      <alignment horizontal="left" vertical="top" wrapText="1"/>
    </xf>
    <xf numFmtId="0" fontId="172" fillId="0" borderId="0" xfId="0" applyFont="1" applyAlignment="1">
      <alignment horizontal="center"/>
    </xf>
    <xf numFmtId="0" fontId="172" fillId="0" borderId="0" xfId="0" applyFont="1" applyAlignment="1">
      <alignment horizontal="left" wrapText="1"/>
    </xf>
    <xf numFmtId="0" fontId="147" fillId="0" borderId="0" xfId="0" applyFont="1" applyAlignment="1">
      <alignment horizontal="center"/>
    </xf>
    <xf numFmtId="0" fontId="24" fillId="0" borderId="0" xfId="0" applyFont="1" applyAlignment="1">
      <alignment horizontal="left" wrapText="1"/>
    </xf>
    <xf numFmtId="166" fontId="145" fillId="0" borderId="0" xfId="2" applyFont="1" applyAlignment="1">
      <alignment horizontal="left"/>
    </xf>
    <xf numFmtId="166" fontId="173" fillId="0" borderId="0" xfId="2" applyFont="1" applyAlignment="1">
      <alignment horizontal="center"/>
    </xf>
    <xf numFmtId="166" fontId="141" fillId="0" borderId="0" xfId="2" applyFont="1" applyAlignment="1">
      <alignment horizontal="center"/>
    </xf>
    <xf numFmtId="166" fontId="124" fillId="0" borderId="4" xfId="2" applyFont="1" applyBorder="1" applyAlignment="1">
      <alignment horizontal="center"/>
    </xf>
    <xf numFmtId="166" fontId="168" fillId="0" borderId="4" xfId="2" applyFont="1" applyBorder="1" applyAlignment="1">
      <alignment horizontal="left" vertical="center" wrapText="1"/>
    </xf>
    <xf numFmtId="166" fontId="109" fillId="0" borderId="5" xfId="2" applyFont="1" applyBorder="1" applyAlignment="1">
      <alignment horizontal="left"/>
    </xf>
    <xf numFmtId="166" fontId="109" fillId="0" borderId="6" xfId="2" applyFont="1" applyBorder="1" applyAlignment="1">
      <alignment horizontal="left"/>
    </xf>
    <xf numFmtId="166" fontId="109" fillId="0" borderId="7" xfId="2" applyFont="1" applyBorder="1" applyAlignment="1">
      <alignment horizontal="left"/>
    </xf>
    <xf numFmtId="166" fontId="109" fillId="0" borderId="4" xfId="2" applyFont="1" applyBorder="1"/>
    <xf numFmtId="166" fontId="124" fillId="0" borderId="0" xfId="2" applyFont="1" applyAlignment="1">
      <alignment horizontal="left" wrapText="1"/>
    </xf>
    <xf numFmtId="166" fontId="170" fillId="0" borderId="0" xfId="2" applyFont="1" applyAlignment="1">
      <alignment horizontal="center"/>
    </xf>
    <xf numFmtId="166" fontId="124" fillId="0" borderId="5" xfId="2" applyFont="1" applyBorder="1" applyAlignment="1">
      <alignment horizontal="center"/>
    </xf>
    <xf numFmtId="166" fontId="124" fillId="0" borderId="6" xfId="2" applyFont="1" applyBorder="1" applyAlignment="1">
      <alignment horizontal="center"/>
    </xf>
    <xf numFmtId="166" fontId="124" fillId="0" borderId="7" xfId="2" applyFont="1" applyBorder="1" applyAlignment="1">
      <alignment horizontal="center"/>
    </xf>
    <xf numFmtId="166" fontId="124" fillId="0" borderId="0" xfId="2" applyFont="1" applyAlignment="1">
      <alignment horizontal="left"/>
    </xf>
    <xf numFmtId="166" fontId="124" fillId="0" borderId="0" xfId="2" applyFont="1" applyAlignment="1">
      <alignment horizontal="left" vertical="top" wrapText="1"/>
    </xf>
    <xf numFmtId="166" fontId="169" fillId="0" borderId="0" xfId="2" applyFont="1" applyAlignment="1">
      <alignment horizontal="right"/>
    </xf>
    <xf numFmtId="166" fontId="141" fillId="0" borderId="0" xfId="2" applyFont="1" applyAlignment="1">
      <alignment horizontal="right"/>
    </xf>
    <xf numFmtId="166" fontId="31" fillId="0" borderId="0" xfId="2" applyFont="1" applyAlignment="1">
      <alignment horizontal="left" vertical="center" wrapText="1"/>
    </xf>
    <xf numFmtId="166" fontId="167" fillId="0" borderId="4" xfId="2" applyFont="1" applyBorder="1" applyAlignment="1">
      <alignment horizontal="left"/>
    </xf>
    <xf numFmtId="166" fontId="165" fillId="0" borderId="5" xfId="2" applyFont="1" applyBorder="1" applyAlignment="1">
      <alignment horizontal="center"/>
    </xf>
    <xf numFmtId="166" fontId="165" fillId="0" borderId="6" xfId="2" applyFont="1" applyBorder="1" applyAlignment="1">
      <alignment horizontal="center"/>
    </xf>
    <xf numFmtId="166" fontId="165" fillId="0" borderId="7" xfId="2" applyFont="1" applyBorder="1" applyAlignment="1">
      <alignment horizontal="center"/>
    </xf>
    <xf numFmtId="166" fontId="145" fillId="0" borderId="0" xfId="2" applyFont="1" applyAlignment="1">
      <alignment horizontal="center"/>
    </xf>
    <xf numFmtId="166" fontId="32" fillId="0" borderId="0" xfId="2" applyFont="1"/>
    <xf numFmtId="166" fontId="33" fillId="0" borderId="0" xfId="2" applyFont="1"/>
    <xf numFmtId="0" fontId="74" fillId="0" borderId="4" xfId="0" applyFont="1" applyBorder="1" applyAlignment="1">
      <alignment horizontal="center" vertical="center" wrapText="1"/>
    </xf>
    <xf numFmtId="0" fontId="172" fillId="0" borderId="10" xfId="0" applyFont="1" applyBorder="1" applyAlignment="1">
      <alignment horizontal="center"/>
    </xf>
    <xf numFmtId="0" fontId="172" fillId="0" borderId="11" xfId="0" applyFont="1" applyBorder="1" applyAlignment="1">
      <alignment horizontal="center"/>
    </xf>
    <xf numFmtId="0" fontId="18" fillId="0" borderId="3" xfId="0" applyFont="1" applyBorder="1" applyAlignment="1">
      <alignment horizontal="center"/>
    </xf>
    <xf numFmtId="0" fontId="18" fillId="0" borderId="27" xfId="0" applyFont="1" applyBorder="1" applyAlignment="1">
      <alignment horizontal="center"/>
    </xf>
    <xf numFmtId="0" fontId="140" fillId="0" borderId="0" xfId="0" applyFont="1" applyAlignment="1">
      <alignment horizontal="center" vertical="top"/>
    </xf>
    <xf numFmtId="43" fontId="141" fillId="0" borderId="0" xfId="1" applyFont="1" applyBorder="1" applyAlignment="1">
      <alignment horizontal="center" wrapText="1"/>
    </xf>
    <xf numFmtId="43" fontId="142" fillId="0" borderId="0" xfId="1" applyFont="1" applyBorder="1" applyAlignment="1">
      <alignment horizontal="center"/>
    </xf>
    <xf numFmtId="43" fontId="140" fillId="0" borderId="0" xfId="1" applyFont="1" applyBorder="1" applyAlignment="1">
      <alignment horizontal="center"/>
    </xf>
    <xf numFmtId="0" fontId="142" fillId="0" borderId="0" xfId="0" applyFont="1" applyAlignment="1">
      <alignment horizontal="center"/>
    </xf>
    <xf numFmtId="0" fontId="140" fillId="0" borderId="0" xfId="0" applyFont="1" applyAlignment="1">
      <alignment horizontal="center" vertical="top" wrapText="1"/>
    </xf>
    <xf numFmtId="0" fontId="18" fillId="0" borderId="9" xfId="1" applyNumberFormat="1" applyFont="1" applyBorder="1" applyAlignment="1">
      <alignment horizontal="center" vertical="center" wrapText="1"/>
    </xf>
    <xf numFmtId="0" fontId="18" fillId="0" borderId="0" xfId="1" applyNumberFormat="1" applyFont="1" applyBorder="1" applyAlignment="1">
      <alignment horizontal="center" vertical="center" wrapText="1"/>
    </xf>
    <xf numFmtId="43" fontId="109" fillId="0" borderId="4" xfId="1" applyFont="1" applyBorder="1" applyAlignment="1">
      <alignment horizontal="center" vertical="center" wrapText="1"/>
    </xf>
    <xf numFmtId="43" fontId="62" fillId="4" borderId="0" xfId="1" applyFont="1" applyFill="1" applyBorder="1" applyAlignment="1">
      <alignment horizontal="center"/>
    </xf>
    <xf numFmtId="43" fontId="62" fillId="4" borderId="12" xfId="1" applyFont="1" applyFill="1" applyBorder="1" applyAlignment="1">
      <alignment horizontal="center"/>
    </xf>
    <xf numFmtId="43" fontId="64" fillId="0" borderId="0" xfId="1" applyFont="1" applyBorder="1" applyAlignment="1">
      <alignment horizontal="center"/>
    </xf>
    <xf numFmtId="43" fontId="9" fillId="4" borderId="0" xfId="1" applyFont="1" applyFill="1" applyBorder="1" applyAlignment="1">
      <alignment horizontal="center" vertical="center"/>
    </xf>
    <xf numFmtId="43" fontId="9" fillId="4" borderId="12" xfId="1" applyFont="1" applyFill="1" applyBorder="1" applyAlignment="1">
      <alignment horizontal="center" vertical="center"/>
    </xf>
    <xf numFmtId="0" fontId="143" fillId="0" borderId="0" xfId="0" applyFont="1" applyAlignment="1">
      <alignment horizontal="center"/>
    </xf>
    <xf numFmtId="0" fontId="144" fillId="0" borderId="0" xfId="0" applyFont="1" applyAlignment="1">
      <alignment horizontal="center"/>
    </xf>
    <xf numFmtId="0" fontId="74" fillId="0" borderId="0" xfId="0" applyFont="1" applyAlignment="1">
      <alignment horizontal="center" vertical="center" wrapText="1"/>
    </xf>
    <xf numFmtId="0" fontId="60" fillId="0" borderId="0" xfId="0" applyFont="1" applyAlignment="1">
      <alignment horizontal="center"/>
    </xf>
    <xf numFmtId="0" fontId="60" fillId="0" borderId="12" xfId="0" applyFont="1" applyBorder="1" applyAlignment="1">
      <alignment horizontal="center"/>
    </xf>
    <xf numFmtId="49" fontId="109" fillId="0" borderId="0" xfId="1" applyNumberFormat="1" applyFont="1" applyBorder="1" applyAlignment="1">
      <alignment horizontal="center"/>
    </xf>
    <xf numFmtId="49" fontId="109" fillId="0" borderId="12" xfId="1" applyNumberFormat="1" applyFont="1" applyBorder="1" applyAlignment="1">
      <alignment horizontal="center"/>
    </xf>
    <xf numFmtId="43" fontId="18" fillId="0" borderId="0" xfId="1" applyFont="1" applyBorder="1" applyAlignment="1">
      <alignment horizontal="center"/>
    </xf>
    <xf numFmtId="43" fontId="18" fillId="0" borderId="12" xfId="1" applyFont="1" applyBorder="1" applyAlignment="1">
      <alignment horizontal="center"/>
    </xf>
    <xf numFmtId="0" fontId="74" fillId="0" borderId="11" xfId="0" applyFont="1" applyBorder="1" applyAlignment="1">
      <alignment horizontal="center" vertical="center" wrapText="1"/>
    </xf>
    <xf numFmtId="0" fontId="74" fillId="0" borderId="3" xfId="0" applyFont="1" applyBorder="1" applyAlignment="1">
      <alignment horizontal="center" vertical="center" wrapText="1"/>
    </xf>
    <xf numFmtId="0" fontId="143" fillId="0" borderId="0" xfId="0" applyFont="1" applyAlignment="1">
      <alignment horizontal="center" vertical="center"/>
    </xf>
    <xf numFmtId="0" fontId="143" fillId="0" borderId="12" xfId="0" applyFont="1" applyBorder="1" applyAlignment="1">
      <alignment horizontal="center" vertical="center"/>
    </xf>
    <xf numFmtId="0" fontId="18" fillId="0" borderId="0" xfId="0" applyFont="1" applyAlignment="1">
      <alignment horizontal="center" vertical="top"/>
    </xf>
    <xf numFmtId="0" fontId="18" fillId="0" borderId="12" xfId="0" applyFont="1" applyBorder="1" applyAlignment="1">
      <alignment horizontal="center" vertical="top"/>
    </xf>
    <xf numFmtId="43" fontId="124" fillId="0" borderId="0" xfId="1" applyFont="1" applyBorder="1" applyAlignment="1">
      <alignment horizontal="center" wrapText="1"/>
    </xf>
    <xf numFmtId="43" fontId="124" fillId="0" borderId="12" xfId="1" applyFont="1" applyBorder="1" applyAlignment="1">
      <alignment horizontal="center" wrapText="1"/>
    </xf>
    <xf numFmtId="0" fontId="140" fillId="0" borderId="0" xfId="0" applyFont="1" applyAlignment="1">
      <alignment horizontal="left" wrapText="1"/>
    </xf>
    <xf numFmtId="0" fontId="140" fillId="0" borderId="0" xfId="0" applyFont="1" applyAlignment="1">
      <alignment horizontal="left"/>
    </xf>
    <xf numFmtId="0" fontId="141" fillId="0" borderId="4" xfId="0" applyFont="1" applyBorder="1" applyAlignment="1">
      <alignment horizontal="center" vertical="center" wrapText="1"/>
    </xf>
    <xf numFmtId="0" fontId="140" fillId="0" borderId="12" xfId="0" applyFont="1" applyBorder="1" applyAlignment="1">
      <alignment horizontal="center"/>
    </xf>
    <xf numFmtId="0" fontId="18" fillId="0" borderId="4" xfId="1" applyNumberFormat="1" applyFont="1" applyBorder="1" applyAlignment="1">
      <alignment horizontal="center" vertical="center" wrapText="1"/>
    </xf>
    <xf numFmtId="0" fontId="18" fillId="0" borderId="3" xfId="0" applyFont="1" applyBorder="1" applyAlignment="1">
      <alignment horizontal="right"/>
    </xf>
    <xf numFmtId="43" fontId="104" fillId="0" borderId="0" xfId="1" applyFont="1" applyBorder="1" applyAlignment="1">
      <alignment horizontal="center" vertical="center"/>
    </xf>
    <xf numFmtId="0" fontId="109" fillId="0" borderId="26" xfId="0" applyFont="1" applyBorder="1" applyAlignment="1">
      <alignment horizontal="center" vertical="center" wrapText="1"/>
    </xf>
    <xf numFmtId="0" fontId="109" fillId="0" borderId="16"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16" xfId="0" applyFont="1" applyBorder="1" applyAlignment="1">
      <alignment horizontal="center" vertical="center" wrapText="1"/>
    </xf>
    <xf numFmtId="49" fontId="18" fillId="0" borderId="5" xfId="1" applyNumberFormat="1" applyFont="1" applyBorder="1" applyAlignment="1">
      <alignment horizontal="center" vertical="center" wrapText="1"/>
    </xf>
    <xf numFmtId="49" fontId="18" fillId="0" borderId="6" xfId="1" applyNumberFormat="1" applyFont="1" applyBorder="1" applyAlignment="1">
      <alignment horizontal="center" vertical="center" wrapText="1"/>
    </xf>
    <xf numFmtId="49" fontId="18" fillId="0" borderId="7" xfId="1" applyNumberFormat="1" applyFont="1" applyBorder="1" applyAlignment="1">
      <alignment horizontal="center" vertical="center" wrapText="1"/>
    </xf>
    <xf numFmtId="0" fontId="141" fillId="0" borderId="28" xfId="0" applyFont="1" applyBorder="1" applyAlignment="1">
      <alignment horizontal="center" vertical="center" wrapText="1"/>
    </xf>
    <xf numFmtId="0" fontId="141" fillId="0" borderId="29" xfId="0" applyFont="1" applyBorder="1" applyAlignment="1">
      <alignment horizontal="center" vertical="center" wrapText="1"/>
    </xf>
    <xf numFmtId="0" fontId="141" fillId="0" borderId="30" xfId="0" applyFont="1" applyBorder="1" applyAlignment="1">
      <alignment horizontal="center" vertical="center" wrapText="1"/>
    </xf>
    <xf numFmtId="0" fontId="141" fillId="0" borderId="9" xfId="0" applyFont="1" applyBorder="1" applyAlignment="1">
      <alignment horizontal="center" vertical="center" wrapText="1"/>
    </xf>
    <xf numFmtId="0" fontId="141" fillId="0" borderId="0" xfId="0" applyFont="1" applyAlignment="1">
      <alignment horizontal="center" vertical="center" wrapText="1"/>
    </xf>
    <xf numFmtId="0" fontId="141" fillId="0" borderId="12" xfId="0" applyFont="1" applyBorder="1" applyAlignment="1">
      <alignment horizontal="center" vertical="center" wrapText="1"/>
    </xf>
    <xf numFmtId="0" fontId="141" fillId="0" borderId="2" xfId="0" applyFont="1" applyBorder="1" applyAlignment="1">
      <alignment horizontal="center" vertical="center" wrapText="1"/>
    </xf>
    <xf numFmtId="0" fontId="141" fillId="0" borderId="3" xfId="0" applyFont="1" applyBorder="1" applyAlignment="1">
      <alignment horizontal="center" vertical="center" wrapText="1"/>
    </xf>
    <xf numFmtId="0" fontId="141" fillId="0" borderId="27" xfId="0" applyFont="1" applyBorder="1" applyAlignment="1">
      <alignment horizontal="center" vertical="center" wrapText="1"/>
    </xf>
    <xf numFmtId="43" fontId="118" fillId="0" borderId="5" xfId="1" applyFont="1" applyBorder="1" applyAlignment="1">
      <alignment horizontal="center" vertical="center" wrapText="1"/>
    </xf>
    <xf numFmtId="43" fontId="118" fillId="0" borderId="6" xfId="1" applyFont="1" applyBorder="1" applyAlignment="1">
      <alignment horizontal="center" vertical="center" wrapText="1"/>
    </xf>
    <xf numFmtId="43" fontId="118" fillId="0" borderId="7" xfId="1" applyFont="1" applyBorder="1" applyAlignment="1">
      <alignment horizontal="center" vertical="center" wrapText="1"/>
    </xf>
    <xf numFmtId="0" fontId="105" fillId="0" borderId="26" xfId="0" applyFont="1" applyBorder="1" applyAlignment="1">
      <alignment horizontal="center" vertical="center"/>
    </xf>
    <xf numFmtId="0" fontId="105" fillId="0" borderId="16" xfId="0" applyFont="1" applyBorder="1" applyAlignment="1">
      <alignment horizontal="center" vertical="center"/>
    </xf>
    <xf numFmtId="43" fontId="104" fillId="0" borderId="26" xfId="1" applyFont="1" applyBorder="1" applyAlignment="1">
      <alignment horizontal="center" vertical="center"/>
    </xf>
    <xf numFmtId="43" fontId="104" fillId="0" borderId="16" xfId="1" applyFont="1" applyBorder="1" applyAlignment="1">
      <alignment horizontal="center" vertical="center"/>
    </xf>
    <xf numFmtId="43" fontId="102" fillId="0" borderId="5" xfId="1" applyFont="1" applyBorder="1" applyAlignment="1">
      <alignment horizontal="center" vertical="top" wrapText="1"/>
    </xf>
    <xf numFmtId="43" fontId="102" fillId="0" borderId="6" xfId="1" applyFont="1" applyBorder="1" applyAlignment="1">
      <alignment horizontal="center" vertical="top" wrapText="1"/>
    </xf>
    <xf numFmtId="0" fontId="140" fillId="0" borderId="9" xfId="0" applyFont="1" applyBorder="1" applyAlignment="1">
      <alignment horizontal="center" vertical="top" wrapText="1"/>
    </xf>
    <xf numFmtId="43" fontId="140" fillId="0" borderId="9" xfId="1" applyFont="1" applyBorder="1" applyAlignment="1">
      <alignment horizontal="center"/>
    </xf>
    <xf numFmtId="43" fontId="18" fillId="0" borderId="0" xfId="1" applyFont="1" applyBorder="1" applyAlignment="1">
      <alignment horizontal="left"/>
    </xf>
    <xf numFmtId="43" fontId="18" fillId="0" borderId="12" xfId="1" applyFont="1" applyBorder="1" applyAlignment="1">
      <alignment horizontal="left"/>
    </xf>
    <xf numFmtId="0" fontId="142" fillId="0" borderId="9" xfId="0" applyFont="1" applyBorder="1" applyAlignment="1">
      <alignment horizontal="center"/>
    </xf>
    <xf numFmtId="43" fontId="62" fillId="4" borderId="9" xfId="1" applyFont="1" applyFill="1" applyBorder="1" applyAlignment="1">
      <alignment horizontal="center"/>
    </xf>
    <xf numFmtId="43" fontId="64" fillId="0" borderId="9" xfId="1" applyFont="1" applyBorder="1" applyAlignment="1">
      <alignment horizontal="center"/>
    </xf>
    <xf numFmtId="43" fontId="141" fillId="0" borderId="17" xfId="1" applyFont="1" applyBorder="1" applyAlignment="1">
      <alignment horizontal="center"/>
    </xf>
    <xf numFmtId="43" fontId="141" fillId="0" borderId="10" xfId="1" applyFont="1" applyBorder="1" applyAlignment="1">
      <alignment horizontal="center"/>
    </xf>
    <xf numFmtId="43" fontId="12" fillId="0" borderId="10" xfId="1" applyFont="1" applyBorder="1" applyAlignment="1">
      <alignment horizontal="center" wrapText="1"/>
    </xf>
    <xf numFmtId="43" fontId="12" fillId="0" borderId="11" xfId="1" applyFont="1" applyBorder="1" applyAlignment="1">
      <alignment horizontal="center" wrapText="1"/>
    </xf>
    <xf numFmtId="43" fontId="142" fillId="0" borderId="9" xfId="1" applyFont="1" applyBorder="1" applyAlignment="1">
      <alignment horizontal="center"/>
    </xf>
    <xf numFmtId="49" fontId="143" fillId="0" borderId="0" xfId="1" applyNumberFormat="1" applyFont="1" applyBorder="1" applyAlignment="1">
      <alignment horizontal="center"/>
    </xf>
    <xf numFmtId="43" fontId="109" fillId="0" borderId="5" xfId="1" applyFont="1" applyBorder="1" applyAlignment="1">
      <alignment horizontal="center" vertical="center" wrapText="1"/>
    </xf>
    <xf numFmtId="43" fontId="109" fillId="0" borderId="6" xfId="1" applyFont="1" applyBorder="1" applyAlignment="1">
      <alignment horizontal="center" vertical="center" wrapText="1"/>
    </xf>
    <xf numFmtId="43" fontId="109" fillId="0" borderId="7" xfId="1" applyFont="1" applyBorder="1" applyAlignment="1">
      <alignment horizontal="center" vertical="center" wrapText="1"/>
    </xf>
    <xf numFmtId="0" fontId="60" fillId="0" borderId="0" xfId="0" applyFont="1" applyAlignment="1">
      <alignment horizontal="left" vertical="center"/>
    </xf>
    <xf numFmtId="0" fontId="74" fillId="0" borderId="0" xfId="0" applyFont="1" applyAlignment="1">
      <alignment horizontal="left" vertical="center"/>
    </xf>
    <xf numFmtId="0" fontId="81" fillId="0" borderId="0" xfId="0" applyFont="1" applyAlignment="1">
      <alignment horizontal="left" vertical="center"/>
    </xf>
    <xf numFmtId="0" fontId="84" fillId="0" borderId="0" xfId="0" applyFont="1" applyAlignment="1">
      <alignment horizontal="left" wrapText="1"/>
    </xf>
    <xf numFmtId="0" fontId="60" fillId="0" borderId="0" xfId="0" applyFont="1" applyAlignment="1">
      <alignment wrapText="1"/>
    </xf>
    <xf numFmtId="0" fontId="60" fillId="0" borderId="0" xfId="0" applyFont="1" applyAlignment="1">
      <alignment horizontal="left" vertical="center" wrapText="1"/>
    </xf>
    <xf numFmtId="0" fontId="60" fillId="0" borderId="0" xfId="0" applyFont="1" applyAlignment="1">
      <alignment horizontal="left"/>
    </xf>
    <xf numFmtId="0" fontId="60" fillId="0" borderId="0" xfId="0" applyFont="1" applyAlignment="1">
      <alignment horizontal="left" wrapText="1"/>
    </xf>
    <xf numFmtId="0" fontId="81" fillId="0" borderId="0" xfId="0" applyFont="1" applyAlignment="1">
      <alignment horizontal="center" vertical="center"/>
    </xf>
    <xf numFmtId="0" fontId="82" fillId="0" borderId="0" xfId="0" applyFont="1" applyAlignment="1">
      <alignment horizontal="center" vertical="center"/>
    </xf>
    <xf numFmtId="0" fontId="60" fillId="0" borderId="0" xfId="0" applyFont="1" applyAlignment="1">
      <alignment horizontal="center" vertical="center"/>
    </xf>
    <xf numFmtId="0" fontId="83" fillId="0" borderId="0" xfId="0" applyFont="1" applyAlignment="1">
      <alignment horizontal="center" vertical="center"/>
    </xf>
    <xf numFmtId="0" fontId="74" fillId="0" borderId="0" xfId="0" applyFont="1" applyAlignment="1">
      <alignment horizontal="left" vertical="top" wrapText="1"/>
    </xf>
    <xf numFmtId="0" fontId="60" fillId="0" borderId="0" xfId="0" applyFont="1" applyAlignment="1">
      <alignment horizontal="left" vertical="top" wrapText="1"/>
    </xf>
    <xf numFmtId="0" fontId="175" fillId="0" borderId="0" xfId="0" applyFont="1" applyAlignment="1">
      <alignment horizontal="left" vertical="center" wrapText="1"/>
    </xf>
    <xf numFmtId="0" fontId="110" fillId="0" borderId="0" xfId="0" applyFont="1" applyAlignment="1">
      <alignment horizontal="center"/>
    </xf>
    <xf numFmtId="0" fontId="110" fillId="0" borderId="0" xfId="0" applyFont="1" applyAlignment="1">
      <alignment horizontal="center" vertical="center"/>
    </xf>
    <xf numFmtId="0" fontId="18" fillId="0" borderId="0" xfId="0" applyFont="1" applyAlignment="1">
      <alignment horizontal="left" vertical="top" wrapText="1"/>
    </xf>
    <xf numFmtId="0" fontId="175" fillId="0" borderId="0" xfId="0" applyFont="1" applyAlignment="1">
      <alignment horizontal="left" wrapText="1"/>
    </xf>
    <xf numFmtId="0" fontId="109" fillId="0" borderId="4" xfId="0" applyFont="1" applyBorder="1" applyAlignment="1">
      <alignment horizontal="center" vertical="center" wrapText="1"/>
    </xf>
    <xf numFmtId="0" fontId="109" fillId="0" borderId="5" xfId="0" applyFont="1" applyBorder="1" applyAlignment="1">
      <alignment horizontal="center" vertical="center" wrapText="1"/>
    </xf>
    <xf numFmtId="0" fontId="109" fillId="0" borderId="6" xfId="0" applyFont="1" applyBorder="1" applyAlignment="1">
      <alignment horizontal="center" vertical="center" wrapText="1"/>
    </xf>
    <xf numFmtId="0" fontId="109" fillId="0" borderId="7" xfId="0" applyFont="1" applyBorder="1" applyAlignment="1">
      <alignment horizontal="center" vertical="center" wrapText="1"/>
    </xf>
    <xf numFmtId="4" fontId="18" fillId="0" borderId="5" xfId="0" applyNumberFormat="1" applyFont="1" applyBorder="1" applyAlignment="1">
      <alignment horizontal="center" vertical="center" wrapText="1"/>
    </xf>
    <xf numFmtId="4" fontId="18" fillId="0" borderId="7" xfId="0" applyNumberFormat="1" applyFont="1" applyBorder="1" applyAlignment="1">
      <alignment horizontal="center" vertical="center" wrapText="1"/>
    </xf>
    <xf numFmtId="4" fontId="96" fillId="0" borderId="5" xfId="0" applyNumberFormat="1" applyFont="1" applyBorder="1" applyAlignment="1">
      <alignment horizontal="center" vertical="center" wrapText="1"/>
    </xf>
    <xf numFmtId="4" fontId="96" fillId="0" borderId="7" xfId="0" applyNumberFormat="1" applyFont="1" applyBorder="1" applyAlignment="1">
      <alignment horizontal="center" vertical="center" wrapText="1"/>
    </xf>
    <xf numFmtId="0" fontId="95" fillId="0" borderId="4" xfId="0" applyFont="1" applyBorder="1" applyAlignment="1">
      <alignment horizontal="center" vertical="center" wrapText="1"/>
    </xf>
    <xf numFmtId="0" fontId="95" fillId="0" borderId="5" xfId="0" applyFont="1" applyBorder="1" applyAlignment="1">
      <alignment horizontal="center" vertical="center" wrapText="1"/>
    </xf>
    <xf numFmtId="0" fontId="95" fillId="0" borderId="6" xfId="0" applyFont="1" applyBorder="1" applyAlignment="1">
      <alignment horizontal="center" vertical="center" wrapText="1"/>
    </xf>
    <xf numFmtId="0" fontId="95" fillId="0" borderId="7" xfId="0" applyFont="1" applyBorder="1" applyAlignment="1">
      <alignment horizontal="center" vertical="center" wrapText="1"/>
    </xf>
    <xf numFmtId="0" fontId="95" fillId="0" borderId="16" xfId="0" applyFont="1" applyBorder="1" applyAlignment="1">
      <alignment horizontal="center" vertical="center" wrapText="1"/>
    </xf>
    <xf numFmtId="4" fontId="0" fillId="0" borderId="5" xfId="0" applyNumberFormat="1" applyBorder="1" applyAlignment="1">
      <alignment horizontal="center"/>
    </xf>
    <xf numFmtId="4" fontId="0" fillId="0" borderId="7" xfId="0" applyNumberFormat="1" applyBorder="1" applyAlignment="1">
      <alignment horizontal="center"/>
    </xf>
    <xf numFmtId="0" fontId="93" fillId="0" borderId="0" xfId="0" applyFont="1" applyAlignment="1">
      <alignment horizontal="left" vertical="center" wrapText="1"/>
    </xf>
    <xf numFmtId="0" fontId="176" fillId="0" borderId="10" xfId="0" applyFont="1" applyBorder="1" applyAlignment="1">
      <alignment horizontal="left" vertical="center" wrapText="1"/>
    </xf>
    <xf numFmtId="0" fontId="176" fillId="0" borderId="0" xfId="0" applyFont="1" applyAlignment="1">
      <alignment horizontal="left" vertical="center" wrapText="1"/>
    </xf>
    <xf numFmtId="0" fontId="176" fillId="0" borderId="0" xfId="0" applyFont="1" applyAlignment="1">
      <alignment horizontal="left" wrapText="1"/>
    </xf>
    <xf numFmtId="0" fontId="176" fillId="0" borderId="0" xfId="0" applyFont="1" applyAlignment="1">
      <alignment horizontal="left" vertical="top" wrapText="1"/>
    </xf>
    <xf numFmtId="0" fontId="175" fillId="0" borderId="0" xfId="0" applyFont="1" applyAlignment="1">
      <alignment horizontal="left"/>
    </xf>
    <xf numFmtId="0" fontId="176" fillId="0" borderId="0" xfId="0" applyFont="1" applyAlignment="1">
      <alignment horizontal="center" vertical="center" wrapText="1"/>
    </xf>
    <xf numFmtId="0" fontId="176" fillId="0" borderId="0" xfId="0" applyFont="1" applyAlignment="1">
      <alignment horizontal="left" vertical="top"/>
    </xf>
    <xf numFmtId="0" fontId="76" fillId="0" borderId="0" xfId="0" applyFont="1" applyAlignment="1">
      <alignment horizontal="center"/>
    </xf>
    <xf numFmtId="0" fontId="176" fillId="0" borderId="0" xfId="0" applyFont="1" applyAlignment="1">
      <alignment horizontal="left"/>
    </xf>
    <xf numFmtId="0" fontId="177" fillId="0" borderId="0" xfId="0" applyFont="1" applyAlignment="1">
      <alignment horizontal="center"/>
    </xf>
    <xf numFmtId="0" fontId="18" fillId="0" borderId="0" xfId="0" applyFont="1" applyAlignment="1">
      <alignment horizontal="center"/>
    </xf>
    <xf numFmtId="0" fontId="109" fillId="0" borderId="0" xfId="0" applyFont="1" applyAlignment="1">
      <alignment horizontal="center"/>
    </xf>
    <xf numFmtId="0" fontId="143" fillId="0" borderId="0" xfId="0" applyFont="1" applyAlignment="1">
      <alignment horizontal="right"/>
    </xf>
    <xf numFmtId="0" fontId="179" fillId="0" borderId="0" xfId="0" applyFont="1" applyAlignment="1">
      <alignment horizontal="center"/>
    </xf>
    <xf numFmtId="0" fontId="98" fillId="0" borderId="0" xfId="0" applyFont="1" applyAlignment="1">
      <alignment horizontal="center" vertical="center" wrapText="1"/>
    </xf>
    <xf numFmtId="0" fontId="99" fillId="0" borderId="0" xfId="0" applyFont="1" applyAlignment="1">
      <alignment horizontal="left" vertical="center" wrapText="1"/>
    </xf>
    <xf numFmtId="0" fontId="74" fillId="0" borderId="0" xfId="0" applyFont="1" applyAlignment="1">
      <alignment horizontal="center"/>
    </xf>
    <xf numFmtId="0" fontId="79" fillId="0" borderId="0" xfId="0" applyFont="1" applyAlignment="1">
      <alignment horizontal="center"/>
    </xf>
    <xf numFmtId="0" fontId="99" fillId="0" borderId="0" xfId="0" applyFont="1" applyAlignment="1">
      <alignment horizontal="center" vertical="center" wrapText="1"/>
    </xf>
    <xf numFmtId="0" fontId="115" fillId="0" borderId="0" xfId="0" applyFont="1" applyAlignment="1">
      <alignment horizontal="center"/>
    </xf>
    <xf numFmtId="0" fontId="60" fillId="0" borderId="0" xfId="0" applyFont="1" applyAlignment="1">
      <alignment horizontal="center" wrapText="1"/>
    </xf>
    <xf numFmtId="0" fontId="112" fillId="0" borderId="0" xfId="0" applyFont="1" applyAlignment="1">
      <alignment horizontal="center"/>
    </xf>
    <xf numFmtId="0" fontId="81" fillId="0" borderId="0" xfId="0" applyFont="1" applyAlignment="1">
      <alignment horizontal="center"/>
    </xf>
    <xf numFmtId="0" fontId="99" fillId="0" borderId="0" xfId="0" applyFont="1" applyAlignment="1">
      <alignment vertical="center" wrapText="1"/>
    </xf>
    <xf numFmtId="0" fontId="98" fillId="0" borderId="10" xfId="0" applyFont="1" applyBorder="1" applyAlignment="1">
      <alignment horizontal="left" vertical="center" wrapText="1"/>
    </xf>
    <xf numFmtId="0" fontId="98" fillId="0" borderId="0" xfId="0" applyFont="1" applyAlignment="1">
      <alignment horizontal="left" vertical="center" wrapText="1"/>
    </xf>
    <xf numFmtId="0" fontId="98" fillId="0" borderId="0" xfId="0" applyFont="1" applyAlignment="1">
      <alignment horizontal="left" wrapText="1"/>
    </xf>
    <xf numFmtId="0" fontId="87" fillId="0" borderId="0" xfId="0" applyFont="1" applyAlignment="1">
      <alignment horizontal="center"/>
    </xf>
    <xf numFmtId="0" fontId="87" fillId="0" borderId="0" xfId="0" applyFont="1" applyAlignment="1">
      <alignment horizontal="center" vertical="center"/>
    </xf>
    <xf numFmtId="0" fontId="61" fillId="0" borderId="0" xfId="0" applyFont="1" applyAlignment="1">
      <alignment horizontal="left" wrapText="1"/>
    </xf>
    <xf numFmtId="0" fontId="157" fillId="0" borderId="19" xfId="0" applyFont="1" applyBorder="1" applyAlignment="1">
      <alignment horizontal="center" vertical="top"/>
    </xf>
    <xf numFmtId="0" fontId="157" fillId="0" borderId="0" xfId="0" applyFont="1" applyAlignment="1">
      <alignment horizontal="center" vertical="top"/>
    </xf>
    <xf numFmtId="0" fontId="154" fillId="0" borderId="0" xfId="0" applyFont="1" applyAlignment="1">
      <alignment horizontal="center" vertical="top"/>
    </xf>
    <xf numFmtId="0" fontId="154" fillId="0" borderId="20" xfId="0" applyFont="1" applyBorder="1" applyAlignment="1">
      <alignment horizontal="center" vertical="top"/>
    </xf>
    <xf numFmtId="0" fontId="154" fillId="0" borderId="19" xfId="0" applyFont="1" applyBorder="1" applyAlignment="1">
      <alignment horizontal="center" vertical="top"/>
    </xf>
    <xf numFmtId="0" fontId="159" fillId="0" borderId="10" xfId="0" applyFont="1" applyBorder="1" applyAlignment="1">
      <alignment horizontal="center"/>
    </xf>
    <xf numFmtId="0" fontId="156" fillId="0" borderId="10" xfId="0" applyFont="1" applyBorder="1" applyAlignment="1">
      <alignment horizontal="center"/>
    </xf>
    <xf numFmtId="0" fontId="154" fillId="0" borderId="0" xfId="0" applyFont="1" applyAlignment="1">
      <alignment horizontal="center" vertical="top" wrapText="1"/>
    </xf>
    <xf numFmtId="0" fontId="154" fillId="0" borderId="13" xfId="0" applyFont="1" applyBorder="1" applyAlignment="1">
      <alignment horizontal="center" vertical="top" wrapText="1"/>
    </xf>
    <xf numFmtId="0" fontId="154" fillId="0" borderId="19" xfId="0" applyFont="1" applyBorder="1" applyAlignment="1">
      <alignment horizontal="center"/>
    </xf>
    <xf numFmtId="0" fontId="154" fillId="0" borderId="0" xfId="0" applyFont="1" applyAlignment="1">
      <alignment horizontal="center"/>
    </xf>
    <xf numFmtId="0" fontId="154" fillId="0" borderId="20" xfId="0" applyFont="1" applyBorder="1" applyAlignment="1">
      <alignment horizontal="center"/>
    </xf>
    <xf numFmtId="0" fontId="157" fillId="0" borderId="4" xfId="0" applyFont="1" applyBorder="1" applyAlignment="1">
      <alignment horizontal="left" vertical="top"/>
    </xf>
    <xf numFmtId="0" fontId="157" fillId="0" borderId="23" xfId="0" applyFont="1" applyBorder="1" applyAlignment="1">
      <alignment horizontal="left" vertical="top"/>
    </xf>
    <xf numFmtId="0" fontId="154" fillId="0" borderId="33" xfId="0" applyFont="1" applyBorder="1" applyAlignment="1">
      <alignment horizontal="left" wrapText="1"/>
    </xf>
    <xf numFmtId="0" fontId="154" fillId="0" borderId="4" xfId="0" applyFont="1" applyBorder="1" applyAlignment="1">
      <alignment horizontal="left" wrapText="1"/>
    </xf>
    <xf numFmtId="0" fontId="154" fillId="0" borderId="23" xfId="0" applyFont="1" applyBorder="1" applyAlignment="1">
      <alignment horizontal="left" wrapText="1"/>
    </xf>
    <xf numFmtId="0" fontId="154" fillId="0" borderId="19" xfId="0" applyFont="1" applyBorder="1" applyAlignment="1">
      <alignment horizontal="left" indent="2"/>
    </xf>
    <xf numFmtId="0" fontId="154" fillId="0" borderId="0" xfId="0" applyFont="1" applyAlignment="1">
      <alignment horizontal="left" indent="2"/>
    </xf>
    <xf numFmtId="0" fontId="154" fillId="0" borderId="0" xfId="0" applyFont="1" applyAlignment="1">
      <alignment horizontal="left"/>
    </xf>
    <xf numFmtId="0" fontId="154" fillId="0" borderId="4" xfId="0" applyFont="1" applyBorder="1" applyAlignment="1">
      <alignment horizontal="center" wrapText="1"/>
    </xf>
    <xf numFmtId="0" fontId="152" fillId="0" borderId="19" xfId="0" applyFont="1" applyBorder="1" applyAlignment="1">
      <alignment horizontal="center"/>
    </xf>
    <xf numFmtId="0" fontId="152" fillId="0" borderId="0" xfId="0" applyFont="1" applyAlignment="1">
      <alignment horizontal="center"/>
    </xf>
    <xf numFmtId="0" fontId="156" fillId="0" borderId="0" xfId="0" applyFont="1" applyAlignment="1">
      <alignment horizontal="center"/>
    </xf>
    <xf numFmtId="0" fontId="156" fillId="0" borderId="20" xfId="0" applyFont="1" applyBorder="1" applyAlignment="1">
      <alignment horizontal="center"/>
    </xf>
    <xf numFmtId="0" fontId="154" fillId="0" borderId="0" xfId="0" applyFont="1" applyAlignment="1">
      <alignment horizontal="center" vertical="center" wrapText="1"/>
    </xf>
    <xf numFmtId="0" fontId="154" fillId="0" borderId="20" xfId="0" applyFont="1" applyBorder="1" applyAlignment="1">
      <alignment horizontal="center" vertical="center" wrapText="1"/>
    </xf>
    <xf numFmtId="0" fontId="157" fillId="0" borderId="4" xfId="0" applyFont="1" applyBorder="1" applyAlignment="1">
      <alignment horizontal="left"/>
    </xf>
    <xf numFmtId="0" fontId="157" fillId="0" borderId="23" xfId="0" applyFont="1" applyBorder="1" applyAlignment="1">
      <alignment horizontal="left"/>
    </xf>
    <xf numFmtId="0" fontId="150" fillId="0" borderId="0" xfId="0" applyFont="1" applyAlignment="1">
      <alignment horizontal="right" wrapText="1"/>
    </xf>
    <xf numFmtId="0" fontId="151" fillId="0" borderId="34" xfId="0" applyFont="1" applyBorder="1" applyAlignment="1">
      <alignment horizontal="center" vertical="center"/>
    </xf>
    <xf numFmtId="0" fontId="151" fillId="0" borderId="35" xfId="0" applyFont="1" applyBorder="1" applyAlignment="1">
      <alignment horizontal="center" vertical="center"/>
    </xf>
    <xf numFmtId="0" fontId="151" fillId="0" borderId="36" xfId="0" applyFont="1" applyBorder="1" applyAlignment="1">
      <alignment horizontal="center" vertical="center"/>
    </xf>
    <xf numFmtId="0" fontId="152" fillId="0" borderId="33" xfId="0" applyFont="1" applyBorder="1" applyAlignment="1">
      <alignment horizontal="center"/>
    </xf>
    <xf numFmtId="0" fontId="152" fillId="0" borderId="4" xfId="0" applyFont="1" applyBorder="1" applyAlignment="1">
      <alignment horizontal="center"/>
    </xf>
    <xf numFmtId="0" fontId="152" fillId="0" borderId="23" xfId="0" applyFont="1" applyBorder="1" applyAlignment="1">
      <alignment horizontal="center"/>
    </xf>
    <xf numFmtId="0" fontId="153" fillId="0" borderId="33" xfId="0" applyFont="1" applyBorder="1" applyAlignment="1">
      <alignment horizontal="center"/>
    </xf>
    <xf numFmtId="0" fontId="153" fillId="0" borderId="4" xfId="0" applyFont="1" applyBorder="1" applyAlignment="1">
      <alignment horizontal="center"/>
    </xf>
    <xf numFmtId="0" fontId="153" fillId="0" borderId="23" xfId="0" applyFont="1" applyBorder="1" applyAlignment="1">
      <alignment horizontal="center"/>
    </xf>
    <xf numFmtId="0" fontId="157" fillId="0" borderId="4" xfId="0" applyFont="1" applyBorder="1" applyAlignment="1">
      <alignment horizontal="center"/>
    </xf>
    <xf numFmtId="0" fontId="157" fillId="0" borderId="23" xfId="0" applyFont="1" applyBorder="1" applyAlignment="1">
      <alignment horizontal="center"/>
    </xf>
    <xf numFmtId="165" fontId="157" fillId="0" borderId="4" xfId="0" applyNumberFormat="1" applyFont="1" applyBorder="1" applyAlignment="1">
      <alignment horizontal="center"/>
    </xf>
    <xf numFmtId="165" fontId="157" fillId="0" borderId="23" xfId="0" applyNumberFormat="1" applyFont="1" applyBorder="1" applyAlignment="1">
      <alignment horizontal="center"/>
    </xf>
    <xf numFmtId="0" fontId="157" fillId="0" borderId="4" xfId="0" applyFont="1" applyBorder="1" applyAlignment="1">
      <alignment horizontal="center" vertical="center"/>
    </xf>
    <xf numFmtId="0" fontId="157" fillId="0" borderId="4" xfId="0" applyFont="1" applyBorder="1" applyAlignment="1">
      <alignment horizontal="left" vertical="center"/>
    </xf>
    <xf numFmtId="0" fontId="157" fillId="0" borderId="23" xfId="0" applyFont="1" applyBorder="1" applyAlignment="1">
      <alignment horizontal="left" vertical="center"/>
    </xf>
    <xf numFmtId="0" fontId="157" fillId="0" borderId="33" xfId="0" applyFont="1" applyBorder="1" applyAlignment="1">
      <alignment horizontal="left" indent="4"/>
    </xf>
    <xf numFmtId="0" fontId="157" fillId="0" borderId="4" xfId="0" applyFont="1" applyBorder="1" applyAlignment="1">
      <alignment horizontal="left" indent="4"/>
    </xf>
    <xf numFmtId="0" fontId="157" fillId="0" borderId="23" xfId="0" applyFont="1" applyBorder="1" applyAlignment="1">
      <alignment horizontal="left" indent="4"/>
    </xf>
    <xf numFmtId="0" fontId="35" fillId="0" borderId="0" xfId="10" applyFont="1" applyAlignment="1">
      <alignment horizontal="left" wrapText="1"/>
    </xf>
    <xf numFmtId="0" fontId="52" fillId="0" borderId="0" xfId="10" applyFont="1" applyAlignment="1">
      <alignment horizontal="center"/>
    </xf>
    <xf numFmtId="0" fontId="35" fillId="0" borderId="0" xfId="10" applyFont="1" applyAlignment="1">
      <alignment horizontal="left"/>
    </xf>
    <xf numFmtId="0" fontId="35" fillId="0" borderId="0" xfId="10" applyFont="1" applyAlignment="1">
      <alignment horizontal="left" vertical="top" wrapText="1"/>
    </xf>
    <xf numFmtId="0" fontId="35" fillId="0" borderId="0" xfId="10" applyFont="1" applyAlignment="1">
      <alignment horizontal="center" wrapText="1"/>
    </xf>
    <xf numFmtId="0" fontId="34" fillId="0" borderId="0" xfId="3" quotePrefix="1" applyNumberFormat="1" applyFont="1" applyAlignment="1">
      <alignment horizontal="center" textRotation="180"/>
    </xf>
    <xf numFmtId="0" fontId="34" fillId="0" borderId="0" xfId="3" applyNumberFormat="1" applyFont="1" applyAlignment="1">
      <alignment horizontal="center" textRotation="180"/>
    </xf>
    <xf numFmtId="0" fontId="45" fillId="0" borderId="0" xfId="3" applyNumberFormat="1" applyFont="1" applyAlignment="1">
      <alignment horizontal="left" wrapText="1"/>
    </xf>
    <xf numFmtId="166" fontId="11" fillId="0" borderId="0" xfId="0" applyNumberFormat="1" applyFont="1" applyAlignment="1">
      <alignment horizontal="center" vertical="center" wrapText="1"/>
    </xf>
    <xf numFmtId="170" fontId="11" fillId="0" borderId="0" xfId="6" applyNumberFormat="1" applyFont="1" applyAlignment="1">
      <alignment horizontal="center" vertical="center"/>
    </xf>
    <xf numFmtId="0" fontId="14" fillId="0" borderId="0" xfId="0" applyFont="1" applyAlignment="1">
      <alignment horizontal="center" vertical="center" wrapText="1"/>
    </xf>
    <xf numFmtId="166" fontId="11" fillId="0" borderId="0" xfId="0" applyNumberFormat="1" applyFont="1" applyAlignment="1">
      <alignment horizontal="center" vertical="top" wrapText="1"/>
    </xf>
    <xf numFmtId="0" fontId="11" fillId="0" borderId="0" xfId="0" applyFont="1" applyAlignment="1">
      <alignment horizontal="center" wrapText="1"/>
    </xf>
    <xf numFmtId="166" fontId="14" fillId="0" borderId="0" xfId="0" applyNumberFormat="1" applyFont="1" applyAlignment="1">
      <alignment horizontal="center" vertical="center" wrapText="1"/>
    </xf>
    <xf numFmtId="166" fontId="11" fillId="0" borderId="0" xfId="0" applyNumberFormat="1" applyFont="1" applyAlignment="1">
      <alignment horizontal="left" vertical="center"/>
    </xf>
    <xf numFmtId="166" fontId="11" fillId="0" borderId="0" xfId="0" applyNumberFormat="1" applyFont="1" applyAlignment="1">
      <alignment horizontal="justify" vertical="top" wrapText="1"/>
    </xf>
    <xf numFmtId="166" fontId="11" fillId="0" borderId="0" xfId="0" applyNumberFormat="1" applyFont="1" applyAlignment="1">
      <alignment vertical="center"/>
    </xf>
    <xf numFmtId="166" fontId="11" fillId="0" borderId="0" xfId="0" applyNumberFormat="1" applyFont="1" applyAlignment="1">
      <alignment horizontal="center"/>
    </xf>
    <xf numFmtId="170" fontId="11" fillId="0" borderId="0" xfId="6" applyNumberFormat="1" applyFont="1" applyAlignment="1">
      <alignment horizontal="left" vertical="center"/>
    </xf>
    <xf numFmtId="0" fontId="11" fillId="0" borderId="0" xfId="0" applyFont="1" applyAlignment="1">
      <alignment horizontal="center" vertical="top" wrapText="1"/>
    </xf>
    <xf numFmtId="0" fontId="131" fillId="0" borderId="0" xfId="0" applyFont="1" applyAlignment="1">
      <alignment horizontal="center"/>
    </xf>
    <xf numFmtId="0" fontId="70" fillId="0" borderId="0" xfId="0" applyFont="1" applyAlignment="1">
      <alignment horizontal="center"/>
    </xf>
    <xf numFmtId="0" fontId="70" fillId="0" borderId="0" xfId="0" applyFont="1" applyAlignment="1">
      <alignment horizontal="left"/>
    </xf>
    <xf numFmtId="0" fontId="49" fillId="0" borderId="0" xfId="0" applyFont="1" applyAlignment="1">
      <alignment horizontal="center"/>
    </xf>
    <xf numFmtId="0" fontId="12" fillId="0" borderId="0" xfId="0" applyFont="1" applyAlignment="1">
      <alignment horizontal="center"/>
    </xf>
    <xf numFmtId="0" fontId="97" fillId="0" borderId="0" xfId="0" applyFont="1" applyAlignment="1">
      <alignment horizontal="left"/>
    </xf>
    <xf numFmtId="0" fontId="97" fillId="0" borderId="10" xfId="0" applyFont="1" applyBorder="1" applyAlignment="1">
      <alignment horizontal="left" vertical="center" wrapText="1"/>
    </xf>
    <xf numFmtId="0" fontId="97" fillId="0" borderId="0" xfId="0" applyFont="1" applyAlignment="1">
      <alignment horizontal="left" vertical="center" wrapText="1"/>
    </xf>
    <xf numFmtId="0" fontId="94" fillId="0" borderId="0" xfId="0" applyFont="1" applyAlignment="1">
      <alignment vertical="center" wrapText="1"/>
    </xf>
    <xf numFmtId="0" fontId="94" fillId="0" borderId="0" xfId="0" applyFont="1" applyAlignment="1">
      <alignment horizontal="left" vertical="center" wrapText="1"/>
    </xf>
    <xf numFmtId="0" fontId="94" fillId="0" borderId="0" xfId="0" applyFont="1" applyAlignment="1">
      <alignment horizontal="center" vertical="center" wrapText="1"/>
    </xf>
    <xf numFmtId="166" fontId="26" fillId="0" borderId="0" xfId="2" applyFont="1" applyAlignment="1">
      <alignment horizontal="center"/>
    </xf>
    <xf numFmtId="166" fontId="29" fillId="0" borderId="0" xfId="2" applyFont="1" applyAlignment="1">
      <alignment horizontal="center"/>
    </xf>
    <xf numFmtId="166" fontId="29" fillId="0" borderId="4" xfId="2" applyFont="1" applyBorder="1" applyAlignment="1">
      <alignment horizontal="center"/>
    </xf>
    <xf numFmtId="166" fontId="31" fillId="0" borderId="4" xfId="2" applyFont="1" applyBorder="1" applyAlignment="1">
      <alignment horizontal="left" vertical="center" wrapText="1"/>
    </xf>
    <xf numFmtId="166" fontId="32" fillId="0" borderId="5" xfId="2" applyFont="1" applyBorder="1" applyAlignment="1">
      <alignment horizontal="left"/>
    </xf>
    <xf numFmtId="166" fontId="32" fillId="0" borderId="6" xfId="2" applyFont="1" applyBorder="1" applyAlignment="1">
      <alignment horizontal="left"/>
    </xf>
    <xf numFmtId="166" fontId="32" fillId="0" borderId="7" xfId="2" applyFont="1" applyBorder="1" applyAlignment="1">
      <alignment horizontal="left"/>
    </xf>
    <xf numFmtId="166" fontId="32" fillId="0" borderId="4" xfId="2" applyFont="1" applyBorder="1"/>
    <xf numFmtId="166" fontId="35" fillId="0" borderId="0" xfId="2" applyFont="1" applyAlignment="1">
      <alignment horizontal="left" wrapText="1"/>
    </xf>
    <xf numFmtId="166" fontId="35" fillId="0" borderId="0" xfId="2" applyFont="1" applyAlignment="1">
      <alignment horizontal="left"/>
    </xf>
    <xf numFmtId="166" fontId="35" fillId="0" borderId="0" xfId="2" applyFont="1" applyAlignment="1">
      <alignment horizontal="left" vertical="top" wrapText="1"/>
    </xf>
    <xf numFmtId="166" fontId="24" fillId="0" borderId="0" xfId="2" applyFont="1" applyAlignment="1">
      <alignment horizontal="right"/>
    </xf>
    <xf numFmtId="166" fontId="27" fillId="0" borderId="0" xfId="2" applyFont="1" applyAlignment="1">
      <alignment horizontal="center"/>
    </xf>
    <xf numFmtId="0" fontId="2" fillId="3" borderId="0" xfId="0" applyFont="1" applyFill="1" applyAlignment="1">
      <alignment horizontal="center" vertical="center" wrapText="1"/>
    </xf>
  </cellXfs>
  <cellStyles count="11">
    <cellStyle name="Comma" xfId="1" builtinId="3"/>
    <cellStyle name="Comma 2 2 2" xfId="6" xr:uid="{00000000-0005-0000-0000-000001000000}"/>
    <cellStyle name="Comma 2 3" xfId="5" xr:uid="{00000000-0005-0000-0000-000002000000}"/>
    <cellStyle name="Comma 3" xfId="9" xr:uid="{00000000-0005-0000-0000-000003000000}"/>
    <cellStyle name="Comma 4" xfId="4" xr:uid="{00000000-0005-0000-0000-000004000000}"/>
    <cellStyle name="Normal" xfId="0" builtinId="0"/>
    <cellStyle name="Normal 2" xfId="2" xr:uid="{00000000-0005-0000-0000-000006000000}"/>
    <cellStyle name="Normal 3" xfId="3" xr:uid="{00000000-0005-0000-0000-000007000000}"/>
    <cellStyle name="Normal 4" xfId="10" xr:uid="{7007E07B-6746-4AC1-BA41-B6447B9A7108}"/>
    <cellStyle name="Normal 5" xfId="8" xr:uid="{00000000-0005-0000-0000-000008000000}"/>
    <cellStyle name="Percent" xfId="7" builtinId="5"/>
  </cellStyles>
  <dxfs count="1182">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101495</xdr:colOff>
      <xdr:row>1</xdr:row>
      <xdr:rowOff>165603</xdr:rowOff>
    </xdr:from>
    <xdr:to>
      <xdr:col>3</xdr:col>
      <xdr:colOff>435395</xdr:colOff>
      <xdr:row>4</xdr:row>
      <xdr:rowOff>183226</xdr:rowOff>
    </xdr:to>
    <xdr:pic>
      <xdr:nvPicPr>
        <xdr:cNvPr id="6" name="Picture 5" descr="C:\Documents and Settings\Administrator\Desktop\logo.bmp2.bmp">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61475" y="376402"/>
          <a:ext cx="599350" cy="642213"/>
        </a:xfrm>
        <a:prstGeom prst="rect">
          <a:avLst/>
        </a:prstGeom>
        <a:noFill/>
        <a:ln w="9525">
          <a:noFill/>
          <a:miter lim="800000"/>
          <a:headEnd/>
          <a:tailEnd/>
        </a:ln>
      </xdr:spPr>
    </xdr:pic>
    <xdr:clientData/>
  </xdr:twoCellAnchor>
  <xdr:twoCellAnchor editAs="oneCell">
    <xdr:from>
      <xdr:col>5</xdr:col>
      <xdr:colOff>559947</xdr:colOff>
      <xdr:row>1</xdr:row>
      <xdr:rowOff>110411</xdr:rowOff>
    </xdr:from>
    <xdr:to>
      <xdr:col>7</xdr:col>
      <xdr:colOff>163955</xdr:colOff>
      <xdr:row>4</xdr:row>
      <xdr:rowOff>61045</xdr:rowOff>
    </xdr:to>
    <xdr:pic>
      <xdr:nvPicPr>
        <xdr:cNvPr id="7" name="Picture 6">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29086" y="321210"/>
          <a:ext cx="1290402" cy="57522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14653</xdr:colOff>
      <xdr:row>19</xdr:row>
      <xdr:rowOff>190500</xdr:rowOff>
    </xdr:from>
    <xdr:to>
      <xdr:col>5</xdr:col>
      <xdr:colOff>1304192</xdr:colOff>
      <xdr:row>19</xdr:row>
      <xdr:rowOff>197827</xdr:rowOff>
    </xdr:to>
    <xdr:cxnSp macro="">
      <xdr:nvCxnSpPr>
        <xdr:cNvPr id="2" name="Straight Connector 1">
          <a:extLst>
            <a:ext uri="{FF2B5EF4-FFF2-40B4-BE49-F238E27FC236}">
              <a16:creationId xmlns:a16="http://schemas.microsoft.com/office/drawing/2014/main" id="{00000000-0008-0000-0500-000002000000}"/>
            </a:ext>
          </a:extLst>
        </xdr:cNvPr>
        <xdr:cNvCxnSpPr/>
      </xdr:nvCxnSpPr>
      <xdr:spPr>
        <a:xfrm flipV="1">
          <a:off x="5569633" y="711708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52588</xdr:colOff>
      <xdr:row>9</xdr:row>
      <xdr:rowOff>92835</xdr:rowOff>
    </xdr:from>
    <xdr:ext cx="65" cy="172227"/>
    <xdr:sp macro="" textlink="">
      <xdr:nvSpPr>
        <xdr:cNvPr id="2" name="TextBox 1">
          <a:extLst>
            <a:ext uri="{FF2B5EF4-FFF2-40B4-BE49-F238E27FC236}">
              <a16:creationId xmlns:a16="http://schemas.microsoft.com/office/drawing/2014/main" id="{5730D4FA-4ADF-45B0-9E02-0D388D8AB4F4}"/>
            </a:ext>
          </a:extLst>
        </xdr:cNvPr>
        <xdr:cNvSpPr txBox="1"/>
      </xdr:nvSpPr>
      <xdr:spPr>
        <a:xfrm>
          <a:off x="4837948" y="15177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0</xdr:colOff>
      <xdr:row>109</xdr:row>
      <xdr:rowOff>0</xdr:rowOff>
    </xdr:from>
    <xdr:to>
      <xdr:col>3</xdr:col>
      <xdr:colOff>0</xdr:colOff>
      <xdr:row>109</xdr:row>
      <xdr:rowOff>0</xdr:rowOff>
    </xdr:to>
    <xdr:sp macro="" textlink="">
      <xdr:nvSpPr>
        <xdr:cNvPr id="2" name="Line 78">
          <a:extLst>
            <a:ext uri="{FF2B5EF4-FFF2-40B4-BE49-F238E27FC236}">
              <a16:creationId xmlns:a16="http://schemas.microsoft.com/office/drawing/2014/main" id="{759042EB-E5F7-4C6A-95EF-887630AA704A}"/>
            </a:ext>
          </a:extLst>
        </xdr:cNvPr>
        <xdr:cNvSpPr>
          <a:spLocks noChangeShapeType="1"/>
        </xdr:cNvSpPr>
      </xdr:nvSpPr>
      <xdr:spPr bwMode="auto">
        <a:xfrm flipH="1">
          <a:off x="4442460" y="111328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109</xdr:row>
      <xdr:rowOff>0</xdr:rowOff>
    </xdr:from>
    <xdr:to>
      <xdr:col>4</xdr:col>
      <xdr:colOff>0</xdr:colOff>
      <xdr:row>109</xdr:row>
      <xdr:rowOff>0</xdr:rowOff>
    </xdr:to>
    <xdr:sp macro="" textlink="">
      <xdr:nvSpPr>
        <xdr:cNvPr id="3" name="Line 79">
          <a:extLst>
            <a:ext uri="{FF2B5EF4-FFF2-40B4-BE49-F238E27FC236}">
              <a16:creationId xmlns:a16="http://schemas.microsoft.com/office/drawing/2014/main" id="{7410AD2C-9B9C-4CC3-9046-14531DD90E92}"/>
            </a:ext>
          </a:extLst>
        </xdr:cNvPr>
        <xdr:cNvSpPr>
          <a:spLocks noChangeShapeType="1"/>
        </xdr:cNvSpPr>
      </xdr:nvSpPr>
      <xdr:spPr bwMode="auto">
        <a:xfrm flipH="1">
          <a:off x="5364480" y="111328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114300</xdr:colOff>
      <xdr:row>109</xdr:row>
      <xdr:rowOff>0</xdr:rowOff>
    </xdr:from>
    <xdr:to>
      <xdr:col>4</xdr:col>
      <xdr:colOff>114300</xdr:colOff>
      <xdr:row>109</xdr:row>
      <xdr:rowOff>0</xdr:rowOff>
    </xdr:to>
    <xdr:sp macro="" textlink="">
      <xdr:nvSpPr>
        <xdr:cNvPr id="4" name="Line 80">
          <a:extLst>
            <a:ext uri="{FF2B5EF4-FFF2-40B4-BE49-F238E27FC236}">
              <a16:creationId xmlns:a16="http://schemas.microsoft.com/office/drawing/2014/main" id="{D8E2FD7F-0D75-4747-A7D6-A9849A1EB18D}"/>
            </a:ext>
          </a:extLst>
        </xdr:cNvPr>
        <xdr:cNvSpPr>
          <a:spLocks noChangeShapeType="1"/>
        </xdr:cNvSpPr>
      </xdr:nvSpPr>
      <xdr:spPr bwMode="auto">
        <a:xfrm flipH="1">
          <a:off x="5478780" y="111328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274320</xdr:colOff>
      <xdr:row>109</xdr:row>
      <xdr:rowOff>0</xdr:rowOff>
    </xdr:from>
    <xdr:to>
      <xdr:col>1</xdr:col>
      <xdr:colOff>274320</xdr:colOff>
      <xdr:row>109</xdr:row>
      <xdr:rowOff>0</xdr:rowOff>
    </xdr:to>
    <xdr:sp macro="" textlink="">
      <xdr:nvSpPr>
        <xdr:cNvPr id="5" name="Line 81">
          <a:extLst>
            <a:ext uri="{FF2B5EF4-FFF2-40B4-BE49-F238E27FC236}">
              <a16:creationId xmlns:a16="http://schemas.microsoft.com/office/drawing/2014/main" id="{EA2E64A7-13E8-4C4A-A88E-517F97F64402}"/>
            </a:ext>
          </a:extLst>
        </xdr:cNvPr>
        <xdr:cNvSpPr>
          <a:spLocks noChangeShapeType="1"/>
        </xdr:cNvSpPr>
      </xdr:nvSpPr>
      <xdr:spPr bwMode="auto">
        <a:xfrm flipH="1">
          <a:off x="1325880" y="111328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1165860</xdr:colOff>
      <xdr:row>12</xdr:row>
      <xdr:rowOff>0</xdr:rowOff>
    </xdr:from>
    <xdr:to>
      <xdr:col>2</xdr:col>
      <xdr:colOff>76200</xdr:colOff>
      <xdr:row>12</xdr:row>
      <xdr:rowOff>198120</xdr:rowOff>
    </xdr:to>
    <xdr:sp macro="" textlink="">
      <xdr:nvSpPr>
        <xdr:cNvPr id="6" name="Text Box 109">
          <a:extLst>
            <a:ext uri="{FF2B5EF4-FFF2-40B4-BE49-F238E27FC236}">
              <a16:creationId xmlns:a16="http://schemas.microsoft.com/office/drawing/2014/main" id="{6253A531-8BFF-4D98-ADF1-9DCD6852A48A}"/>
            </a:ext>
          </a:extLst>
        </xdr:cNvPr>
        <xdr:cNvSpPr txBox="1">
          <a:spLocks noChangeArrowheads="1"/>
        </xdr:cNvSpPr>
      </xdr:nvSpPr>
      <xdr:spPr bwMode="auto">
        <a:xfrm>
          <a:off x="1935480" y="240030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206375</xdr:colOff>
      <xdr:row>8</xdr:row>
      <xdr:rowOff>79375</xdr:rowOff>
    </xdr:from>
    <xdr:to>
      <xdr:col>3</xdr:col>
      <xdr:colOff>793750</xdr:colOff>
      <xdr:row>9</xdr:row>
      <xdr:rowOff>103188</xdr:rowOff>
    </xdr:to>
    <xdr:cxnSp macro="">
      <xdr:nvCxnSpPr>
        <xdr:cNvPr id="2" name="Elbow Connector 1">
          <a:extLst>
            <a:ext uri="{FF2B5EF4-FFF2-40B4-BE49-F238E27FC236}">
              <a16:creationId xmlns:a16="http://schemas.microsoft.com/office/drawing/2014/main" id="{BA46D101-8598-4404-8062-19D12A4E93E8}"/>
            </a:ext>
          </a:extLst>
        </xdr:cNvPr>
        <xdr:cNvCxnSpPr/>
      </xdr:nvCxnSpPr>
      <xdr:spPr>
        <a:xfrm>
          <a:off x="1440815" y="1793875"/>
          <a:ext cx="1029335" cy="20669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484188</xdr:colOff>
      <xdr:row>8</xdr:row>
      <xdr:rowOff>39687</xdr:rowOff>
    </xdr:from>
    <xdr:to>
      <xdr:col>3</xdr:col>
      <xdr:colOff>801688</xdr:colOff>
      <xdr:row>8</xdr:row>
      <xdr:rowOff>111125</xdr:rowOff>
    </xdr:to>
    <xdr:cxnSp macro="">
      <xdr:nvCxnSpPr>
        <xdr:cNvPr id="3" name="Elbow Connector 2">
          <a:extLst>
            <a:ext uri="{FF2B5EF4-FFF2-40B4-BE49-F238E27FC236}">
              <a16:creationId xmlns:a16="http://schemas.microsoft.com/office/drawing/2014/main" id="{88CF351D-AE24-4A8B-B303-6B90A0A4709D}"/>
            </a:ext>
          </a:extLst>
        </xdr:cNvPr>
        <xdr:cNvCxnSpPr/>
      </xdr:nvCxnSpPr>
      <xdr:spPr>
        <a:xfrm>
          <a:off x="1718628" y="1754187"/>
          <a:ext cx="751840"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341313</xdr:colOff>
      <xdr:row>7</xdr:row>
      <xdr:rowOff>111125</xdr:rowOff>
    </xdr:from>
    <xdr:to>
      <xdr:col>3</xdr:col>
      <xdr:colOff>801688</xdr:colOff>
      <xdr:row>7</xdr:row>
      <xdr:rowOff>111125</xdr:rowOff>
    </xdr:to>
    <xdr:cxnSp macro="">
      <xdr:nvCxnSpPr>
        <xdr:cNvPr id="4" name="Straight Arrow Connector 3">
          <a:extLst>
            <a:ext uri="{FF2B5EF4-FFF2-40B4-BE49-F238E27FC236}">
              <a16:creationId xmlns:a16="http://schemas.microsoft.com/office/drawing/2014/main" id="{6C871635-AD76-4CA0-A732-2659BF18D832}"/>
            </a:ext>
          </a:extLst>
        </xdr:cNvPr>
        <xdr:cNvCxnSpPr/>
      </xdr:nvCxnSpPr>
      <xdr:spPr>
        <a:xfrm>
          <a:off x="2192973" y="1642745"/>
          <a:ext cx="27749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a:xfrm flipV="1">
          <a:off x="5415328" y="7705725"/>
          <a:ext cx="1222864"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300-000004000000}"/>
            </a:ext>
          </a:extLst>
        </xdr:cNvPr>
        <xdr:cNvCxnSpPr/>
      </xdr:nvCxnSpPr>
      <xdr:spPr>
        <a:xfrm flipV="1">
          <a:off x="5341033" y="736854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525517</xdr:colOff>
      <xdr:row>33</xdr:row>
      <xdr:rowOff>26276</xdr:rowOff>
    </xdr:from>
    <xdr:to>
      <xdr:col>9</xdr:col>
      <xdr:colOff>89338</xdr:colOff>
      <xdr:row>33</xdr:row>
      <xdr:rowOff>84084</xdr:rowOff>
    </xdr:to>
    <xdr:cxnSp macro="">
      <xdr:nvCxnSpPr>
        <xdr:cNvPr id="4" name="Straight Connector 3">
          <a:extLst>
            <a:ext uri="{FF2B5EF4-FFF2-40B4-BE49-F238E27FC236}">
              <a16:creationId xmlns:a16="http://schemas.microsoft.com/office/drawing/2014/main" id="{00000000-0008-0000-1400-000004000000}"/>
            </a:ext>
          </a:extLst>
        </xdr:cNvPr>
        <xdr:cNvCxnSpPr/>
      </xdr:nvCxnSpPr>
      <xdr:spPr>
        <a:xfrm flipH="1" flipV="1">
          <a:off x="7903779" y="6868510"/>
          <a:ext cx="846083" cy="5780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14653</xdr:colOff>
      <xdr:row>19</xdr:row>
      <xdr:rowOff>190500</xdr:rowOff>
    </xdr:from>
    <xdr:to>
      <xdr:col>5</xdr:col>
      <xdr:colOff>1304192</xdr:colOff>
      <xdr:row>19</xdr:row>
      <xdr:rowOff>197827</xdr:rowOff>
    </xdr:to>
    <xdr:cxnSp macro="">
      <xdr:nvCxnSpPr>
        <xdr:cNvPr id="4" name="Straight Connector 3">
          <a:extLst>
            <a:ext uri="{FF2B5EF4-FFF2-40B4-BE49-F238E27FC236}">
              <a16:creationId xmlns:a16="http://schemas.microsoft.com/office/drawing/2014/main" id="{00000000-0008-0000-1600-000004000000}"/>
            </a:ext>
          </a:extLst>
        </xdr:cNvPr>
        <xdr:cNvCxnSpPr/>
      </xdr:nvCxnSpPr>
      <xdr:spPr>
        <a:xfrm flipV="1">
          <a:off x="5569633" y="7444740"/>
          <a:ext cx="125905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1112520</xdr:colOff>
      <xdr:row>4</xdr:row>
      <xdr:rowOff>106680</xdr:rowOff>
    </xdr:from>
    <xdr:ext cx="184731" cy="264560"/>
    <xdr:sp macro="" textlink="">
      <xdr:nvSpPr>
        <xdr:cNvPr id="4" name="TextBox 3">
          <a:extLst>
            <a:ext uri="{FF2B5EF4-FFF2-40B4-BE49-F238E27FC236}">
              <a16:creationId xmlns:a16="http://schemas.microsoft.com/office/drawing/2014/main" id="{00000000-0008-0000-1900-000004000000}"/>
            </a:ext>
          </a:extLst>
        </xdr:cNvPr>
        <xdr:cNvSpPr txBox="1"/>
      </xdr:nvSpPr>
      <xdr:spPr>
        <a:xfrm>
          <a:off x="5394960" y="1066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9</xdr:col>
      <xdr:colOff>401730</xdr:colOff>
      <xdr:row>0</xdr:row>
      <xdr:rowOff>100853</xdr:rowOff>
    </xdr:from>
    <xdr:to>
      <xdr:col>10</xdr:col>
      <xdr:colOff>496980</xdr:colOff>
      <xdr:row>4</xdr:row>
      <xdr:rowOff>15128</xdr:rowOff>
    </xdr:to>
    <xdr:pic>
      <xdr:nvPicPr>
        <xdr:cNvPr id="4" name="Picture 3" descr="Logo">
          <a:extLst>
            <a:ext uri="{FF2B5EF4-FFF2-40B4-BE49-F238E27FC236}">
              <a16:creationId xmlns:a16="http://schemas.microsoft.com/office/drawing/2014/main" id="{00000000-0008-0000-1A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31970" y="100853"/>
          <a:ext cx="720090" cy="706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205750</xdr:colOff>
      <xdr:row>1</xdr:row>
      <xdr:rowOff>22413</xdr:rowOff>
    </xdr:from>
    <xdr:to>
      <xdr:col>17</xdr:col>
      <xdr:colOff>899834</xdr:colOff>
      <xdr:row>3</xdr:row>
      <xdr:rowOff>140074</xdr:rowOff>
    </xdr:to>
    <xdr:pic>
      <xdr:nvPicPr>
        <xdr:cNvPr id="5" name="Content Placeholder 5">
          <a:extLst>
            <a:ext uri="{FF2B5EF4-FFF2-40B4-BE49-F238E27FC236}">
              <a16:creationId xmlns:a16="http://schemas.microsoft.com/office/drawing/2014/main" id="{00000000-0008-0000-1A00-000005000000}"/>
            </a:ext>
          </a:extLst>
        </xdr:cNvPr>
        <xdr:cNvPicPr>
          <a:picLocks noGrp="1"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33670" y="220533"/>
          <a:ext cx="1303684" cy="5139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6ba6a894a7eb7d4/Desktop/PMR%202025/PMR-SVP%202025-Lhen/7.%20SVP%202025-July%20(234-276).xlsx" TargetMode="External"/><Relationship Id="rId1" Type="http://schemas.openxmlformats.org/officeDocument/2006/relationships/externalLinkPath" Target="7.%20SVP%202025-July%20(234-27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UPPLY%20OFFICE/Desktop/PR%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R-Data"/>
      <sheetName val="Suppliers TIN"/>
      <sheetName val="FundCodes"/>
      <sheetName val="DATA"/>
      <sheetName val="PR"/>
      <sheetName val="Direct Acq.-Res"/>
      <sheetName val="ResoSVP (3)"/>
      <sheetName val="Direct Acq.-App"/>
      <sheetName val="AResoSVP"/>
      <sheetName val="RFQ_ (2)"/>
      <sheetName val="RFQ_"/>
      <sheetName val="AckReceipt"/>
      <sheetName val="Abstract "/>
      <sheetName val="LON"/>
      <sheetName val="BAC RESO 2022"/>
      <sheetName val="BAC RESO 2022 (Toss Coin)"/>
      <sheetName val="PO"/>
      <sheetName val="POback (2)"/>
      <sheetName val="ChkDocs"/>
      <sheetName val="Abstract (Failed)"/>
      <sheetName val="AResoSVP -Emergency"/>
      <sheetName val="ResoSVP -Emergency"/>
      <sheetName val="ResoSoSVP(Direct Contracting)"/>
      <sheetName val="AResoSoSVP(Direct Contractin (2"/>
      <sheetName val="Reso-Repeat Order"/>
      <sheetName val="AReso-Repeat Order"/>
      <sheetName val="PO (2)"/>
    </sheetNames>
    <sheetDataSet>
      <sheetData sheetId="0" refreshError="1"/>
      <sheetData sheetId="1" refreshError="1"/>
      <sheetData sheetId="2" refreshError="1"/>
      <sheetData sheetId="3" refreshError="1"/>
      <sheetData sheetId="4">
        <row r="74">
          <cell r="A74">
            <v>1</v>
          </cell>
        </row>
        <row r="75">
          <cell r="A75">
            <v>1</v>
          </cell>
        </row>
        <row r="76">
          <cell r="A76">
            <v>1</v>
          </cell>
        </row>
        <row r="77">
          <cell r="A77">
            <v>1</v>
          </cell>
        </row>
        <row r="78">
          <cell r="A78">
            <v>1</v>
          </cell>
        </row>
        <row r="79">
          <cell r="A79">
            <v>1</v>
          </cell>
        </row>
        <row r="80">
          <cell r="A80">
            <v>1</v>
          </cell>
        </row>
        <row r="81">
          <cell r="A81">
            <v>1</v>
          </cell>
        </row>
        <row r="82">
          <cell r="A82">
            <v>1</v>
          </cell>
        </row>
        <row r="83">
          <cell r="A83">
            <v>1</v>
          </cell>
        </row>
        <row r="84">
          <cell r="A84">
            <v>1</v>
          </cell>
        </row>
        <row r="85">
          <cell r="A85">
            <v>1</v>
          </cell>
        </row>
        <row r="86">
          <cell r="A86">
            <v>1</v>
          </cell>
        </row>
        <row r="87">
          <cell r="A87">
            <v>1</v>
          </cell>
        </row>
        <row r="88">
          <cell r="A88">
            <v>1</v>
          </cell>
        </row>
        <row r="89">
          <cell r="A89">
            <v>1</v>
          </cell>
        </row>
        <row r="90">
          <cell r="A90">
            <v>1</v>
          </cell>
        </row>
        <row r="91">
          <cell r="A91">
            <v>1</v>
          </cell>
        </row>
        <row r="92">
          <cell r="A92">
            <v>1</v>
          </cell>
        </row>
        <row r="93">
          <cell r="A93">
            <v>2</v>
          </cell>
        </row>
        <row r="94">
          <cell r="A94">
            <v>1</v>
          </cell>
        </row>
        <row r="95">
          <cell r="A95">
            <v>1</v>
          </cell>
        </row>
        <row r="96">
          <cell r="A96">
            <v>1</v>
          </cell>
        </row>
        <row r="97">
          <cell r="A97">
            <v>2</v>
          </cell>
        </row>
        <row r="98">
          <cell r="A98">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Data (2)"/>
      <sheetName val="SourceData 2021"/>
      <sheetName val="Abstract 2021"/>
      <sheetName val="BAC RESO 2021"/>
      <sheetName val="SourceData 2022"/>
      <sheetName val="PR"/>
      <sheetName val="ResoSVP"/>
      <sheetName val="AResoSVP"/>
      <sheetName val="Abstract"/>
      <sheetName val="LON"/>
      <sheetName val="BAC RESO 2022"/>
      <sheetName val="SUPPLIER"/>
      <sheetName val="Sheet3"/>
    </sheetNames>
    <sheetDataSet>
      <sheetData sheetId="0"/>
      <sheetData sheetId="1"/>
      <sheetData sheetId="2"/>
      <sheetData sheetId="3"/>
      <sheetData sheetId="4">
        <row r="423">
          <cell r="H423" t="str">
            <v>ipatropium bromide+salbutamol sulfate 200mcg/1mg/ml</v>
          </cell>
        </row>
        <row r="424">
          <cell r="H424" t="str">
            <v>Salbutamol 2mg/tablet</v>
          </cell>
        </row>
        <row r="425">
          <cell r="H425" t="str">
            <v>salbutamol inhaler 100mcg/dose</v>
          </cell>
        </row>
        <row r="426">
          <cell r="H426" t="str">
            <v>salbutamol+fluticasone inhaler 25mcg/125mcg meter dose inhaler</v>
          </cell>
        </row>
        <row r="427">
          <cell r="H427" t="str">
            <v xml:space="preserve">zinc oxide +calamine ointment 3.5g </v>
          </cell>
        </row>
        <row r="428">
          <cell r="H428" t="str">
            <v>cinnarizine 25mg/tablet</v>
          </cell>
        </row>
        <row r="429">
          <cell r="H429" t="str">
            <v>povidone iodine 60ml</v>
          </cell>
        </row>
        <row r="430">
          <cell r="H430" t="str">
            <v xml:space="preserve">gauze pad 4x4 </v>
          </cell>
        </row>
        <row r="431">
          <cell r="H431" t="str">
            <v>micropore 1 " 3m</v>
          </cell>
        </row>
        <row r="432">
          <cell r="H432" t="str">
            <v>micropore 1/2 "</v>
          </cell>
        </row>
        <row r="433">
          <cell r="H433" t="str">
            <v>baby oil 125ml</v>
          </cell>
        </row>
        <row r="434">
          <cell r="H434" t="str">
            <v>ethyl alochol 500ml 70%</v>
          </cell>
        </row>
        <row r="435">
          <cell r="H435" t="str">
            <v>ice bag (big) 9"</v>
          </cell>
        </row>
        <row r="436">
          <cell r="H436" t="str">
            <v>ice bag (small)</v>
          </cell>
        </row>
        <row r="437">
          <cell r="H437" t="str">
            <v>surgical mask (black)</v>
          </cell>
        </row>
        <row r="438">
          <cell r="H438" t="str">
            <v>clean gloves (large)</v>
          </cell>
        </row>
        <row r="439">
          <cell r="H439" t="str">
            <v>glucose autocode blood glucose test strip's 50's</v>
          </cell>
        </row>
        <row r="440">
          <cell r="H440" t="str">
            <v>high quality "AAA" battery</v>
          </cell>
        </row>
        <row r="441">
          <cell r="H441" t="str">
            <v>high quality "AAA" battery</v>
          </cell>
        </row>
        <row r="442">
          <cell r="H442">
            <v>0</v>
          </cell>
        </row>
        <row r="443">
          <cell r="H443" t="str">
            <v>50 KVA Transformer w/ accessories</v>
          </cell>
        </row>
        <row r="444">
          <cell r="H444" t="str">
            <v>installation of transformer</v>
          </cell>
        </row>
        <row r="445">
          <cell r="H445">
            <v>0</v>
          </cell>
        </row>
        <row r="446">
          <cell r="H446" t="str">
            <v>Repair of split type air conditioner (replace copper tubing and rechargefreon)</v>
          </cell>
        </row>
        <row r="447">
          <cell r="H447">
            <v>0</v>
          </cell>
        </row>
        <row r="448">
          <cell r="H448" t="str">
            <v>Isoprophyl alcohol</v>
          </cell>
        </row>
        <row r="449">
          <cell r="H449" t="str">
            <v xml:space="preserve">signing pen .4 (24 black, 24 blue) </v>
          </cell>
        </row>
        <row r="450">
          <cell r="H450" t="str">
            <v xml:space="preserve">garbage bag, XXL </v>
          </cell>
        </row>
        <row r="452">
          <cell r="H452" t="str">
            <v>PVC 20 mm water pipe</v>
          </cell>
        </row>
        <row r="453">
          <cell r="H453" t="str">
            <v>PVC 20 mm female adapter</v>
          </cell>
        </row>
        <row r="454">
          <cell r="H454" t="str">
            <v>PVC 20 mm tee</v>
          </cell>
        </row>
        <row r="455">
          <cell r="H455" t="str">
            <v>PVC 20 mm union patente</v>
          </cell>
        </row>
        <row r="456">
          <cell r="H456" t="str">
            <v>PVC 32 mm water pipe</v>
          </cell>
        </row>
        <row r="457">
          <cell r="H457" t="str">
            <v>PVC 32 mm male adapter</v>
          </cell>
        </row>
        <row r="458">
          <cell r="H458" t="str">
            <v>PVC 32 mm tee</v>
          </cell>
        </row>
        <row r="459">
          <cell r="H459" t="str">
            <v>PVC 32 mm ball valve</v>
          </cell>
        </row>
        <row r="460">
          <cell r="H460" t="str">
            <v>PVC 32 mm union patente</v>
          </cell>
        </row>
        <row r="461">
          <cell r="H461" t="str">
            <v>PVC 32 mm elbow</v>
          </cell>
        </row>
        <row r="462">
          <cell r="H462" t="str">
            <v>PVC reducer,1-3/4</v>
          </cell>
        </row>
        <row r="463">
          <cell r="H463" t="str">
            <v>PVC reducer,3/4-1/2</v>
          </cell>
        </row>
        <row r="464">
          <cell r="H464" t="str">
            <v>PVC 40 mm water pipe</v>
          </cell>
        </row>
        <row r="465">
          <cell r="H465" t="str">
            <v>PVC 40 mm tee</v>
          </cell>
        </row>
        <row r="466">
          <cell r="H466" t="str">
            <v>PVC 40 mm elbow</v>
          </cell>
        </row>
        <row r="467">
          <cell r="H467" t="str">
            <v>PVC reducer , 40mm- 32mm</v>
          </cell>
        </row>
        <row r="468">
          <cell r="H468" t="str">
            <v>uPVC 63 mm pipe</v>
          </cell>
        </row>
        <row r="469">
          <cell r="H469" t="str">
            <v>uPVC 63 mm elbow</v>
          </cell>
        </row>
        <row r="470">
          <cell r="H470" t="str">
            <v>ceiling cournice, 1.5"</v>
          </cell>
        </row>
        <row r="472">
          <cell r="H472" t="str">
            <v>angle bar, 1.5"</v>
          </cell>
        </row>
        <row r="473">
          <cell r="H473" t="str">
            <v>gring disc for  metal, 4"</v>
          </cell>
        </row>
        <row r="474">
          <cell r="H474" t="str">
            <v>cutting disc 14"</v>
          </cell>
        </row>
        <row r="475">
          <cell r="H475" t="str">
            <v>electric tape</v>
          </cell>
        </row>
        <row r="476">
          <cell r="H476" t="str">
            <v>flat nosed plier (8" min.)</v>
          </cell>
        </row>
        <row r="477">
          <cell r="H477" t="str">
            <v>long nosed plier (8" min.)</v>
          </cell>
        </row>
        <row r="478">
          <cell r="H478" t="str">
            <v>magnetic philip screw driver, heavy duty (10" min.)</v>
          </cell>
        </row>
        <row r="479">
          <cell r="H479" t="str">
            <v>tool belt</v>
          </cell>
        </row>
        <row r="480">
          <cell r="H480" t="str">
            <v>stainless wood screw (+), 1"</v>
          </cell>
        </row>
        <row r="482">
          <cell r="H482" t="str">
            <v>CCTV camera power supply, 12v</v>
          </cell>
        </row>
        <row r="483">
          <cell r="H483" t="str">
            <v xml:space="preserve">8mm cable clip </v>
          </cell>
        </row>
        <row r="484">
          <cell r="H484" t="str">
            <v>CAT 6 crimping tool</v>
          </cell>
        </row>
        <row r="485">
          <cell r="H485" t="str">
            <v>CAT 6 connector</v>
          </cell>
        </row>
        <row r="486">
          <cell r="H486" t="str">
            <v>Subscription of a web-based prepaid load portal service</v>
          </cell>
        </row>
        <row r="488">
          <cell r="H488" t="str">
            <v>Subscription of a web-based prepaid load portal service</v>
          </cell>
        </row>
        <row r="490">
          <cell r="H490" t="str">
            <v>Gold plated medal (7.9 cm diameter)</v>
          </cell>
        </row>
        <row r="491">
          <cell r="H491" t="str">
            <v>Mold for medal</v>
          </cell>
        </row>
        <row r="494">
          <cell r="H494" t="str">
            <v>Printer ink (Y003)</v>
          </cell>
        </row>
      </sheetData>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CUREMENT" refreshedDate="44420.568899305559" createdVersion="6" refreshedVersion="6" minRefreshableVersion="3" recordCount="902" xr:uid="{00000000-000A-0000-FFFF-FFFF1A000000}">
  <cacheSource type="worksheet">
    <worksheetSource ref="A1:AC1048576" sheet="DATA"/>
  </cacheSource>
  <cacheFields count="32">
    <cacheField name="YEAR" numFmtId="0">
      <sharedItems containsString="0" containsBlank="1" containsNumber="1" containsInteger="1" minValue="2020" maxValue="2021" count="3">
        <n v="2021"/>
        <n v="2020"/>
        <m/>
      </sharedItems>
    </cacheField>
    <cacheField name="MONTH" numFmtId="0">
      <sharedItems containsBlank="1" count="10">
        <s v="January"/>
        <s v="March"/>
        <s v="February"/>
        <s v="October"/>
        <s v="April"/>
        <s v="May"/>
        <s v="June"/>
        <s v="July"/>
        <s v="August"/>
        <m/>
      </sharedItems>
    </cacheField>
    <cacheField name="End-User" numFmtId="0">
      <sharedItems containsBlank="1" count="27">
        <s v="ROMINA KATRINA C. BAYARAS"/>
        <s v="ALETH A. MEORA"/>
        <s v="RANDALL G. CASTILLO"/>
        <s v="RHEA ANGELLICA B. ADDATU"/>
        <s v="DJOVI R. DURANTE"/>
        <s v="JERSHON RALPH F. CASTANO"/>
        <s v="ROMEL A. RATERTA"/>
        <s v="ANGELITA H. VARGAS"/>
        <s v="GERZON R. ABAD"/>
        <s v="JENNY S. ALINA"/>
        <s v="BRYAN DAVE P. REVILLA"/>
        <s v="WILLIAM POL M. MAGGAY"/>
        <s v="JANE S. CASTILLO"/>
        <s v="ANNE MARIELLE V. TEVES"/>
        <s v="WILLIAM JO SE M. BILLOTE"/>
        <s v="XINA V. VINALAY"/>
        <s v="ANDREI JOHN S. CORDOVA"/>
        <s v="MAGDALENA V. BALLES"/>
        <s v="FERDINAND BULUSAN"/>
        <s v="ELEIN T. ESPERANZA"/>
        <s v="DARYL ALVA C. BATIN"/>
        <s v="Ma. Niam Karla P. Delos Santos"/>
        <s v="JHOMAR D. CABANSAY"/>
        <s v="JERSHON RALPH F. CASATANO"/>
        <s v="ALETH  A. MEORA"/>
        <s v="RICHARD B. VINALAY"/>
        <m/>
      </sharedItems>
    </cacheField>
    <cacheField name="Position/Designation" numFmtId="0">
      <sharedItems containsBlank="1"/>
    </cacheField>
    <cacheField name="Fund Code" numFmtId="0">
      <sharedItems containsString="0" containsBlank="1" containsNumber="1" containsInteger="1" minValue="101" maxValue="165" count="4">
        <n v="164"/>
        <n v="101"/>
        <n v="165"/>
        <m/>
      </sharedItems>
    </cacheField>
    <cacheField name="Class" numFmtId="0">
      <sharedItems containsBlank="1" containsMixedTypes="1" containsNumber="1" containsInteger="1" minValue="165" maxValue="165" count="4">
        <s v="MOOE"/>
        <s v="CO"/>
        <m/>
        <n v="165" u="1"/>
      </sharedItems>
    </cacheField>
    <cacheField name="PR#" numFmtId="0">
      <sharedItems containsBlank="1" count="140">
        <s v="2021-001A"/>
        <s v="2021-002"/>
        <s v="2021-002A"/>
        <s v="2021-003"/>
        <s v="2021-003A"/>
        <s v="2021-004"/>
        <s v="2021-004A"/>
        <s v="2021-005"/>
        <s v="2021-005A"/>
        <s v="2021-006"/>
        <s v="2021-006A"/>
        <s v="2021-007A"/>
        <s v="2021-008A"/>
        <s v="2021-009"/>
        <s v="2021-009A"/>
        <s v="2021-010A"/>
        <s v="2021-011A"/>
        <s v="2021-012A"/>
        <s v="2021-013"/>
        <s v="202-013A"/>
        <s v="21-014"/>
        <s v="2021-014A"/>
        <s v="2021-015A"/>
        <s v="2021-016A"/>
        <s v="2021-017A"/>
        <s v="2021-018A"/>
        <s v="2021-019A"/>
        <s v="2021-020"/>
        <s v="2021-021"/>
        <s v="2021-022"/>
        <s v="2021-023"/>
        <s v="2021-024"/>
        <s v="2021-025"/>
        <s v="2021-026"/>
        <s v="2021-027"/>
        <s v="2021-028"/>
        <s v="2021-029"/>
        <s v="2021-030"/>
        <s v="2021-031"/>
        <s v="2021-032"/>
        <s v="2021-033"/>
        <s v="2021-034"/>
        <s v="2021-035"/>
        <s v="2021-036"/>
        <s v="2021-037"/>
        <s v="2021-038"/>
        <s v="2021-039"/>
        <s v="2021-040"/>
        <s v="2021-041"/>
        <s v="2021-042"/>
        <s v="2021-043"/>
        <s v="2021-044"/>
        <s v="2021-045"/>
        <s v="2021-046"/>
        <s v="2021-047"/>
        <s v="2021-048"/>
        <s v="2021-049"/>
        <s v="2021-050"/>
        <s v="2021-051"/>
        <s v="2021-052"/>
        <s v="2021-053"/>
        <s v="2021-054"/>
        <s v="2021-055"/>
        <s v="2021-056"/>
        <s v="2021-057"/>
        <s v="2021-058"/>
        <s v="2021-059"/>
        <s v="2021-060"/>
        <s v="2021-061"/>
        <s v="2021-062"/>
        <s v="2021-063"/>
        <s v="2021-064"/>
        <s v="2021-065"/>
        <s v="2021-066"/>
        <s v="2021-067"/>
        <s v="2021-068"/>
        <s v="2021-069"/>
        <s v="2021-070"/>
        <s v="2021-071"/>
        <s v="2021-072"/>
        <s v="2021-073"/>
        <s v="2021-074"/>
        <s v="2021-075"/>
        <s v="2021-076"/>
        <s v="2021-077"/>
        <s v="2021-078"/>
        <s v="2021-079"/>
        <s v="2021-080"/>
        <s v="2021-081"/>
        <s v="2021-082"/>
        <s v="2021-083"/>
        <s v="2021-084"/>
        <s v="2021-085"/>
        <s v="2021-086"/>
        <s v="2021-087"/>
        <s v="2021-088"/>
        <s v="2021-089"/>
        <s v="2021-090"/>
        <s v="2021-091"/>
        <s v="2021-092"/>
        <s v="2021-093"/>
        <s v="2021-094"/>
        <s v="2021-095"/>
        <s v="2021-096"/>
        <s v="2021-097"/>
        <s v="2021-098"/>
        <s v="2021-099"/>
        <s v="2021-010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m/>
      </sharedItems>
    </cacheField>
    <cacheField name="Modality" numFmtId="0">
      <sharedItems containsBlank="1" count="4">
        <s v="SVP"/>
        <s v="  SVP"/>
        <m/>
        <s v="Public Bidding"/>
      </sharedItems>
    </cacheField>
    <cacheField name="Item" numFmtId="0">
      <sharedItems containsBlank="1" longText="1"/>
    </cacheField>
    <cacheField name="Qty" numFmtId="0">
      <sharedItems containsString="0" containsBlank="1" containsNumber="1" containsInteger="1" minValue="1" maxValue="2000"/>
    </cacheField>
    <cacheField name="Unit of Issue" numFmtId="0">
      <sharedItems containsBlank="1"/>
    </cacheField>
    <cacheField name="Unit Budget" numFmtId="0">
      <sharedItems containsString="0" containsBlank="1" containsNumber="1" minValue="2" maxValue="492500"/>
    </cacheField>
    <cacheField name="Estimated Total" numFmtId="43">
      <sharedItems containsString="0" containsBlank="1" containsNumber="1" minValue="0" maxValue="985000"/>
    </cacheField>
    <cacheField name="Unit LCRB" numFmtId="0">
      <sharedItems containsString="0" containsBlank="1" containsNumber="1" minValue="0" maxValue="443250"/>
    </cacheField>
    <cacheField name="Total" numFmtId="43">
      <sharedItems containsString="0" containsBlank="1" containsNumber="1" minValue="0" maxValue="886500"/>
    </cacheField>
    <cacheField name="Purpose" numFmtId="0">
      <sharedItems containsBlank="1" count="117">
        <s v="snacks for the &quot;Internal Quality Audit&quot; on January 19-21, 2021"/>
        <s v="Supply and installation of CCTV for Academic Building, Dormitory and Agriculture Building"/>
        <s v="to be used in the different activities and internet communication needs of BSC"/>
        <s v="Purchase of Academic Equipment "/>
        <s v="for PBB compliance specifically transparency seal and BSC publication"/>
        <s v="for the purchase of Academic Equipments"/>
        <s v="for the purchase of enrollment forms"/>
        <s v="Supply and Delivery of Academic Equipment"/>
        <s v="for the ISO Activity Management Review on Feb. 3, 2021"/>
        <s v="Internet data/Regular load Allocation of Administrative &amp; Finance staff of the college to support online submission of reports &amp; other related activities for the Fiscal Year 2021"/>
        <s v="for the &quot;ISO Documentation&quot;"/>
        <s v="Purchase of Academic Furniture Fixtures  "/>
        <s v="stamp use for the filing of ISO documents"/>
        <s v="ink use for enrollment"/>
        <s v="for the Pre Assessment  Audit Plan on Feb. 10-11, 2021"/>
        <s v="supplies for the repair &amp; maintenance of transportation vehicle"/>
        <s v="Puchase of drafting tables and chairs for the Academiic Furnitures and Fixtures"/>
        <s v="supplies for the repair &amp; maintenance of the building"/>
        <s v="Purchase of Agricultural and Fisheries Tools and Fixtures"/>
        <s v="office machinery &amp; equipment"/>
        <s v="supplies for janitorial services"/>
        <s v="AM snacks for the meeting on the Assessment of the Conduct of Flexible Learning in the 1st Semester of SY 2020-2021"/>
        <s v="snacks &amp; meals for the Administrative &amp; Finance Conference on the finalization of FY 2021 targets and deliverables"/>
        <s v="snacks &amp; dinner for the 51st Board meeting on Feb. 24, 2021"/>
        <s v="use for National Women's Month Celebration"/>
        <s v="seed propagation for the Production of High Value Crop (HVC) Seess &amp; Seedling in Batanes under the Bayanihan II project"/>
        <s v="supplies for the National Women's Month Celebration"/>
        <s v="supplies &amp; materials for the installation of 3 units television"/>
        <s v="supplies &amp; materials for the connection of 3 units television"/>
        <s v="stamp to be used in the office of the President &amp; Office of the Board Sec"/>
        <s v="snacks &amp; lunch for the &quot;Records Management System Echo Seminar on March 23, 2021"/>
        <s v="meals &amp; snacks for the FY 2022 Budget Review &amp; Consultation on March 16, 2021"/>
        <s v="for preventive maintenance of BSC ICT Equipment"/>
        <s v="Snacks during the National Women's Month Celebration "/>
        <s v="for National Womens Month Celebration activity"/>
        <s v="Snacks and lunch during the Administrative Council meeting on March 31, 2021"/>
        <s v="Snacks and Lunch during the Academic Council meeting on March 30, 2021"/>
        <s v="for the purchase of Semi-Expendable Office Supply purposes"/>
        <s v="For the purchase of office equipment"/>
        <s v="For the purchase of semi-expendable equipment"/>
        <s v="for the purchase of Academic furnitures &amp; fixtures purposes"/>
        <s v="Snacks during the Expanded Finance Committee Meeting on April 13, 2021"/>
        <s v="for back-up and saving documents purposes"/>
        <s v="communication expenses in the implementation of the Learning Continuity Plan"/>
        <s v="Supplies and materials for Sports Development"/>
        <s v="supplies/materials use for product development"/>
        <s v="For President's Office use "/>
        <s v="Supplies for operational use of the Procurement Office"/>
        <s v="replacement of defective HDD of ACER ASPIRE 3"/>
        <s v="for office supplies"/>
        <s v="for office supply"/>
        <s v="use for office supplies"/>
        <s v="supplies &amp; equuipment for the installation of split type"/>
        <s v="food for the BSC employees during the Tree Planting Activity at &quot;Rakuh A Payaman&quot; in Mahatao, Batanes 7:00am"/>
        <s v="communication expenses"/>
        <s v="snacks &amp; lunch for the 2nd Quarter Performance Review &amp; Regular meeting (May 18, 2021)"/>
        <s v="to keep update on the development of training/program for sports development"/>
        <s v="Use for mailing report of grades to parents, request credentials, Form 137"/>
        <s v="lunch &amp; snacks for the Lab-Trip Training on May 6 and 7, 2021 at BSC"/>
        <s v="for office consumption (office supplies)"/>
        <s v="Installation of 2 units grrenhouse (4 x 12 sq. m)"/>
        <s v="repair &amp; maintenance of the cables  of old 16 channel CCTV located at Supply Office"/>
        <s v="materials for the National Higher Education Week Competition (May 17-21, 2021)"/>
        <s v="provision of WiFi Modems for internet connectivity (Admin. &amp; Finance units)"/>
        <s v="Health Insurance of students"/>
        <s v="for the Implementation of  &quot;ADOPT through varied R &amp; D of Ivatan Endemic Resources&quot; research project"/>
        <s v="for product packaging"/>
        <s v="for the Implementation of &quot;ADOPT through  Varied R &amp; D of Ivatan Endemic Resources&quot; research project"/>
        <s v="for CAO office use"/>
        <s v="breakfast for Coastal Cleaning on May 18, 2021 at 6:00 in the morning"/>
        <s v="for School Publication supplies &amp; purposes"/>
        <s v="Relocation &amp; Reinstallation of Split type air conditioners"/>
        <s v="for medical &amp; laboratory equiupments"/>
        <s v="snacks for the Technical Budget Hearing for FY 2022 Budget Proposals on June 8, 2021"/>
        <s v="office supplies"/>
        <s v="to be used as one year office supplies and for the upcoming research training and journal publication"/>
        <s v="for CAC office use"/>
        <s v="protective gears of maintenance services staff"/>
        <s v="internet data/Regular load Allocation of Administrative &amp; Finance staff of the college to support online submission of reports &amp; other related activities for the 3rd &amp; 4th quarter of the Fiscal Year 2021"/>
        <s v="agriculture books"/>
        <s v="for office use"/>
        <s v="curtains for SSO office use"/>
        <s v="supplies for security CCTV &amp; utility services"/>
        <s v="supplies for the rewiring of faculty room and repair of stairs at Admin. Offices"/>
        <s v="snacks &amp; lunch for Academic Council meeting on June 14, 2021 "/>
        <s v="lunch for the Re-orientation on the Implementing Rules &amp; Regulations (June 9)"/>
        <s v="for laboratory purposes"/>
        <s v="ink to be used for enrollment"/>
        <s v="for Admin. &amp; Finance unit's Locator Board"/>
        <s v="office supplies for the Administrative &amp; Finance Services Units"/>
        <s v="supplies for Budget office"/>
        <s v="supplies for the Budget office"/>
        <s v="repair of 2 units floor type airconditioner at Faculty Room"/>
        <s v="GSO Supplies"/>
        <s v="Snack for the Preparatory Board Meeting on June 25, 2021 at 10:00 a.m"/>
        <s v="PM snack and dinner for the 52nd Board of Trustees Meeting on June 25, 2021 "/>
        <s v="Lunch, PM Snack and Dinner of Commissioner Lilian A. De Las Llagas and Staff for the 52nd BOT Meeting on 25 June 2021"/>
        <s v="repair &amp; maintenance of A/C units of Registrar's, Cashier's, Accountant's &amp; President's office"/>
        <s v="supplies for the rewiring of faculty room electrical system"/>
        <s v="for the purchase of Semi-expendable equipments purposes"/>
        <s v="AM Snacks for Executive meeting on July 8, 2021 at the Library"/>
        <s v="for Records, Students Services &amp; Guidance Office use"/>
        <s v="for the Founding Anniversary for CY 2021"/>
        <s v="PM snacks for the meeting on the Smart Campus on July 15, 2021"/>
        <s v="for repair &amp; maintenance of duplicating machines"/>
        <s v="supplies for the cleaning of campus"/>
        <s v="Breakfast on the upcoming Founding Anniversary for CY 2021"/>
        <s v="fo office use purposes"/>
        <s v="for the purchase of Semi Expendable office supply purposes"/>
        <s v="PM snacks for the Smart Campus meeting on July 26, 2021"/>
        <s v="snacks for the 2nd Quarter CBAO meeting on July 30, 2021 1PM"/>
        <s v="office supplies for IGP"/>
        <s v="office supply"/>
        <m/>
        <s v="lunch for the Ad HOC Committee In-Charge for the Revision of the existing College Code on August 4, 2021 at 10:00AM."/>
        <s v="for thhe purchase of Semi-expendable equipments purposes" u="1"/>
        <s v="Supplies and materials for Product Development" u="1"/>
      </sharedItems>
    </cacheField>
    <cacheField name="Office" numFmtId="0">
      <sharedItems containsBlank="1"/>
    </cacheField>
    <cacheField name="PO/Contract Date" numFmtId="0">
      <sharedItems containsDate="1" containsBlank="1" containsMixedTypes="1" minDate="2021-06-08T00:00:00" maxDate="2021-08-07T00:00:00"/>
    </cacheField>
    <cacheField name="PO/Contract Date Received" numFmtId="0">
      <sharedItems containsDate="1" containsBlank="1" containsMixedTypes="1" minDate="2021-02-03T00:00:00" maxDate="2021-08-11T00:00:00"/>
    </cacheField>
    <cacheField name="Delivery Date" numFmtId="0">
      <sharedItems containsDate="1" containsBlank="1" containsMixedTypes="1" minDate="2021-02-03T00:00:00" maxDate="2021-07-27T00:00:00" count="78">
        <s v="January 19, 2021"/>
        <s v="January 20, 2021"/>
        <s v="January 21, 2021"/>
        <s v="April 27, 2021"/>
        <s v="5/19 &amp; 7/19/2021"/>
        <s v="February 16, 2021"/>
        <s v="January 12, 2021"/>
        <m/>
        <d v="2021-07-19T00:00:00"/>
        <s v="May 19, 2021"/>
        <s v="January 25, 2021"/>
        <d v="2021-02-03T00:00:00"/>
        <s v="March 29, 2021"/>
        <s v="March 15, 2021"/>
        <s v="-"/>
        <s v="February 10-11, 2021"/>
        <s v="March 31, 2021"/>
        <s v="January 26, 2021"/>
        <s v="February 15, 2021"/>
        <s v="February 26, 2021"/>
        <s v="March 30, 2021"/>
        <s v="April 15, 2021"/>
        <s v="February 23, 2021"/>
        <s v="February 24, 2021"/>
        <s v="May 7, 2021"/>
        <s v="June 2, 2021"/>
        <s v="April 8, 2021"/>
        <s v="March 16, 2021"/>
        <s v="March 25, 2021"/>
        <s v="May 31, 2021"/>
        <s v="June 30, 2021"/>
        <s v="June 10, 2021"/>
        <s v="April 13, 2021"/>
        <d v="2021-07-07T00:00:00"/>
        <s v="June 9, 2021"/>
        <s v="May 31 &amp; July 1, 2021"/>
        <s v="May 20, 2021"/>
        <s v="May 4, 2021"/>
        <s v="June 2 &amp; July 7, 2021"/>
        <s v="May 25, 2021"/>
        <s v="July 1, 2021"/>
        <s v="May 26, 2021"/>
        <s v="April 30, 2021"/>
        <s v="June 2 &amp; July 19, 2021"/>
        <s v="May 18, 2021"/>
        <s v="May 6 &amp; 7, 2021"/>
        <s v="May 25 &amp; July 5, 2021"/>
        <s v="July 2, 2021"/>
        <s v="May 17, 2021"/>
        <s v="May 14, 2021"/>
        <d v="2021-07-15T00:00:00"/>
        <s v="June 18, 2021"/>
        <s v="June 8, 2021"/>
        <s v="July 7, 2021"/>
        <s v="July 19, 2021"/>
        <d v="2021-07-21T00:00:00"/>
        <d v="2021-07-06T00:00:00"/>
        <s v="July 19 &amp; 26, 2021"/>
        <d v="2021-07-22T00:00:00"/>
        <s v="June 25, 2021"/>
        <s v="July 21, 2021"/>
        <s v="July 29, 2021"/>
        <d v="2021-07-08T00:00:00"/>
        <d v="2021-07-26T00:00:00"/>
        <s v="June 2 &amp; July 19, 2022" u="1"/>
        <s v="June 2 &amp; July 19, 2023" u="1"/>
        <s v="May 31 &amp; July 1, 2027" u="1"/>
        <s v="June 2 &amp; July 19, 2024" u="1"/>
        <s v="June 2 &amp; July 19, 2025" u="1"/>
        <s v="June 2 &amp; July 19, 2026" u="1"/>
        <s v="June 2 &amp; July 19, 2027" u="1"/>
        <s v="May 31 &amp; July 1, 2026" u="1"/>
        <d v="2021-03-02T00:00:00" u="1"/>
        <s v="May 31 &amp; July 1, 2025" u="1"/>
        <s v="7/7/21-" u="1"/>
        <s v="May 31 &amp; July 1, 2024" u="1"/>
        <s v="May 31 &amp; July 1, 2023" u="1"/>
        <s v="May 31 &amp; July 1, 2022" u="1"/>
      </sharedItems>
    </cacheField>
    <cacheField name="Supplier" numFmtId="0">
      <sharedItems containsBlank="1"/>
    </cacheField>
    <cacheField name="IAR Date" numFmtId="0">
      <sharedItems containsDate="1" containsBlank="1" containsMixedTypes="1" minDate="2021-05-05T00:00:00" maxDate="2021-08-04T00:00:00" count="65">
        <s v="March 24, 2021"/>
        <s v="May 26, 2021`"/>
        <s v="5/26 &amp; 7/21/2021"/>
        <s v="5/19 &amp; 7/21/2021"/>
        <s v="March 2, 2021"/>
        <s v="April 27, 2021"/>
        <m/>
        <d v="2021-07-26T00:00:00"/>
        <s v="May 26, 2021"/>
        <s v="January 25, 2021"/>
        <s v="February 16, 2021"/>
        <s v="March 31, 2021"/>
        <s v="March 15, 2021"/>
        <s v="-"/>
        <s v="April 5, 2021"/>
        <s v="January 26, 2021"/>
        <s v="March 30, 2021"/>
        <s v="April 15, 2021"/>
        <s v="March 1, 2021"/>
        <s v="March 9, 2021"/>
        <s v="March 29, 2021"/>
        <s v="May 19, 2021"/>
        <s v="June 10, 2021"/>
        <s v="April 12, 2021"/>
        <s v="March 26, 2021"/>
        <s v="May 4, 2021"/>
        <s v="June 1, 2021"/>
        <s v="July 1, 2021"/>
        <s v="June 11, 2021"/>
        <s v="April 22, 2021"/>
        <d v="2021-07-07T00:00:00"/>
        <s v="June 29, 2021"/>
        <s v="June 10 &amp; July 1, 2021"/>
        <s v="June 10 &amp; July 7, 2021"/>
        <s v="June 1 &amp; July 1, 2021"/>
        <s v="April 30, 2021"/>
        <s v="June 10 &amp; July 26, 2021"/>
        <d v="2021-05-07T00:00:00"/>
        <s v="May 26 &amp; July 7, 2021"/>
        <s v="July 2, 2021"/>
        <s v="June 7, 2021"/>
        <s v="July 27, 2021"/>
        <s v="June 8, 2021"/>
        <d v="2021-07-21T00:00:00"/>
        <s v="July 7, 2021"/>
        <s v="July 21, 2021"/>
        <s v="July 21 &amp; 26, 2021"/>
        <d v="2021-08-03T00:00:00"/>
        <d v="2021-06-30T00:00:00"/>
        <s v="July 26, 2021"/>
        <s v="July 29, 2021"/>
        <d v="2021-05-05T00:00:00" u="1"/>
        <s v="June 10 &amp; July 1, 2022" u="1"/>
        <s v="June 10 &amp; July 1, 2023" u="1"/>
        <s v="June 10 &amp; July 1, 2024" u="1"/>
        <s v="June 10 &amp; July 1, 2025" u="1"/>
        <s v="June 10 &amp; July 1, 2026" u="1"/>
        <s v="June 10 &amp; July 1, 2027" u="1"/>
        <s v="June 10 &amp; July 26, 2026" u="1"/>
        <s v="June 10 &amp; July 26, 2027" u="1"/>
        <s v="June 10 &amp; July 26, 2022" u="1"/>
        <s v="June 10 &amp; July 26, 2023" u="1"/>
        <s v="7/7/21-" u="1"/>
        <s v="June 10 &amp; July 26, 2024" u="1"/>
        <s v="June 10 &amp; July 26, 2025" u="1"/>
      </sharedItems>
    </cacheField>
    <cacheField name="Section Code/Dept." numFmtId="0">
      <sharedItems containsBlank="1" containsMixedTypes="1" containsNumber="1" containsInteger="1" minValue="1001" maxValue="1018"/>
    </cacheField>
    <cacheField name="Released Date" numFmtId="0">
      <sharedItems containsDate="1" containsBlank="1" containsMixedTypes="1" minDate="2021-06-05T00:00:00" maxDate="2021-07-14T00:00:00"/>
    </cacheField>
    <cacheField name="Room Assignment " numFmtId="0">
      <sharedItems containsBlank="1"/>
    </cacheField>
    <cacheField name="Status" numFmtId="0">
      <sharedItems containsBlank="1" count="17">
        <s v="delivered"/>
        <s v="complete"/>
        <m/>
        <s v="FAILED"/>
        <s v="on-going"/>
        <s v="pending"/>
        <s v="completed"/>
        <s v="for delivery"/>
        <s v="partial delivery"/>
        <s v="on going"/>
        <s v="Not processed "/>
        <s v="Cancelled"/>
        <s v="for OBR" u="1"/>
        <s v="Petty Cash (5/19/2020)" u="1"/>
        <s v="pendingt" u="1"/>
        <s v="for payt" u="1"/>
        <s v="for payment" u="1"/>
      </sharedItems>
    </cacheField>
    <cacheField name="Remarks" numFmtId="0">
      <sharedItems containsBlank="1"/>
    </cacheField>
    <cacheField name="Check/LDDAP-ADA#" numFmtId="0">
      <sharedItems containsBlank="1" containsMixedTypes="1" containsNumber="1" containsInteger="1" minValue="85648" maxValue="9923101050"/>
    </cacheField>
    <cacheField name="DV#" numFmtId="0">
      <sharedItems containsBlank="1"/>
    </cacheField>
    <cacheField name="ObR #" numFmtId="0">
      <sharedItems containsBlank="1"/>
    </cacheField>
    <cacheField name="Date of Payment" numFmtId="0">
      <sharedItems containsBlank="1"/>
    </cacheField>
    <cacheField name="Days of Delivery" numFmtId="0">
      <sharedItems containsString="0" containsBlank="1" containsNumber="1" containsInteger="1" minValue="3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2">
  <r>
    <x v="0"/>
    <x v="0"/>
    <x v="0"/>
    <s v="HRMO/AO V"/>
    <x v="0"/>
    <x v="0"/>
    <x v="0"/>
    <x v="0"/>
    <s v="AM Snacks (January 19, 2021)"/>
    <n v="25"/>
    <s v="pax"/>
    <n v="150"/>
    <n v="3750"/>
    <n v="150"/>
    <n v="3750"/>
    <x v="0"/>
    <s v="IQA"/>
    <s v="March 11, 2021"/>
    <s v="March 18, 2021"/>
    <x v="0"/>
    <s v="Manta Ray Food Distributor"/>
    <x v="0"/>
    <s v="1003E"/>
    <m/>
    <s v="Library"/>
    <x v="0"/>
    <s v="Pending payment"/>
    <m/>
    <m/>
    <s v="05-02-2021-03-008"/>
    <m/>
    <m/>
  </r>
  <r>
    <x v="0"/>
    <x v="0"/>
    <x v="0"/>
    <s v="HRMO/AO V"/>
    <x v="0"/>
    <x v="0"/>
    <x v="0"/>
    <x v="0"/>
    <s v="PM Snacks (January 19, 2021)"/>
    <n v="25"/>
    <s v="pax"/>
    <n v="150"/>
    <n v="3750"/>
    <n v="150"/>
    <n v="3750"/>
    <x v="0"/>
    <s v="IQA"/>
    <s v="March 11, 2021"/>
    <s v="March 18, 2021"/>
    <x v="0"/>
    <s v="Manta Ray Food Distributor"/>
    <x v="0"/>
    <s v="1003E"/>
    <m/>
    <s v="Library"/>
    <x v="0"/>
    <s v="Pending payment"/>
    <m/>
    <m/>
    <s v="05-02-2021-03-008"/>
    <m/>
    <m/>
  </r>
  <r>
    <x v="0"/>
    <x v="0"/>
    <x v="0"/>
    <s v="HRMO/AO V"/>
    <x v="0"/>
    <x v="0"/>
    <x v="0"/>
    <x v="0"/>
    <s v="AM Snacks (January 20, 2021)"/>
    <n v="15"/>
    <s v="pax"/>
    <n v="95"/>
    <n v="1425"/>
    <n v="95"/>
    <n v="1425"/>
    <x v="0"/>
    <s v="IQA"/>
    <s v="March 11, 2021"/>
    <s v="March 18, 2021"/>
    <x v="1"/>
    <s v="Manta Ray Food Distributor"/>
    <x v="0"/>
    <s v="1003E"/>
    <m/>
    <s v="Library"/>
    <x v="0"/>
    <s v="Pending payment"/>
    <m/>
    <m/>
    <s v="05-02-2021-03-008"/>
    <m/>
    <m/>
  </r>
  <r>
    <x v="0"/>
    <x v="0"/>
    <x v="0"/>
    <s v="HRMO/AO V"/>
    <x v="0"/>
    <x v="0"/>
    <x v="0"/>
    <x v="0"/>
    <s v="PM Snacks (January 20, 2021)"/>
    <n v="15"/>
    <s v="pax"/>
    <n v="95"/>
    <n v="1425"/>
    <n v="95"/>
    <n v="1425"/>
    <x v="0"/>
    <s v="IQA"/>
    <s v="March 11, 2021"/>
    <s v="March 18, 2021"/>
    <x v="1"/>
    <s v="Manta Ray Food Distributor"/>
    <x v="0"/>
    <s v="1003E"/>
    <m/>
    <s v="Library"/>
    <x v="0"/>
    <s v="Pending payment"/>
    <m/>
    <m/>
    <s v="05-02-2021-03-008"/>
    <m/>
    <m/>
  </r>
  <r>
    <x v="0"/>
    <x v="0"/>
    <x v="0"/>
    <s v="HRMO/AO V"/>
    <x v="0"/>
    <x v="0"/>
    <x v="0"/>
    <x v="0"/>
    <s v="AM Snacks (January 21, 2021)"/>
    <n v="25"/>
    <s v="pax"/>
    <n v="150"/>
    <n v="3750"/>
    <n v="150"/>
    <n v="3750"/>
    <x v="0"/>
    <s v="IQA"/>
    <s v="March 11, 2021"/>
    <s v="March 18, 2021"/>
    <x v="2"/>
    <s v="Manta Ray Food Distributor"/>
    <x v="0"/>
    <s v="1003E"/>
    <m/>
    <s v="Library"/>
    <x v="0"/>
    <s v="Pending payment"/>
    <m/>
    <m/>
    <s v="05-02-2021-03-008"/>
    <m/>
    <m/>
  </r>
  <r>
    <x v="0"/>
    <x v="0"/>
    <x v="0"/>
    <s v="HRMO/AO V"/>
    <x v="0"/>
    <x v="0"/>
    <x v="0"/>
    <x v="0"/>
    <s v="PM Snacks (January 21, 2021)"/>
    <n v="25"/>
    <s v="pax"/>
    <n v="150"/>
    <n v="3750"/>
    <n v="150"/>
    <n v="3750"/>
    <x v="0"/>
    <s v="IQA"/>
    <s v="March 11, 2021"/>
    <s v="March 18, 2021"/>
    <x v="2"/>
    <s v="Manta Ray Food Distributor"/>
    <x v="0"/>
    <s v="1003E"/>
    <m/>
    <s v="Library"/>
    <x v="0"/>
    <s v="Pending payment"/>
    <m/>
    <m/>
    <s v="05-02-2021-03-008"/>
    <m/>
    <m/>
  </r>
  <r>
    <x v="0"/>
    <x v="0"/>
    <x v="1"/>
    <s v="PMET Chairperson"/>
    <x v="1"/>
    <x v="1"/>
    <x v="1"/>
    <x v="0"/>
    <s v="Supply &amp; Installation of 16 channel CCTV                                                                   SECURITY SYSTEMS                                                                                                                  Specifications: *1  unit NVR , * Up to 6 Megapixel Resolution Recording, * 40 Mbps/80Mbps/160Mbps incoming bandwidth *Supports H.264+ and H.264 * Synchronous HDMI and VGA Output 1920 x 1080p Resolution * 4/8/16-ch network cameras can be connected * Up to 2 SATA Interfaces * Plug and Play w/ up to 16 Independent PoE network connections * Supports network detection, including network delay, packet loss * Alarm and Audio I/O or higher * 2 units HDD  * Interface: SATA 6.0Gb/s * Capacity: 2TB *RPM:  5400 RPM * Cache: 64MB or higher  * 1 unit LED Monitor Display   *Display Type: l LED-backlit *Screen size: l 21.5&quot; * Pixel Pitch (HxV): l 0.248mm x 0.248mm *Max Resolution: l 1920x1080 * Brightness:l250cd/m2 (typical) * Contrast: l 1000:1 * Response Time: l 5ms *Color: l 16.7M * Viewing Angle: l Horizontal 170*, Vertical 160* interfaces *HDMI Input: l 1 *VGA Input: l 1  or higher  * 1 set of 16 units IP camera  2MP  * 1/2.8&quot; Progressive scan CMOS  *1920x1080@30fps * 4mm fixed lens * Wi-Fi connection (Optional) *H.265+, H.265+,H.264 *3D Digital Noise Reduction * Region of Interest * 120 dB WDR * lP67     Supply and Installation of 8 Channel CCTV, SECURITY SYSTEMS, Specifications:,2 unit NVR,* Up to 6 Megapixel Resolution Recording,*40 Mbps/80Mbps/160 Mbps Incoming Bandwidth,* Supports H.264+ and H.264,*Synchronous HDMI &amp; VGA Output 1920 x 1080 Resolution,*4/8/16-ch Network Cameras can be connected,* Up to 2 SATA Interfaces, *Plug &amp; Play w/ up to 16 Independent PoE Network Connections,* Supports Network Detection, including network delay, Packet loss, * Alarm &amp; Audio I/O or higher,2 units HDD,*Interface SATA 6.0Gb/s, *Capacity : 2TB, *RPM: 5400 RPM, *Cache: 64MB or higher"/>
    <n v="1"/>
    <s v="lot"/>
    <n v="187000"/>
    <n v="187000"/>
    <n v="182980"/>
    <n v="182980"/>
    <x v="1"/>
    <s v="PMET"/>
    <s v="January 7, 2021"/>
    <s v="January 13, 2021"/>
    <x v="3"/>
    <s v="One-Touch Technology Trading"/>
    <x v="1"/>
    <n v="1010"/>
    <s v="June 3, 2021"/>
    <m/>
    <x v="1"/>
    <s v="PAID"/>
    <n v="9923101025"/>
    <s v="01-2021-06-190"/>
    <s v="01-03-2021-01-0006"/>
    <s v="June 8, 2021"/>
    <n v="30"/>
  </r>
  <r>
    <x v="0"/>
    <x v="0"/>
    <x v="1"/>
    <s v="PMET Chairperson"/>
    <x v="1"/>
    <x v="1"/>
    <x v="1"/>
    <x v="0"/>
    <s v="1 unit LED Monitor Display, Display Type: LED Backlit, Screen size: 21.5&quot;, Pixel Pitch(HxV): 0.248mm x 0.248mm, Max Resolution: 1920 x 1080, Brightness: 250cd/m2 (Typical), Contrast: 1000:1, Response Time: 5ms, Color: 16.7M, Viewing Angle: Horizontal 170°, Vertical 160°, Interfaces:HDMI Input: 1, VGA Input: 1, or higher, 1 set of 16 units IP CAMERA 2MP"/>
    <n v="1"/>
    <s v="lot"/>
    <n v="248000"/>
    <n v="248000"/>
    <n v="214880"/>
    <n v="214880"/>
    <x v="1"/>
    <s v="PMET"/>
    <s v="January 7, 2021"/>
    <s v="January 13, 2021"/>
    <x v="3"/>
    <s v="One-Touch Technology Trading"/>
    <x v="1"/>
    <n v="1010"/>
    <s v="June 3, 2021"/>
    <m/>
    <x v="1"/>
    <s v="PAID"/>
    <n v="9923101025"/>
    <s v="01-2021-06-190"/>
    <s v="01-03-2021-01-0006"/>
    <s v="June 8, 2021"/>
    <n v="30"/>
  </r>
  <r>
    <x v="0"/>
    <x v="0"/>
    <x v="2"/>
    <s v="Instructor I"/>
    <x v="1"/>
    <x v="2"/>
    <x v="2"/>
    <x v="0"/>
    <s v="24 port Gigabit up to 200Mbps rack mountable, supports auto negotiation supports MDI/MDIx, full/half duplex mode network switch"/>
    <n v="1"/>
    <s v="pc"/>
    <n v="10000"/>
    <n v="10000"/>
    <n v="8600"/>
    <n v="8600"/>
    <x v="2"/>
    <s v="MIS"/>
    <s v="February 16, 2021"/>
    <s v="February 19, 2021"/>
    <x v="4"/>
    <s v="One-Touch Technology Trading"/>
    <x v="2"/>
    <s v="1002B"/>
    <s v="July 28, 2021"/>
    <m/>
    <x v="1"/>
    <s v="for payment"/>
    <m/>
    <m/>
    <s v="01-02-2021-02-0051"/>
    <m/>
    <n v="30"/>
  </r>
  <r>
    <x v="0"/>
    <x v="0"/>
    <x v="2"/>
    <s v="Instructor I"/>
    <x v="1"/>
    <x v="2"/>
    <x v="2"/>
    <x v="0"/>
    <s v="rj45 cat7, cat6, cat5, with rj 11 and rj12 network crimper"/>
    <n v="1"/>
    <s v="pc"/>
    <n v="1000"/>
    <n v="1000"/>
    <n v="2800"/>
    <n v="2800"/>
    <x v="2"/>
    <s v="MIS"/>
    <s v="February 16, 2021"/>
    <s v="February 19, 2021"/>
    <x v="4"/>
    <s v="One-Touch Technology Trading"/>
    <x v="2"/>
    <s v="1002B"/>
    <s v="July 28, 2021"/>
    <m/>
    <x v="1"/>
    <s v="for payment"/>
    <m/>
    <m/>
    <s v="01-02-2021-02-0051"/>
    <m/>
    <n v="30"/>
  </r>
  <r>
    <x v="0"/>
    <x v="0"/>
    <x v="2"/>
    <s v="Instructor I"/>
    <x v="1"/>
    <x v="2"/>
    <x v="2"/>
    <x v="0"/>
    <s v="Heavy duty punch down impact krone tool"/>
    <n v="1"/>
    <s v="pc"/>
    <n v="1500"/>
    <n v="1500"/>
    <n v="2800"/>
    <n v="2800"/>
    <x v="2"/>
    <s v="MIS"/>
    <s v="February 16, 2021"/>
    <s v="February 19, 2021"/>
    <x v="4"/>
    <s v="One-Touch Technology Trading"/>
    <x v="2"/>
    <s v="1002B"/>
    <s v="July 28, 2021"/>
    <m/>
    <x v="1"/>
    <s v="for payment"/>
    <m/>
    <m/>
    <s v="01-02-2021-02-0051"/>
    <m/>
    <n v="30"/>
  </r>
  <r>
    <x v="0"/>
    <x v="0"/>
    <x v="2"/>
    <s v="Instructor I"/>
    <x v="1"/>
    <x v="2"/>
    <x v="2"/>
    <x v="0"/>
    <s v="Heavy duty digital network cable tester with wire mapping with rechargeable batteries"/>
    <n v="1"/>
    <s v="pc"/>
    <n v="5000"/>
    <n v="5000"/>
    <n v="4800"/>
    <n v="4800"/>
    <x v="2"/>
    <s v="MIS"/>
    <s v="February 16, 2021"/>
    <s v="February 19, 2021"/>
    <x v="4"/>
    <s v="One-Touch Technology Trading"/>
    <x v="2"/>
    <s v="1002B"/>
    <s v="July 28, 2021"/>
    <m/>
    <x v="1"/>
    <s v="for payment"/>
    <m/>
    <m/>
    <s v="01-02-2021-02-0051"/>
    <m/>
    <n v="30"/>
  </r>
  <r>
    <x v="0"/>
    <x v="0"/>
    <x v="2"/>
    <s v="Instructor I"/>
    <x v="1"/>
    <x v="2"/>
    <x v="2"/>
    <x v="0"/>
    <s v="Nylon cable tie 150mm 100s/pack UV resistant"/>
    <n v="4"/>
    <s v="pack"/>
    <n v="500"/>
    <n v="2000"/>
    <n v="480"/>
    <n v="1920"/>
    <x v="2"/>
    <s v="MIS"/>
    <s v="February 16, 2021"/>
    <s v="February 19, 2021"/>
    <x v="4"/>
    <s v="One-Touch Technology Trading"/>
    <x v="2"/>
    <s v="1002B"/>
    <s v="July 28, 2021"/>
    <m/>
    <x v="1"/>
    <s v="for payment"/>
    <m/>
    <m/>
    <s v="01-02-2021-02-0051"/>
    <m/>
    <n v="30"/>
  </r>
  <r>
    <x v="0"/>
    <x v="0"/>
    <x v="2"/>
    <s v="Instructor I"/>
    <x v="1"/>
    <x v="2"/>
    <x v="2"/>
    <x v="0"/>
    <s v="Wireless presenters with laser pointer and rechargeable batteries"/>
    <n v="2"/>
    <s v="pc"/>
    <n v="3000"/>
    <n v="6000"/>
    <n v="2280"/>
    <n v="4560"/>
    <x v="2"/>
    <s v="MIS"/>
    <s v="February 16, 2021"/>
    <s v="February 19, 2021"/>
    <x v="4"/>
    <s v="One-Touch Technology Trading"/>
    <x v="2"/>
    <s v="1002B"/>
    <s v="July 28, 2021"/>
    <m/>
    <x v="1"/>
    <s v="for payment"/>
    <m/>
    <m/>
    <s v="01-02-2021-02-0051"/>
    <m/>
    <n v="30"/>
  </r>
  <r>
    <x v="0"/>
    <x v="1"/>
    <x v="1"/>
    <s v="PMET Chairperson"/>
    <x v="1"/>
    <x v="1"/>
    <x v="3"/>
    <x v="1"/>
    <s v="16 Channel Audio Mixer, On-board processors: SPX Algorithm: 24 programs, PARAMETER: control: 1, FOOT SW: 1 (FX RTN CH on/off), Phantom power: +48 V, Digital I/O: USB Audio Class 2.0 compliant, Max 192kHz, 24 bit, Input Channels: 8 Mono (MIC/LINE), 2 Mono/Stereo(MIC/LINE), Stereo(LINE): 2, Output Channels: STEREO OUT: 2, MONITOR OUT: 1, PHONES: 1, AUX SEND: 4, GROUP OUT: 4, EQ HIGH: Gain: +15 dB/-15 dB, Frequency: 10 kHz shelving, EQ MID: Gain: +15 dB/-15 dB, Frequency: 2.5 kHz peaking, EQ LOW: Gain: +15 dB/-15dB, Frequency 100 Hz shelving, PEAK LED: LED Turns on when post EQ signal reaches 3 dB below clipping, "/>
    <n v="2"/>
    <s v="set"/>
    <n v="45000"/>
    <n v="90000"/>
    <n v="68800"/>
    <n v="137600"/>
    <x v="3"/>
    <s v="PMET"/>
    <s v="January 14, 2021"/>
    <s v="January 20, 2021"/>
    <x v="4"/>
    <s v="One-Touch Technology Trading"/>
    <x v="3"/>
    <n v="1010"/>
    <m/>
    <m/>
    <x v="1"/>
    <s v="PAID"/>
    <n v="86431"/>
    <s v="01-2021-06-226"/>
    <s v="01-03-2021-01-0023"/>
    <s v="June 30, 2021"/>
    <n v="30"/>
  </r>
  <r>
    <x v="0"/>
    <x v="1"/>
    <x v="1"/>
    <s v="PMET Chairperson"/>
    <x v="1"/>
    <x v="1"/>
    <x v="3"/>
    <x v="1"/>
    <s v="Monitoring Headsets Ultra-wide frequency response, High Definition bass and super transparent highs, Ultra-wide dynamic range, High-efficiency cobalt capsule, 1/8&quot; connector plus 1/4&quot; adapter included"/>
    <n v="2"/>
    <s v="unit"/>
    <n v="5000"/>
    <n v="10000"/>
    <n v="8800"/>
    <n v="176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n v="50"/>
    <s v="pairs"/>
    <n v="300"/>
    <n v="15000"/>
    <n v="250"/>
    <n v="125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bend)"/>
    <n v="20"/>
    <s v="pairs"/>
    <n v="300"/>
    <n v="6000"/>
    <n v="250"/>
    <n v="5000"/>
    <x v="3"/>
    <s v="PMET"/>
    <s v="January 14, 2021"/>
    <s v="January 20, 2021"/>
    <x v="4"/>
    <s v="One-Touch Technology Trading"/>
    <x v="3"/>
    <n v="1010"/>
    <m/>
    <m/>
    <x v="1"/>
    <s v="PAID"/>
    <n v="86431"/>
    <s v="01-2021-06-226"/>
    <s v="01-03-2021-01-0023"/>
    <s v="June 30, 2021"/>
    <n v="30"/>
  </r>
  <r>
    <x v="0"/>
    <x v="1"/>
    <x v="1"/>
    <s v="PMET Chairperson"/>
    <x v="1"/>
    <x v="1"/>
    <x v="3"/>
    <x v="1"/>
    <s v="10 inch 600watts 2-way powered speaker w/ wall bracket, 2000 W peak (1300 LF + 700 HF)1000 W continuos RMS (650 LF +  350 HF), 10 inch (254 mm) LF driver , 2.5 inch(65mm) high temperature voice coil, HF Driver: 1.4 inch(35mm) neodymium magnet HD driver w/ precision waveguide, High quality, light weight, cabinet design for easy transport, set-up &amp; installation or higher"/>
    <n v="8"/>
    <s v="set"/>
    <n v="26500"/>
    <n v="212000"/>
    <n v="22800"/>
    <n v="182400"/>
    <x v="3"/>
    <s v="PMET"/>
    <s v="January 14, 2021"/>
    <s v="January 20, 2021"/>
    <x v="4"/>
    <s v="One-Touch Technology Trading"/>
    <x v="3"/>
    <n v="1010"/>
    <m/>
    <m/>
    <x v="1"/>
    <s v="PAID"/>
    <n v="86431"/>
    <s v="01-2021-06-226"/>
    <s v="01-03-2021-01-0023"/>
    <s v="June 30, 2021"/>
    <n v="30"/>
  </r>
  <r>
    <x v="0"/>
    <x v="1"/>
    <x v="1"/>
    <s v="PMET Chairperson"/>
    <x v="1"/>
    <x v="1"/>
    <x v="3"/>
    <x v="1"/>
    <s v="12 inch - 2000watts 2-way powered speaker w/ tripod speaker stand:2000 W peak (1300 LF + 700 HF) 1000 W continuous RMS (650 LF + 350 HF), 12 inch (305 mm) LF driver, 3 inch (76 mm) high temperature voice coil , 1.4 inch (35 mm) neodymium magnet HF driver w/ precision wave guide, High quality, light weight, cabinet design for easy transport, set-up &amp; installation , Pole mountable, wedge monitor, bracket installation or flown application w/ integral M10 suspension points or higher"/>
    <n v="6"/>
    <s v="set"/>
    <n v="44500"/>
    <n v="267000"/>
    <n v="28980"/>
    <n v="173880"/>
    <x v="3"/>
    <s v="PMET"/>
    <s v="January 14, 2021"/>
    <s v="January 20, 2021"/>
    <x v="4"/>
    <s v="One-Touch Technology Trading"/>
    <x v="3"/>
    <n v="1010"/>
    <m/>
    <m/>
    <x v="1"/>
    <s v="PAID"/>
    <n v="86431"/>
    <s v="01-2021-06-226"/>
    <s v="01-03-2021-01-0023"/>
    <s v="June 30, 2021"/>
    <n v="30"/>
  </r>
  <r>
    <x v="0"/>
    <x v="1"/>
    <x v="1"/>
    <s v="PMET Chairperson"/>
    <x v="1"/>
    <x v="1"/>
    <x v="3"/>
    <x v="1"/>
    <s v="Party Box bluetooth speaker"/>
    <n v="2"/>
    <s v="unit"/>
    <n v="25000"/>
    <n v="50000"/>
    <n v="48800"/>
    <n v="97600"/>
    <x v="3"/>
    <s v="PMET"/>
    <s v="January 14, 2021"/>
    <s v="January 20, 2021"/>
    <x v="4"/>
    <s v="One-Touch Technology Trading"/>
    <x v="3"/>
    <n v="1010"/>
    <m/>
    <m/>
    <x v="1"/>
    <s v="PAID"/>
    <n v="86431"/>
    <s v="01-2021-06-226"/>
    <s v="01-03-2021-01-0023"/>
    <s v="June 30, 2021"/>
    <n v="30"/>
  </r>
  <r>
    <x v="0"/>
    <x v="1"/>
    <x v="1"/>
    <s v="PMET Chairperson"/>
    <x v="1"/>
    <x v="1"/>
    <x v="3"/>
    <x v="1"/>
    <s v="20 units 18&quot; gooseneck conference mic w/ desktop base, wired Push button switch for MIC ON/OFF,  Priority button to override all active delegates units, Unidirectional electret condenser microphone , Frequency Response:  70Hz-15kHz, S/N ratio at 1mV, input level -95dB, Sensitivity: -47+3dB, Microphone Stem Length: 41 cm, Dual shielded captive cable w/ power supply or higher"/>
    <n v="1"/>
    <s v="lot"/>
    <n v="100000"/>
    <n v="100000"/>
    <n v="49880"/>
    <n v="49880"/>
    <x v="3"/>
    <s v="PMET"/>
    <s v="January 14, 2021"/>
    <s v="January 20, 2021"/>
    <x v="4"/>
    <s v="One-Touch Technology Trading"/>
    <x v="3"/>
    <n v="1010"/>
    <m/>
    <m/>
    <x v="1"/>
    <s v="PAID"/>
    <n v="86431"/>
    <s v="01-2021-06-226"/>
    <s v="01-03-2021-01-0023"/>
    <s v="June 30, 2021"/>
    <n v="30"/>
  </r>
  <r>
    <x v="0"/>
    <x v="1"/>
    <x v="1"/>
    <s v="PMET Chairperson"/>
    <x v="1"/>
    <x v="1"/>
    <x v="3"/>
    <x v="1"/>
    <s v="Dynamic Cardloid vocal microphone w/ XLR cable vocal microphone PGA58, "/>
    <n v="4"/>
    <s v="set"/>
    <n v="4000"/>
    <n v="16000"/>
    <n v="6800"/>
    <n v="27200"/>
    <x v="3"/>
    <s v="PMET"/>
    <s v="January 14, 2021"/>
    <s v="January 20, 2021"/>
    <x v="4"/>
    <s v="One-Touch Technology Trading"/>
    <x v="3"/>
    <n v="1010"/>
    <m/>
    <m/>
    <x v="1"/>
    <s v="PAID"/>
    <n v="86431"/>
    <s v="01-2021-06-226"/>
    <s v="01-03-2021-01-0023"/>
    <s v="June 30, 2021"/>
    <n v="30"/>
  </r>
  <r>
    <x v="0"/>
    <x v="1"/>
    <x v="1"/>
    <s v="PMET Chairperson"/>
    <x v="1"/>
    <x v="1"/>
    <x v="3"/>
    <x v="1"/>
    <s v="Dual UHF Wireless Microphone UHF Freq: 600-724 MHz, 60 freq each channel , easy to sync and operate, colore lcd in receiver , LCD display on handheld, 1U Space Rack Mountable, Dual Antenna Receiving System, Transmitter Display Battery Status or higher"/>
    <n v="2"/>
    <s v="set"/>
    <n v="25000"/>
    <n v="50000"/>
    <n v="50800"/>
    <n v="101600"/>
    <x v="3"/>
    <s v="PMET"/>
    <s v="January 14, 2021"/>
    <s v="January 20, 2021"/>
    <x v="4"/>
    <s v="One-Touch Technology Trading"/>
    <x v="3"/>
    <n v="1010"/>
    <m/>
    <m/>
    <x v="1"/>
    <s v="PAID"/>
    <n v="86431"/>
    <s v="01-2021-06-226"/>
    <s v="01-03-2021-01-0023"/>
    <s v="June 30, 2021"/>
    <n v="30"/>
  </r>
  <r>
    <x v="0"/>
    <x v="1"/>
    <x v="1"/>
    <s v="PMET Chairperson"/>
    <x v="1"/>
    <x v="1"/>
    <x v="3"/>
    <x v="1"/>
    <s v="2 Channel/Dual Wireless Headworn Mic, * Sensitivity (peak deviation): 3uV(52dB S/N), *AF output clipping level:, * Balance outputs: +10dB(XLR), *Unbalance outputs: +4dB(1/4&quot; 6.3mm jack socket), * Adjacent channel interference ratio: 80dB, *Image interference Ratio: 80dB, *RF Outputs: 8mW~30mW, *Harmonic suppression: &gt;50dB"/>
    <n v="1"/>
    <s v="set"/>
    <n v="30000"/>
    <n v="30000"/>
    <n v="50800"/>
    <n v="50800"/>
    <x v="3"/>
    <s v="PMET"/>
    <s v="January 14, 2021"/>
    <s v="January 20, 2021"/>
    <x v="4"/>
    <s v="One-Touch Technology Trading"/>
    <x v="3"/>
    <n v="1010"/>
    <m/>
    <m/>
    <x v="1"/>
    <s v="PAID"/>
    <n v="86431"/>
    <s v="01-2021-06-226"/>
    <s v="01-03-2021-01-0023"/>
    <s v="June 30, 2021"/>
    <n v="30"/>
  </r>
  <r>
    <x v="0"/>
    <x v="1"/>
    <x v="1"/>
    <s v="PMET Chairperson"/>
    <x v="1"/>
    <x v="1"/>
    <x v="3"/>
    <x v="1"/>
    <s v="Heavy duty 16 x 4 snake cable 30 meters snake cable connector"/>
    <n v="2"/>
    <s v="unit"/>
    <n v="28000"/>
    <n v="56000"/>
    <n v="18800"/>
    <n v="37600"/>
    <x v="3"/>
    <s v="PMET"/>
    <s v="January 14, 2021"/>
    <s v="January 20, 2021"/>
    <x v="4"/>
    <s v="One-Touch Technology Trading"/>
    <x v="3"/>
    <n v="1010"/>
    <m/>
    <m/>
    <x v="1"/>
    <s v="PAID"/>
    <n v="86431"/>
    <s v="01-2021-06-226"/>
    <s v="01-03-2021-01-0023"/>
    <s v="June 30, 2021"/>
    <n v="30"/>
  </r>
  <r>
    <x v="0"/>
    <x v="1"/>
    <x v="1"/>
    <s v="PMET Chairperson"/>
    <x v="1"/>
    <x v="1"/>
    <x v="3"/>
    <x v="1"/>
    <s v="Microphone wire heavy duty 100 meters 1 red, 1 black"/>
    <n v="2"/>
    <s v="rolls"/>
    <n v="10000"/>
    <n v="20000"/>
    <n v="9680"/>
    <n v="19360"/>
    <x v="3"/>
    <s v="PMET"/>
    <s v="January 14, 2021"/>
    <s v="January 20, 2021"/>
    <x v="4"/>
    <s v="One-Touch Technology Trading"/>
    <x v="3"/>
    <n v="1010"/>
    <m/>
    <m/>
    <x v="1"/>
    <s v="PAID"/>
    <n v="86431"/>
    <s v="01-2021-06-226"/>
    <s v="01-03-2021-01-0023"/>
    <s v="June 30, 2021"/>
    <n v="30"/>
  </r>
  <r>
    <x v="0"/>
    <x v="1"/>
    <x v="1"/>
    <s v="PMET Chairperson"/>
    <x v="1"/>
    <x v="1"/>
    <x v="3"/>
    <x v="1"/>
    <s v="Includes: Qty 1 - Detachable 2.0m NEMA 5-15P to IEC , APC Back-UPS 625VA, 230V, AVR, Floor, Universal Sockets, Battery Backup &amp; Surge Protector for Electronics and Computers, C13 power cord, User Manual"/>
    <n v="2"/>
    <s v="unit"/>
    <n v="12609.31"/>
    <n v="25218.62"/>
    <n v="7800"/>
    <n v="15600"/>
    <x v="3"/>
    <s v="PMET"/>
    <s v="January 14, 2021"/>
    <s v="January 20, 2021"/>
    <x v="4"/>
    <s v="One-Touch Technology Trading"/>
    <x v="3"/>
    <n v="1010"/>
    <m/>
    <m/>
    <x v="1"/>
    <s v="PAID"/>
    <n v="86431"/>
    <s v="01-2021-06-226"/>
    <s v="01-03-2021-01-0023"/>
    <s v="June 30, 2021"/>
    <n v="30"/>
  </r>
  <r>
    <x v="0"/>
    <x v="0"/>
    <x v="2"/>
    <s v="Instructor I"/>
    <x v="2"/>
    <x v="0"/>
    <x v="4"/>
    <x v="0"/>
    <s v="VPS Hosting w/ the following specifications: SSL configuration, 10 domain plesks atleast 40 GB storage 2GB or more RAM, wordpress update w/ FREE web, dns migration"/>
    <n v="1"/>
    <s v="subscription"/>
    <n v="49000"/>
    <n v="49000"/>
    <n v="45560"/>
    <n v="45560"/>
    <x v="4"/>
    <s v="MIS"/>
    <s v="February 10, 2021"/>
    <s v="February 16, 2021"/>
    <x v="5"/>
    <s v="BITSTOP Network Services"/>
    <x v="4"/>
    <s v="1002B"/>
    <m/>
    <m/>
    <x v="1"/>
    <s v="PAID"/>
    <n v="387103"/>
    <s v="07-2021-04-003"/>
    <s v="07-02-2021-02-0012"/>
    <s v="April 22, 2021"/>
    <n v="30"/>
  </r>
  <r>
    <x v="0"/>
    <x v="0"/>
    <x v="1"/>
    <s v="Co-Chair PMET"/>
    <x v="1"/>
    <x v="1"/>
    <x v="5"/>
    <x v="0"/>
    <s v="Split Type Airconditioner, 2.5 hp, Inverter (Supply. Delivery and Installation)"/>
    <n v="9"/>
    <s v="set"/>
    <n v="92900.5"/>
    <n v="836104.5"/>
    <n v="75800"/>
    <n v="682200"/>
    <x v="5"/>
    <s v="PMET"/>
    <s v="January 6, 2021"/>
    <s v="January 11, 2021"/>
    <x v="6"/>
    <s v="JPM General Mdse. &amp; Hardware"/>
    <x v="5"/>
    <n v="1010"/>
    <s v="May 5, 2021"/>
    <m/>
    <x v="1"/>
    <s v="PAID"/>
    <n v="85681"/>
    <s v="01-2021-03-113C"/>
    <s v="01-03-2021-01-0003"/>
    <s v="March 29, 2021"/>
    <n v="30"/>
  </r>
  <r>
    <x v="0"/>
    <x v="0"/>
    <x v="1"/>
    <s v="Co-Chair PMET"/>
    <x v="1"/>
    <x v="1"/>
    <x v="5"/>
    <x v="0"/>
    <s v="Split Type Airconditioner, 1.5 hp, Inverter (Supply. Delivery and Installation)"/>
    <n v="2"/>
    <s v="set"/>
    <n v="68000.5"/>
    <n v="136001"/>
    <n v="54400"/>
    <n v="108800"/>
    <x v="5"/>
    <s v="PMET"/>
    <s v="January 6, 2021"/>
    <s v="January 11, 2021"/>
    <x v="6"/>
    <s v="JPM General Mdse. &amp; Hardware"/>
    <x v="5"/>
    <n v="1010"/>
    <s v="May 5, 2021"/>
    <m/>
    <x v="1"/>
    <s v="PAID"/>
    <n v="85681"/>
    <s v="01-2021-03-113C"/>
    <s v="01-03-2021-01-0003"/>
    <s v="March 29, 2021"/>
    <n v="30"/>
  </r>
  <r>
    <x v="0"/>
    <x v="0"/>
    <x v="3"/>
    <s v="Accountant I"/>
    <x v="1"/>
    <x v="2"/>
    <x v="6"/>
    <x v="0"/>
    <s v="4 Ply Certificate of Registration Carbonized (white, pink, yellow,green)"/>
    <n v="1500"/>
    <s v="set"/>
    <n v="15"/>
    <n v="22500"/>
    <n v="15"/>
    <n v="22500"/>
    <x v="6"/>
    <m/>
    <s v="March 10, 2021"/>
    <m/>
    <x v="7"/>
    <s v="Golden Press"/>
    <x v="6"/>
    <s v="1003B"/>
    <m/>
    <m/>
    <x v="2"/>
    <m/>
    <m/>
    <m/>
    <m/>
    <m/>
    <m/>
  </r>
  <r>
    <x v="0"/>
    <x v="0"/>
    <x v="1"/>
    <s v="PMET Chairperson"/>
    <x v="1"/>
    <x v="1"/>
    <x v="7"/>
    <x v="0"/>
    <s v="Smart Interactive Projector: Beyond HD Resolution, White &amp; Colour light output @ 3800 lumens, Dual Screen Interactivity, Finger Touch Interactivite, Short Throw  80&quot; 47cm, 1000 hours lamp life with eco mode, Multi-PC Projection, 3X HDMI (Supply, Delivery &amp; Installation) with Basic Training for the operator."/>
    <n v="1"/>
    <s v="set"/>
    <n v="288961.7"/>
    <n v="288961.7"/>
    <n v="280800"/>
    <n v="280800"/>
    <x v="3"/>
    <s v="PMET"/>
    <s v="January 12, 2021"/>
    <s v="January 14, 2021"/>
    <x v="8"/>
    <s v="One-Touch Technology Trading"/>
    <x v="7"/>
    <n v="1010"/>
    <m/>
    <m/>
    <x v="0"/>
    <s v="for payment"/>
    <m/>
    <m/>
    <s v="01-03-2021-01-0019"/>
    <m/>
    <n v="30"/>
  </r>
  <r>
    <x v="0"/>
    <x v="0"/>
    <x v="1"/>
    <s v="PMET Chairperson"/>
    <x v="1"/>
    <x v="1"/>
    <x v="7"/>
    <x v="0"/>
    <s v="Regular Motorized Screen: MOTORIZED SCREEN WITH MAXWHITE FG MATERIAL FROM 84&quot; to 180: (4:3 OR 16:9)"/>
    <n v="1"/>
    <s v="set"/>
    <n v="90000"/>
    <n v="90000"/>
    <n v="78980"/>
    <n v="78980"/>
    <x v="3"/>
    <s v="PMET"/>
    <s v="January 12, 2021"/>
    <s v="January 14, 2021"/>
    <x v="8"/>
    <s v="One-Touch Technology Trading"/>
    <x v="7"/>
    <n v="1010"/>
    <m/>
    <m/>
    <x v="0"/>
    <s v="for payment"/>
    <m/>
    <m/>
    <s v="01-03-2021-01-0019"/>
    <m/>
    <n v="30"/>
  </r>
  <r>
    <x v="0"/>
    <x v="0"/>
    <x v="2"/>
    <s v="Instructor I"/>
    <x v="1"/>
    <x v="0"/>
    <x v="8"/>
    <x v="0"/>
    <s v="4 Gang Heavy duty extension cord 15A 10 M"/>
    <n v="2"/>
    <s v="pc"/>
    <n v="2500"/>
    <n v="5000"/>
    <n v="2480"/>
    <n v="4960"/>
    <x v="2"/>
    <s v="MIS"/>
    <s v="February 17, 2021"/>
    <s v="March 3, 2021"/>
    <x v="9"/>
    <s v="One-Touch Technology Trading"/>
    <x v="8"/>
    <s v="1002B"/>
    <s v="July 9, 2021"/>
    <s v="Accounting"/>
    <x v="1"/>
    <s v="PAID"/>
    <n v="9923101050"/>
    <s v="01-2021-07-269"/>
    <s v="01-02-2021-02-0052"/>
    <s v="July 28, 2021"/>
    <n v="30"/>
  </r>
  <r>
    <x v="0"/>
    <x v="0"/>
    <x v="2"/>
    <s v="Instructor I"/>
    <x v="1"/>
    <x v="0"/>
    <x v="8"/>
    <x v="0"/>
    <s v="Cat6 Smart/PLDT Home Wifi"/>
    <n v="4"/>
    <s v="pc"/>
    <n v="3500"/>
    <n v="14000"/>
    <n v="3200"/>
    <n v="12800"/>
    <x v="2"/>
    <s v="MIS"/>
    <s v="February 17, 2021"/>
    <s v="March 3, 2021"/>
    <x v="9"/>
    <s v="One-Touch Technology Trading"/>
    <x v="8"/>
    <s v="1002B"/>
    <s v="July 9, 2021"/>
    <s v="Accounting"/>
    <x v="1"/>
    <s v="PAID"/>
    <n v="9923101050"/>
    <s v="01-2021-07-269"/>
    <s v="01-02-2021-02-0052"/>
    <s v="July 28, 2021"/>
    <n v="30"/>
  </r>
  <r>
    <x v="0"/>
    <x v="0"/>
    <x v="2"/>
    <s v="Instructor I"/>
    <x v="1"/>
    <x v="0"/>
    <x v="8"/>
    <x v="0"/>
    <s v="1000 peso worth of prepaid load for PLDT Home Wifi"/>
    <n v="10"/>
    <s v="pc"/>
    <n v="1125"/>
    <n v="11250"/>
    <n v="1220"/>
    <n v="12200"/>
    <x v="2"/>
    <s v="MIS"/>
    <s v="February 17, 2021"/>
    <s v="March 3, 2021"/>
    <x v="9"/>
    <s v="One-Touch Technology Trading"/>
    <x v="8"/>
    <s v="1002B"/>
    <s v="July 9, 2021"/>
    <s v="Accounting"/>
    <x v="1"/>
    <s v="PAID"/>
    <n v="9923101050"/>
    <s v="01-2021-07-269"/>
    <s v="01-02-2021-02-0052"/>
    <s v="July 28, 2021"/>
    <n v="30"/>
  </r>
  <r>
    <x v="0"/>
    <x v="0"/>
    <x v="1"/>
    <s v="Chairperson-PMET"/>
    <x v="1"/>
    <x v="1"/>
    <x v="9"/>
    <x v="0"/>
    <s v="Fire Extinguisher ABC Dry Chemical, 10lbs"/>
    <n v="25"/>
    <s v="pc"/>
    <n v="3393.75"/>
    <n v="84843.75"/>
    <n v="3500"/>
    <n v="87500"/>
    <x v="7"/>
    <s v="PMET"/>
    <s v="January 6, 2021"/>
    <s v="January 11, 2021"/>
    <x v="6"/>
    <s v="JPM General Merchandise"/>
    <x v="9"/>
    <m/>
    <m/>
    <s v="Supply"/>
    <x v="1"/>
    <s v="PAID"/>
    <n v="2021164020"/>
    <s v="07-2021-02-032"/>
    <s v="01-03-2021-01-0001"/>
    <s v="February 16, 2021"/>
    <m/>
  </r>
  <r>
    <x v="0"/>
    <x v="0"/>
    <x v="1"/>
    <s v="Chairperson-PMET"/>
    <x v="1"/>
    <x v="1"/>
    <x v="9"/>
    <x v="0"/>
    <s v="Emergency Light (LED Type)"/>
    <n v="20"/>
    <s v="pc"/>
    <n v="3748.5"/>
    <n v="74970"/>
    <n v="2100"/>
    <n v="42000"/>
    <x v="7"/>
    <s v="PMET"/>
    <s v="January 6, 2021"/>
    <s v="January 11, 2021"/>
    <x v="6"/>
    <s v="JPM General Merchandise"/>
    <x v="9"/>
    <m/>
    <m/>
    <s v="Supply"/>
    <x v="1"/>
    <s v="PAID"/>
    <n v="2021164020"/>
    <s v="07-2021-02-032"/>
    <s v="01-03-2021-01-0001"/>
    <s v="February 16, 2021"/>
    <m/>
  </r>
  <r>
    <x v="0"/>
    <x v="0"/>
    <x v="1"/>
    <s v="Chairperson-PMET"/>
    <x v="1"/>
    <x v="1"/>
    <x v="9"/>
    <x v="0"/>
    <s v="LED Exit Sign"/>
    <n v="30"/>
    <s v="pc"/>
    <n v="2700"/>
    <n v="81000"/>
    <n v="1000"/>
    <n v="30000"/>
    <x v="7"/>
    <s v="PMET"/>
    <s v="January 6, 2021"/>
    <s v="January 11, 2021"/>
    <x v="6"/>
    <s v="JPM General Merchandise"/>
    <x v="9"/>
    <m/>
    <m/>
    <s v="Supply"/>
    <x v="1"/>
    <s v="PAID"/>
    <n v="2021164020"/>
    <s v="07-2021-02-032"/>
    <s v="01-03-2021-01-0001"/>
    <s v="February 16, 2021"/>
    <m/>
  </r>
  <r>
    <x v="0"/>
    <x v="0"/>
    <x v="1"/>
    <s v="Chairperson-PMET"/>
    <x v="1"/>
    <x v="1"/>
    <x v="9"/>
    <x v="0"/>
    <s v="Running Man LED, Emergency Exit Sign"/>
    <n v="25"/>
    <s v="pc"/>
    <n v="2400"/>
    <n v="60000"/>
    <n v="1000"/>
    <n v="25000"/>
    <x v="7"/>
    <s v="PMET"/>
    <s v="January 6, 2021"/>
    <s v="January 11, 2021"/>
    <x v="6"/>
    <s v="JPM General Merchandise"/>
    <x v="9"/>
    <m/>
    <m/>
    <s v="Supply"/>
    <x v="1"/>
    <s v="PAID"/>
    <n v="2021164020"/>
    <s v="07-2021-02-032"/>
    <s v="01-03-2021-01-0001"/>
    <s v="February 16, 2021"/>
    <m/>
  </r>
  <r>
    <x v="0"/>
    <x v="0"/>
    <x v="1"/>
    <s v="Chairperson-PMET"/>
    <x v="1"/>
    <x v="1"/>
    <x v="9"/>
    <x v="0"/>
    <s v="Grease Trap (23cm x 22.5cm pipe and pipe fittings"/>
    <n v="2"/>
    <s v="set"/>
    <n v="7500"/>
    <n v="15000"/>
    <n v="5600"/>
    <n v="11200"/>
    <x v="7"/>
    <s v="PMET"/>
    <s v="January 6, 2021"/>
    <s v="January 11, 2021"/>
    <x v="6"/>
    <s v="JPM General Merchandise"/>
    <x v="9"/>
    <m/>
    <m/>
    <s v="Supply"/>
    <x v="1"/>
    <s v="PAID"/>
    <n v="2021164020"/>
    <s v="07-2021-02-032"/>
    <s v="01-03-2021-01-0001"/>
    <s v="February 16, 2021"/>
    <m/>
  </r>
  <r>
    <x v="0"/>
    <x v="0"/>
    <x v="1"/>
    <s v="Chairperson-PMET"/>
    <x v="1"/>
    <x v="1"/>
    <x v="9"/>
    <x v="0"/>
    <s v="Booster Water Pump (2.5Hp)"/>
    <n v="2"/>
    <s v="set"/>
    <n v="22500"/>
    <n v="45000"/>
    <n v="21000"/>
    <n v="42000"/>
    <x v="7"/>
    <s v="PMET"/>
    <s v="January 6, 2021"/>
    <s v="January 11, 2021"/>
    <x v="10"/>
    <s v="JPM General Merchandise"/>
    <x v="9"/>
    <m/>
    <m/>
    <s v="Supply"/>
    <x v="1"/>
    <s v="PAID"/>
    <n v="2021164020"/>
    <s v="07-2021-02-032"/>
    <s v="01-03-2021-01-0001"/>
    <s v="February 16, 2021"/>
    <m/>
  </r>
  <r>
    <x v="0"/>
    <x v="0"/>
    <x v="0"/>
    <s v="HRMO/AO V"/>
    <x v="0"/>
    <x v="0"/>
    <x v="10"/>
    <x v="0"/>
    <s v="Lunch (Feb. 3-ISO activity) *1 vegetarian meal"/>
    <n v="20"/>
    <s v="pax"/>
    <n v="400"/>
    <n v="8000"/>
    <n v="350"/>
    <n v="7000"/>
    <x v="8"/>
    <s v="IQA"/>
    <s v="February 3, 2021"/>
    <d v="2021-02-03T00:00:00"/>
    <x v="11"/>
    <s v="Doque's Congie Haus"/>
    <x v="10"/>
    <s v="1003E"/>
    <m/>
    <m/>
    <x v="1"/>
    <s v="PAID"/>
    <n v="366144"/>
    <s v="05-2021-03-040"/>
    <s v="05-02-2021-02-0003"/>
    <s v="March 22, 2021"/>
    <m/>
  </r>
  <r>
    <x v="0"/>
    <x v="0"/>
    <x v="0"/>
    <s v="HRMO/AO V"/>
    <x v="0"/>
    <x v="0"/>
    <x v="10"/>
    <x v="0"/>
    <s v="AM Snacks (Feb. 3-ISO activity)"/>
    <n v="20"/>
    <s v="pax"/>
    <n v="150"/>
    <n v="3000"/>
    <n v="120"/>
    <n v="2400"/>
    <x v="8"/>
    <s v="IQA"/>
    <s v="February 3, 2021"/>
    <d v="2021-02-03T00:00:00"/>
    <x v="11"/>
    <s v="Doque's Congie Haus"/>
    <x v="10"/>
    <s v="1003E"/>
    <m/>
    <m/>
    <x v="1"/>
    <s v="PAID"/>
    <n v="366144"/>
    <s v="05-2021-03-040"/>
    <s v="05-02-2021-02-0003"/>
    <s v="March 22, 2021"/>
    <m/>
  </r>
  <r>
    <x v="0"/>
    <x v="0"/>
    <x v="0"/>
    <s v="HRMO/AO V"/>
    <x v="0"/>
    <x v="0"/>
    <x v="10"/>
    <x v="0"/>
    <s v="PM Snacks (Feb. 3-ISO activity)"/>
    <n v="20"/>
    <s v="pax"/>
    <n v="150"/>
    <n v="3000"/>
    <n v="120"/>
    <n v="2400"/>
    <x v="8"/>
    <s v="IQA"/>
    <s v="February 3, 2021"/>
    <d v="2021-02-03T00:00:00"/>
    <x v="11"/>
    <s v="Doque's Congie Haus"/>
    <x v="10"/>
    <s v="1003E"/>
    <m/>
    <m/>
    <x v="1"/>
    <s v="PAID"/>
    <n v="366144"/>
    <s v="05-2021-03-040"/>
    <s v="05-02-2021-02-0003"/>
    <s v="March 22, 2021"/>
    <m/>
  </r>
  <r>
    <x v="0"/>
    <x v="2"/>
    <x v="4"/>
    <s v="CAO/Director of Admin &amp; Finance"/>
    <x v="1"/>
    <x v="0"/>
    <x v="11"/>
    <x v="0"/>
    <s v="Prepaid Load Card (500 worth of load) can be use for PLDT WiFi"/>
    <n v="186"/>
    <s v="pcs"/>
    <n v="580"/>
    <n v="107880"/>
    <n v="580"/>
    <n v="107880"/>
    <x v="9"/>
    <s v="Admin and Finance"/>
    <s v="February 24, 2021"/>
    <s v="March 5, 2021"/>
    <x v="12"/>
    <s v="JPM General Merchandise"/>
    <x v="11"/>
    <n v="1003"/>
    <m/>
    <s v="CAO"/>
    <x v="1"/>
    <s v="PAID"/>
    <n v="85676"/>
    <s v="01-2021-03-111"/>
    <s v="01-02-2021-02-0059"/>
    <s v="March 29, 2021"/>
    <m/>
  </r>
  <r>
    <x v="0"/>
    <x v="2"/>
    <x v="0"/>
    <s v="HRMO/AO V"/>
    <x v="0"/>
    <x v="0"/>
    <x v="12"/>
    <x v="0"/>
    <s v="Data Folder (Taglia lock) L: 13 3/4&quot;  W: 11 1/4&quot;  Thick: 3&quot;"/>
    <n v="12"/>
    <s v="pcs"/>
    <n v="280"/>
    <n v="3360"/>
    <n v="280"/>
    <n v="3360"/>
    <x v="10"/>
    <s v="IQA"/>
    <s v="February 16, 2021"/>
    <s v="February 19, 2021"/>
    <x v="13"/>
    <s v="One-Touch Techniology Trading"/>
    <x v="12"/>
    <s v="1003E"/>
    <m/>
    <s v="Library"/>
    <x v="1"/>
    <s v="PAID"/>
    <n v="366147"/>
    <s v="05-2021-03-042"/>
    <s v="05-02-2021-02-0005"/>
    <s v="March 26, 2021"/>
    <m/>
  </r>
  <r>
    <x v="0"/>
    <x v="2"/>
    <x v="0"/>
    <s v="HRMO/AO V"/>
    <x v="0"/>
    <x v="0"/>
    <x v="12"/>
    <x v="0"/>
    <s v="Specialty Paper"/>
    <n v="5"/>
    <s v="pack"/>
    <n v="60"/>
    <n v="300"/>
    <n v="55"/>
    <n v="275"/>
    <x v="10"/>
    <s v="IQA"/>
    <s v="February 16, 2021"/>
    <s v="February 19, 2021"/>
    <x v="13"/>
    <s v="One-Touch Techniology Trading"/>
    <x v="12"/>
    <s v="1003E"/>
    <m/>
    <s v="Library"/>
    <x v="1"/>
    <s v="PAID"/>
    <n v="366147"/>
    <s v="05-2021-03-042"/>
    <s v="05-02-2021-02-0005"/>
    <s v="March 26, 2021"/>
    <m/>
  </r>
  <r>
    <x v="0"/>
    <x v="2"/>
    <x v="0"/>
    <s v="HRMO/AO V"/>
    <x v="0"/>
    <x v="0"/>
    <x v="12"/>
    <x v="0"/>
    <s v="Clear Sheet Binder/ Arch File Refill  L: 13 5/8&quot;  W: 9 1/4&quot;"/>
    <n v="10"/>
    <s v="pack"/>
    <n v="30"/>
    <n v="300"/>
    <n v="25"/>
    <n v="250"/>
    <x v="10"/>
    <s v="IQA"/>
    <s v="February 16, 2021"/>
    <s v="February 19, 2021"/>
    <x v="13"/>
    <s v="One-Touch Techniology Trading"/>
    <x v="12"/>
    <s v="1003E"/>
    <m/>
    <s v="Library"/>
    <x v="1"/>
    <s v="PAID"/>
    <n v="366147"/>
    <s v="05-2021-03-042"/>
    <s v="05-02-2021-02-0005"/>
    <s v="March 26, 2021"/>
    <m/>
  </r>
  <r>
    <x v="0"/>
    <x v="2"/>
    <x v="1"/>
    <s v="PMET Chairperson"/>
    <x v="1"/>
    <x v="0"/>
    <x v="13"/>
    <x v="0"/>
    <s v="*Supply, Delivery, Built/Installation of Table Base Cover &amp; Swag Cover, Table Cloth Cover W/ Runner:Silk fabric (Golden Yellow, Bloody Red,Black, White &amp; Ivory)Supply,Installation &amp; Built customize (please see conceptual design), a) Table size: 2 nos.of 4.8Lx 1.20W, b) Table Size: 28 nos. of 2.4L x"/>
    <n v="1"/>
    <s v="lot"/>
    <n v="200000"/>
    <n v="200000"/>
    <n v="199680"/>
    <n v="199680"/>
    <x v="11"/>
    <s v="PMET"/>
    <s v="February 10, 201"/>
    <s v="February 16, 2021"/>
    <x v="7"/>
    <s v="GDP Trading"/>
    <x v="6"/>
    <m/>
    <m/>
    <m/>
    <x v="1"/>
    <s v="PAID"/>
    <n v="9923101036"/>
    <s v="01-2021-07-238"/>
    <s v="01-02-2021-01-0050"/>
    <s v="July 7, 2021"/>
    <n v="30"/>
  </r>
  <r>
    <x v="0"/>
    <x v="2"/>
    <x v="0"/>
    <s v="HRMO/AO V"/>
    <x v="2"/>
    <x v="2"/>
    <x v="14"/>
    <x v="0"/>
    <s v="Self ink Stamp (RECEIVED)"/>
    <n v="20"/>
    <s v="pc"/>
    <n v="350"/>
    <n v="7000"/>
    <n v="0"/>
    <n v="0"/>
    <x v="12"/>
    <s v="IQA"/>
    <s v="-"/>
    <s v="-"/>
    <x v="14"/>
    <s v="-"/>
    <x v="13"/>
    <n v="1003"/>
    <s v="-"/>
    <s v="-"/>
    <x v="3"/>
    <s v="-"/>
    <s v="-"/>
    <s v="-"/>
    <s v="-"/>
    <s v="-"/>
    <m/>
  </r>
  <r>
    <x v="0"/>
    <x v="2"/>
    <x v="0"/>
    <s v="HRMO/AO V"/>
    <x v="2"/>
    <x v="2"/>
    <x v="14"/>
    <x v="0"/>
    <s v="Self ink Stamp (RELEASED)"/>
    <n v="20"/>
    <s v="pc"/>
    <n v="350"/>
    <n v="7000"/>
    <n v="0"/>
    <n v="0"/>
    <x v="12"/>
    <s v="IQA"/>
    <s v="-"/>
    <s v="-"/>
    <x v="14"/>
    <s v="-"/>
    <x v="13"/>
    <n v="1003"/>
    <s v="-"/>
    <s v="-"/>
    <x v="3"/>
    <s v="-"/>
    <s v="-"/>
    <s v="-"/>
    <s v="-"/>
    <s v="-"/>
    <m/>
  </r>
  <r>
    <x v="0"/>
    <x v="2"/>
    <x v="0"/>
    <s v="HRMO/AO V"/>
    <x v="2"/>
    <x v="2"/>
    <x v="14"/>
    <x v="0"/>
    <s v="Self ink Stamp (CONTROLLED)"/>
    <n v="20"/>
    <s v="pc"/>
    <n v="350"/>
    <n v="7000"/>
    <n v="0"/>
    <n v="0"/>
    <x v="12"/>
    <s v="IQA"/>
    <s v="-"/>
    <s v="-"/>
    <x v="14"/>
    <s v="-"/>
    <x v="13"/>
    <n v="1003"/>
    <s v="-"/>
    <s v="-"/>
    <x v="3"/>
    <s v="-"/>
    <s v="-"/>
    <s v="-"/>
    <s v="-"/>
    <s v="-"/>
    <m/>
  </r>
  <r>
    <x v="0"/>
    <x v="2"/>
    <x v="0"/>
    <s v="HRMO/AO V"/>
    <x v="2"/>
    <x v="2"/>
    <x v="14"/>
    <x v="0"/>
    <s v="Self ink Stamp (UNCONTROLLED)"/>
    <n v="20"/>
    <s v="pc"/>
    <n v="350"/>
    <n v="7000"/>
    <n v="0"/>
    <n v="0"/>
    <x v="12"/>
    <s v="IQA"/>
    <s v="-"/>
    <s v="-"/>
    <x v="14"/>
    <s v="-"/>
    <x v="13"/>
    <n v="1003"/>
    <s v="-"/>
    <s v="-"/>
    <x v="3"/>
    <s v="-"/>
    <s v="-"/>
    <s v="-"/>
    <s v="-"/>
    <s v="-"/>
    <m/>
  </r>
  <r>
    <x v="0"/>
    <x v="2"/>
    <x v="3"/>
    <s v="Accountant I"/>
    <x v="1"/>
    <x v="2"/>
    <x v="15"/>
    <x v="0"/>
    <s v="Ribbon Cart, Epson C13SO15632, Black for LX-310"/>
    <n v="10"/>
    <s v="cart"/>
    <n v="150"/>
    <n v="1500"/>
    <m/>
    <m/>
    <x v="13"/>
    <m/>
    <m/>
    <m/>
    <x v="7"/>
    <m/>
    <x v="6"/>
    <s v="1003B"/>
    <m/>
    <m/>
    <x v="3"/>
    <m/>
    <m/>
    <m/>
    <m/>
    <m/>
    <m/>
  </r>
  <r>
    <x v="0"/>
    <x v="2"/>
    <x v="0"/>
    <s v="HRMO/AO V"/>
    <x v="0"/>
    <x v="0"/>
    <x v="16"/>
    <x v="0"/>
    <s v="AM Snacks (Feb. 10-11)"/>
    <n v="25"/>
    <s v="pax"/>
    <n v="150"/>
    <n v="3750"/>
    <n v="145"/>
    <n v="3625"/>
    <x v="14"/>
    <s v="IQA"/>
    <s v="February 16, 2021"/>
    <s v="February 19, 2021"/>
    <x v="15"/>
    <s v="Hudzan Café &amp; Catering Services"/>
    <x v="4"/>
    <n v="1003"/>
    <s v="March 10, 2021"/>
    <s v="Cashier"/>
    <x v="1"/>
    <s v="PAID"/>
    <n v="366142"/>
    <s v="05-2021-03-038"/>
    <s v="05-02-2021-02-0006"/>
    <s v="March 22, 2021"/>
    <m/>
  </r>
  <r>
    <x v="0"/>
    <x v="2"/>
    <x v="0"/>
    <s v="HRMO/AO V"/>
    <x v="0"/>
    <x v="0"/>
    <x v="16"/>
    <x v="0"/>
    <s v="PM Snacks (Feb. 10-11)"/>
    <n v="25"/>
    <s v="pax"/>
    <n v="150"/>
    <n v="3750"/>
    <n v="140"/>
    <n v="3500"/>
    <x v="14"/>
    <s v="IQA"/>
    <s v="February 16, 2021"/>
    <s v="February 19, 2021"/>
    <x v="15"/>
    <s v="Hudzan Café &amp; Catering Services"/>
    <x v="4"/>
    <n v="1003"/>
    <s v="March 10, 2021"/>
    <s v="Cashier"/>
    <x v="1"/>
    <s v="PAID"/>
    <n v="366142"/>
    <s v="05-2021-03-038"/>
    <s v="05-02-2021-02-0006"/>
    <s v="March 22, 2021"/>
    <m/>
  </r>
  <r>
    <x v="0"/>
    <x v="2"/>
    <x v="5"/>
    <s v="GSO-Supervisor"/>
    <x v="1"/>
    <x v="0"/>
    <x v="17"/>
    <x v="0"/>
    <s v="Side Mirror,1 pair Sarao, 2 pairs-original Honda mc"/>
    <n v="3"/>
    <s v="sets"/>
    <n v="2333.33"/>
    <n v="6999.99"/>
    <n v="1000"/>
    <n v="3000"/>
    <x v="15"/>
    <s v="GSO"/>
    <s v="March 10, 2021"/>
    <s v="March 18, 2021"/>
    <x v="16"/>
    <s v="NRA Hardware"/>
    <x v="14"/>
    <s v="1003G"/>
    <m/>
    <m/>
    <x v="4"/>
    <s v="PAID"/>
    <n v="85690"/>
    <s v="01-2021-04-138"/>
    <s v="01-02-2021-03-0072"/>
    <s v="April 21, 2021"/>
    <m/>
  </r>
  <r>
    <x v="0"/>
    <x v="2"/>
    <x v="5"/>
    <s v="GSO-Supervisor"/>
    <x v="1"/>
    <x v="0"/>
    <x v="17"/>
    <x v="0"/>
    <s v="Speedometer cable, (1 Wave 100, 2 XRM)"/>
    <n v="3"/>
    <s v="pcs"/>
    <n v="300"/>
    <n v="900"/>
    <n v="250"/>
    <n v="750"/>
    <x v="15"/>
    <s v="GSO"/>
    <s v="March 10, 2021"/>
    <s v="March 18, 2021"/>
    <x v="16"/>
    <s v="NRA Hardware"/>
    <x v="14"/>
    <s v="1003G"/>
    <m/>
    <m/>
    <x v="4"/>
    <s v="PAID"/>
    <n v="85690"/>
    <s v="01-2021-04-138"/>
    <s v="01-02-2021-03-0072"/>
    <s v="April 21, 2021"/>
    <m/>
  </r>
  <r>
    <x v="0"/>
    <x v="2"/>
    <x v="5"/>
    <s v="GSO-Supervisor"/>
    <x v="1"/>
    <x v="0"/>
    <x v="17"/>
    <x v="0"/>
    <s v="Spracket set, (428-104L 38T 14T)"/>
    <n v="1"/>
    <s v="set"/>
    <n v="1000"/>
    <n v="1000"/>
    <n v="2500"/>
    <n v="2500"/>
    <x v="15"/>
    <s v="GSO"/>
    <s v="March 10, 2021"/>
    <s v="March 18, 2021"/>
    <x v="16"/>
    <s v="NRA Hardware"/>
    <x v="14"/>
    <s v="1003G"/>
    <m/>
    <m/>
    <x v="4"/>
    <s v="PAID"/>
    <n v="85690"/>
    <s v="01-2021-04-138"/>
    <s v="01-02-2021-03-0072"/>
    <s v="April 21, 2021"/>
    <m/>
  </r>
  <r>
    <x v="0"/>
    <x v="2"/>
    <x v="5"/>
    <s v="GSO-Supervisor"/>
    <x v="1"/>
    <x v="0"/>
    <x v="17"/>
    <x v="0"/>
    <s v="Vehicle Battery (YTX 4B-BS)"/>
    <n v="3"/>
    <s v="pcs"/>
    <n v="1500"/>
    <n v="4500"/>
    <n v="900"/>
    <n v="2700"/>
    <x v="15"/>
    <s v="GSO"/>
    <s v="March 10, 2021"/>
    <s v="March 18, 2021"/>
    <x v="16"/>
    <s v="NRA Hardware"/>
    <x v="14"/>
    <s v="1003G"/>
    <m/>
    <m/>
    <x v="4"/>
    <s v="PAID"/>
    <n v="85690"/>
    <s v="01-2021-04-138"/>
    <s v="01-02-2021-03-0072"/>
    <s v="April 21, 2021"/>
    <m/>
  </r>
  <r>
    <x v="0"/>
    <x v="2"/>
    <x v="5"/>
    <s v="GSO-Supervisor"/>
    <x v="1"/>
    <x v="0"/>
    <x v="17"/>
    <x v="0"/>
    <s v="Heavy Duty Chemical gloves"/>
    <n v="10"/>
    <s v="pairs"/>
    <n v="200"/>
    <n v="2000"/>
    <n v="350"/>
    <n v="3500"/>
    <x v="15"/>
    <s v="GSO"/>
    <s v="March 10, 2021"/>
    <s v="March 18, 2021"/>
    <x v="16"/>
    <s v="NRA Hardware"/>
    <x v="14"/>
    <s v="1003G"/>
    <m/>
    <m/>
    <x v="4"/>
    <s v="PAID"/>
    <n v="85690"/>
    <s v="01-2021-04-138"/>
    <s v="01-02-2021-03-0072"/>
    <s v="April 21, 2021"/>
    <m/>
  </r>
  <r>
    <x v="0"/>
    <x v="2"/>
    <x v="5"/>
    <s v="GSO-Supervisor"/>
    <x v="1"/>
    <x v="0"/>
    <x v="17"/>
    <x v="0"/>
    <s v="Rubberrized gloves"/>
    <n v="100"/>
    <s v="pairs"/>
    <n v="90"/>
    <n v="9000"/>
    <n v="70"/>
    <n v="7000"/>
    <x v="15"/>
    <s v="GSO"/>
    <s v="March 10, 2021"/>
    <s v="March 18, 2021"/>
    <x v="16"/>
    <s v="NRA Hardware"/>
    <x v="14"/>
    <s v="1003G"/>
    <m/>
    <m/>
    <x v="4"/>
    <s v="PAID"/>
    <n v="85690"/>
    <s v="01-2021-04-138"/>
    <s v="01-02-2021-03-0072"/>
    <s v="April 21, 2021"/>
    <m/>
  </r>
  <r>
    <x v="0"/>
    <x v="2"/>
    <x v="5"/>
    <s v="GSO-Supervisor"/>
    <x v="1"/>
    <x v="0"/>
    <x v="17"/>
    <x v="0"/>
    <s v="Rubberized caster wheel, 4&quot;"/>
    <n v="12"/>
    <s v="pcs"/>
    <n v="500"/>
    <n v="6000"/>
    <n v="350"/>
    <n v="4200"/>
    <x v="15"/>
    <s v="GSO"/>
    <s v="March 10, 2021"/>
    <s v="March 18, 2021"/>
    <x v="16"/>
    <s v="NRA Hardware"/>
    <x v="14"/>
    <s v="1003G"/>
    <m/>
    <m/>
    <x v="4"/>
    <s v="PAID"/>
    <n v="85690"/>
    <s v="01-2021-04-138"/>
    <s v="01-02-2021-03-0072"/>
    <s v="April 21, 2021"/>
    <m/>
  </r>
  <r>
    <x v="0"/>
    <x v="2"/>
    <x v="5"/>
    <s v="GSO-Supervisor"/>
    <x v="1"/>
    <x v="0"/>
    <x v="17"/>
    <x v="0"/>
    <s v="3/4&quot; Steel pipe, sched 40"/>
    <n v="12"/>
    <s v="pcs"/>
    <n v="1000"/>
    <n v="12000"/>
    <n v="1100"/>
    <n v="13200"/>
    <x v="15"/>
    <s v="GSO"/>
    <s v="March 10, 2021"/>
    <s v="March 18, 2021"/>
    <x v="16"/>
    <s v="NRA Hardware"/>
    <x v="14"/>
    <s v="1003G"/>
    <m/>
    <m/>
    <x v="4"/>
    <s v="PAID"/>
    <n v="85690"/>
    <s v="01-2021-04-138"/>
    <s v="01-02-2021-03-0072"/>
    <s v="April 21, 2021"/>
    <m/>
  </r>
  <r>
    <x v="0"/>
    <x v="2"/>
    <x v="5"/>
    <s v="GSO-Supervisor"/>
    <x v="1"/>
    <x v="0"/>
    <x v="17"/>
    <x v="0"/>
    <s v="Quick Drying Enamel, chocolate brown"/>
    <n v="4"/>
    <s v="gallon"/>
    <n v="1000"/>
    <n v="4000"/>
    <n v="900"/>
    <n v="3600"/>
    <x v="15"/>
    <s v="GSO"/>
    <s v="March 10, 2021"/>
    <s v="March 18, 2021"/>
    <x v="16"/>
    <s v="NRA Hardware"/>
    <x v="14"/>
    <s v="1003G"/>
    <m/>
    <m/>
    <x v="4"/>
    <s v="PAID"/>
    <n v="85690"/>
    <s v="01-2021-04-138"/>
    <s v="01-02-2021-03-0072"/>
    <s v="April 21, 2021"/>
    <m/>
  </r>
  <r>
    <x v="0"/>
    <x v="2"/>
    <x v="5"/>
    <s v="GSO-Supervisor"/>
    <x v="1"/>
    <x v="0"/>
    <x v="17"/>
    <x v="0"/>
    <s v="Spray paint flourescent green, 400ml"/>
    <n v="6"/>
    <s v="can"/>
    <n v="500"/>
    <n v="3000"/>
    <n v="350"/>
    <n v="2100"/>
    <x v="15"/>
    <s v="GSO"/>
    <s v="March 10, 2021"/>
    <s v="March 18, 2021"/>
    <x v="16"/>
    <s v="NRA Hardware"/>
    <x v="14"/>
    <s v="1003G"/>
    <m/>
    <m/>
    <x v="4"/>
    <s v="PAID"/>
    <n v="85690"/>
    <s v="01-2021-04-138"/>
    <s v="01-02-2021-03-0072"/>
    <s v="April 21, 2021"/>
    <m/>
  </r>
  <r>
    <x v="0"/>
    <x v="0"/>
    <x v="1"/>
    <s v="Chairperson-PMET"/>
    <x v="1"/>
    <x v="1"/>
    <x v="18"/>
    <x v="0"/>
    <s v="Drafting Table Adjustable height tilting with drawers and pen holder + Drafting chair(1200mm x 750mm x 800mm)"/>
    <n v="15"/>
    <s v="set"/>
    <n v="18500"/>
    <n v="277500"/>
    <n v="13000"/>
    <n v="195000"/>
    <x v="16"/>
    <s v="Industrial Technology"/>
    <s v="January 6, 2021"/>
    <s v="January 11, 2021"/>
    <x v="17"/>
    <s v="NRA Hardware"/>
    <x v="15"/>
    <n v="1001"/>
    <m/>
    <m/>
    <x v="1"/>
    <s v="PAID"/>
    <n v="85648"/>
    <s v="01-2021-02-062"/>
    <s v="01-03-2021-01-0004"/>
    <s v="February 16, 2021"/>
    <m/>
  </r>
  <r>
    <x v="0"/>
    <x v="2"/>
    <x v="5"/>
    <s v="GSO-Supervisor"/>
    <x v="1"/>
    <x v="0"/>
    <x v="19"/>
    <x v="0"/>
    <s v="PVC Pipe clamp 1/2, orange"/>
    <n v="300"/>
    <s v="pcs"/>
    <n v="7"/>
    <n v="2100"/>
    <n v="4"/>
    <n v="1200"/>
    <x v="17"/>
    <m/>
    <s v="March 17, 2021"/>
    <m/>
    <x v="7"/>
    <s v="Northern Star Gen. Mdse."/>
    <x v="6"/>
    <s v="1003G"/>
    <m/>
    <m/>
    <x v="1"/>
    <s v="PAID"/>
    <n v="86405"/>
    <s v="01-2021-06-183A"/>
    <s v="01-02-2021-03-0086"/>
    <s v="June 1, 2021"/>
    <n v="30"/>
  </r>
  <r>
    <x v="0"/>
    <x v="2"/>
    <x v="5"/>
    <s v="GSO-Supervisor"/>
    <x v="1"/>
    <x v="0"/>
    <x v="19"/>
    <x v="0"/>
    <s v="PVC Pipe clamp 3/4, orange"/>
    <n v="200"/>
    <s v="pcs"/>
    <n v="10"/>
    <n v="2000"/>
    <n v="7"/>
    <n v="1400"/>
    <x v="17"/>
    <m/>
    <s v="March 17, 2021"/>
    <m/>
    <x v="7"/>
    <s v="Northern Star Gen. Mdse."/>
    <x v="6"/>
    <s v="1003G"/>
    <m/>
    <m/>
    <x v="1"/>
    <s v="PAID"/>
    <n v="86405"/>
    <s v="01-2021-06-183A"/>
    <s v="01-02-2021-03-0086"/>
    <s v="June 1, 2021"/>
    <n v="30"/>
  </r>
  <r>
    <x v="0"/>
    <x v="2"/>
    <x v="5"/>
    <s v="GSO-Supervisor"/>
    <x v="1"/>
    <x v="0"/>
    <x v="19"/>
    <x v="0"/>
    <s v="1/2 Marine Plywood"/>
    <n v="10"/>
    <s v="pcs"/>
    <n v="1100"/>
    <n v="11000"/>
    <n v="1105"/>
    <n v="11050"/>
    <x v="17"/>
    <m/>
    <s v="March 17, 2021"/>
    <m/>
    <x v="7"/>
    <s v="Northern Star Gen. Mdse."/>
    <x v="6"/>
    <s v="1003G"/>
    <m/>
    <m/>
    <x v="1"/>
    <s v="PAID"/>
    <n v="86405"/>
    <s v="01-2021-06-183A"/>
    <s v="01-02-2021-03-0086"/>
    <s v="June 1, 2021"/>
    <n v="30"/>
  </r>
  <r>
    <x v="0"/>
    <x v="2"/>
    <x v="5"/>
    <s v="GSO-Supervisor"/>
    <x v="1"/>
    <x v="0"/>
    <x v="19"/>
    <x v="0"/>
    <s v="Wood preserver, 1L/can"/>
    <n v="10"/>
    <s v="L"/>
    <n v="1000"/>
    <n v="10000"/>
    <n v="930"/>
    <n v="9300"/>
    <x v="17"/>
    <m/>
    <s v="March 17, 2021"/>
    <m/>
    <x v="7"/>
    <s v="Northern Star Gen. Mdse."/>
    <x v="6"/>
    <s v="1003G"/>
    <m/>
    <m/>
    <x v="1"/>
    <s v="PAID"/>
    <n v="86405"/>
    <s v="01-2021-06-183A"/>
    <s v="01-02-2021-03-0086"/>
    <s v="June 1, 2021"/>
    <n v="30"/>
  </r>
  <r>
    <x v="0"/>
    <x v="2"/>
    <x v="5"/>
    <s v="GSO-Supervisor"/>
    <x v="1"/>
    <x v="0"/>
    <x v="19"/>
    <x v="0"/>
    <s v="1.5&quot; FN"/>
    <n v="3"/>
    <s v="kg"/>
    <n v="120"/>
    <n v="360"/>
    <n v="105"/>
    <n v="315"/>
    <x v="17"/>
    <m/>
    <s v="March 17, 2021"/>
    <m/>
    <x v="7"/>
    <s v="Northern Star Gen. Mdse."/>
    <x v="6"/>
    <s v="1003G"/>
    <m/>
    <m/>
    <x v="1"/>
    <s v="PAID"/>
    <n v="86405"/>
    <s v="01-2021-06-183A"/>
    <s v="01-02-2021-03-0086"/>
    <s v="June 1, 2021"/>
    <n v="30"/>
  </r>
  <r>
    <x v="0"/>
    <x v="2"/>
    <x v="5"/>
    <s v="GSO-Supervisor"/>
    <x v="1"/>
    <x v="0"/>
    <x v="19"/>
    <x v="0"/>
    <s v="2&quot; FN"/>
    <n v="3"/>
    <s v="kg"/>
    <n v="120"/>
    <n v="360"/>
    <n v="105"/>
    <n v="315"/>
    <x v="17"/>
    <m/>
    <s v="March 17, 2021"/>
    <m/>
    <x v="7"/>
    <s v="Northern Star Gen. Mdse."/>
    <x v="6"/>
    <s v="1003G"/>
    <m/>
    <m/>
    <x v="1"/>
    <s v="PAID"/>
    <n v="86405"/>
    <s v="01-2021-06-183A"/>
    <s v="01-02-2021-03-0086"/>
    <s v="June 1, 2021"/>
    <n v="30"/>
  </r>
  <r>
    <x v="0"/>
    <x v="2"/>
    <x v="5"/>
    <s v="GSO-Supervisor"/>
    <x v="1"/>
    <x v="0"/>
    <x v="19"/>
    <x v="0"/>
    <s v="2&quot; stainless hinges"/>
    <n v="40"/>
    <s v="set"/>
    <n v="100"/>
    <n v="4000"/>
    <n v="118"/>
    <n v="4720"/>
    <x v="17"/>
    <m/>
    <s v="March 17, 2021"/>
    <m/>
    <x v="7"/>
    <s v="Northern Star Gen. Mdse."/>
    <x v="6"/>
    <s v="1003G"/>
    <m/>
    <m/>
    <x v="1"/>
    <s v="PAID"/>
    <n v="86405"/>
    <s v="01-2021-06-183A"/>
    <s v="01-02-2021-03-0086"/>
    <s v="June 1, 2021"/>
    <n v="30"/>
  </r>
  <r>
    <x v="0"/>
    <x v="2"/>
    <x v="5"/>
    <s v="GSO-Supervisor"/>
    <x v="1"/>
    <x v="0"/>
    <x v="19"/>
    <x v="0"/>
    <s v="Wall paint, gloss white, 16L"/>
    <n v="5"/>
    <s v="pails"/>
    <n v="3000"/>
    <n v="15000"/>
    <n v="2352"/>
    <n v="11760"/>
    <x v="17"/>
    <m/>
    <s v="March 17, 2021"/>
    <m/>
    <x v="7"/>
    <s v="Northern Star Gen. Mdse."/>
    <x v="6"/>
    <s v="1003G"/>
    <m/>
    <m/>
    <x v="1"/>
    <s v="PAID"/>
    <n v="86405"/>
    <s v="01-2021-06-183A"/>
    <s v="01-02-2021-03-0086"/>
    <s v="June 1, 2021"/>
    <n v="30"/>
  </r>
  <r>
    <x v="0"/>
    <x v="2"/>
    <x v="5"/>
    <s v="GSO-Supervisor"/>
    <x v="1"/>
    <x v="0"/>
    <x v="19"/>
    <x v="0"/>
    <s v="PVC pipe 6',S-600"/>
    <n v="8"/>
    <s v="pcs"/>
    <n v="2000"/>
    <n v="16000"/>
    <n v="1325"/>
    <n v="10600"/>
    <x v="17"/>
    <m/>
    <s v="March 17, 2021"/>
    <m/>
    <x v="7"/>
    <s v="Northern Star Gen. Mdse."/>
    <x v="6"/>
    <s v="1003G"/>
    <m/>
    <m/>
    <x v="1"/>
    <s v="PAID"/>
    <n v="86405"/>
    <s v="01-2021-06-183A"/>
    <s v="01-02-2021-03-0086"/>
    <s v="June 1, 2021"/>
    <n v="30"/>
  </r>
  <r>
    <x v="0"/>
    <x v="2"/>
    <x v="5"/>
    <s v="GSO-Supervisor"/>
    <x v="1"/>
    <x v="0"/>
    <x v="19"/>
    <x v="0"/>
    <s v="PVC tee 6&quot;"/>
    <n v="2"/>
    <s v="pcs"/>
    <n v="1400"/>
    <n v="2800"/>
    <n v="1105"/>
    <n v="2210"/>
    <x v="17"/>
    <m/>
    <s v="March 17, 2021"/>
    <m/>
    <x v="7"/>
    <s v="Northern Star Gen. Mdse."/>
    <x v="6"/>
    <s v="1003G"/>
    <m/>
    <m/>
    <x v="1"/>
    <s v="PAID"/>
    <n v="86405"/>
    <s v="01-2021-06-183A"/>
    <s v="01-02-2021-03-0086"/>
    <s v="June 1, 2021"/>
    <n v="30"/>
  </r>
  <r>
    <x v="0"/>
    <x v="2"/>
    <x v="5"/>
    <s v="GSO-Supervisor"/>
    <x v="1"/>
    <x v="0"/>
    <x v="19"/>
    <x v="0"/>
    <s v="PVC elbow 6&quot;"/>
    <n v="2"/>
    <s v="pcs"/>
    <n v="800"/>
    <n v="1600"/>
    <n v="665"/>
    <n v="1330"/>
    <x v="17"/>
    <m/>
    <s v="March 17, 2021"/>
    <m/>
    <x v="7"/>
    <s v="Northern Star Gen. Mdse."/>
    <x v="6"/>
    <s v="1003G"/>
    <m/>
    <m/>
    <x v="1"/>
    <s v="PAID"/>
    <n v="86405"/>
    <s v="01-2021-06-183A"/>
    <s v="01-02-2021-03-0086"/>
    <s v="June 1, 2021"/>
    <n v="30"/>
  </r>
  <r>
    <x v="0"/>
    <x v="2"/>
    <x v="5"/>
    <s v="GSO-Supervisor"/>
    <x v="1"/>
    <x v="0"/>
    <x v="19"/>
    <x v="0"/>
    <s v="P120 sandpaper"/>
    <n v="20"/>
    <s v="pcs"/>
    <n v="50"/>
    <n v="1000"/>
    <n v="15"/>
    <n v="300"/>
    <x v="17"/>
    <m/>
    <s v="March 17, 2021"/>
    <m/>
    <x v="7"/>
    <s v="Northern Star Gen. Mdse."/>
    <x v="6"/>
    <s v="1003G"/>
    <m/>
    <m/>
    <x v="1"/>
    <s v="PAID"/>
    <n v="86405"/>
    <s v="01-2021-06-183A"/>
    <s v="01-02-2021-03-0086"/>
    <s v="June 1, 2021"/>
    <n v="30"/>
  </r>
  <r>
    <x v="0"/>
    <x v="2"/>
    <x v="5"/>
    <s v="GSO-Supervisor"/>
    <x v="1"/>
    <x v="0"/>
    <x v="19"/>
    <x v="0"/>
    <s v="120C sandpaper"/>
    <n v="20"/>
    <s v="pcs"/>
    <n v="20"/>
    <n v="400"/>
    <n v="15"/>
    <n v="300"/>
    <x v="17"/>
    <m/>
    <s v="March 17, 2021"/>
    <m/>
    <x v="7"/>
    <s v="Northern Star Gen. Mdse."/>
    <x v="6"/>
    <s v="1003G"/>
    <m/>
    <m/>
    <x v="1"/>
    <s v="PAID"/>
    <n v="86405"/>
    <s v="01-2021-06-183A"/>
    <s v="01-02-2021-03-0086"/>
    <s v="June 1, 2021"/>
    <n v="30"/>
  </r>
  <r>
    <x v="0"/>
    <x v="2"/>
    <x v="5"/>
    <s v="GSO-Supervisor"/>
    <x v="1"/>
    <x v="0"/>
    <x v="19"/>
    <x v="0"/>
    <s v="PVC waterpipe 1/2"/>
    <n v="40"/>
    <s v="pcs"/>
    <n v="120"/>
    <n v="4800"/>
    <n v="110"/>
    <n v="4400"/>
    <x v="17"/>
    <m/>
    <s v="March 17, 2021"/>
    <m/>
    <x v="7"/>
    <s v="Northern Star Gen. Mdse."/>
    <x v="6"/>
    <s v="1003G"/>
    <m/>
    <m/>
    <x v="1"/>
    <s v="PAID"/>
    <n v="86405"/>
    <s v="01-2021-06-183A"/>
    <s v="01-02-2021-03-0086"/>
    <s v="June 1, 2021"/>
    <n v="30"/>
  </r>
  <r>
    <x v="0"/>
    <x v="2"/>
    <x v="5"/>
    <s v="GSO-Supervisor"/>
    <x v="1"/>
    <x v="0"/>
    <x v="19"/>
    <x v="0"/>
    <s v="PVC Female adaptor 1/2"/>
    <n v="15"/>
    <s v="pcs"/>
    <n v="40"/>
    <n v="600"/>
    <n v="15"/>
    <n v="225"/>
    <x v="17"/>
    <m/>
    <s v="March 17, 2021"/>
    <m/>
    <x v="7"/>
    <s v="Northern Star Gen. Mdse."/>
    <x v="6"/>
    <s v="1003G"/>
    <m/>
    <m/>
    <x v="1"/>
    <s v="PAID"/>
    <n v="86405"/>
    <s v="01-2021-06-183A"/>
    <s v="01-02-2021-03-0086"/>
    <s v="June 1, 2021"/>
    <n v="30"/>
  </r>
  <r>
    <x v="0"/>
    <x v="2"/>
    <x v="5"/>
    <s v="GSO-Supervisor"/>
    <x v="1"/>
    <x v="0"/>
    <x v="19"/>
    <x v="0"/>
    <s v="PVC male adaptor 1/2"/>
    <n v="10"/>
    <s v="pcs"/>
    <n v="50"/>
    <n v="500"/>
    <n v="15"/>
    <n v="150"/>
    <x v="17"/>
    <m/>
    <s v="March 17, 2021"/>
    <m/>
    <x v="7"/>
    <s v="Northern Star Gen. Mdse."/>
    <x v="6"/>
    <s v="1003G"/>
    <m/>
    <m/>
    <x v="1"/>
    <s v="PAID"/>
    <n v="86405"/>
    <s v="01-2021-06-183A"/>
    <s v="01-02-2021-03-0086"/>
    <s v="June 1, 2021"/>
    <n v="30"/>
  </r>
  <r>
    <x v="0"/>
    <x v="2"/>
    <x v="5"/>
    <s v="GSO-Supervisor"/>
    <x v="1"/>
    <x v="0"/>
    <x v="19"/>
    <x v="0"/>
    <s v="PVC water pipe 3/4"/>
    <n v="30"/>
    <s v="pcs"/>
    <n v="250"/>
    <n v="7500"/>
    <n v="105"/>
    <n v="3150"/>
    <x v="17"/>
    <m/>
    <s v="March 17, 2021"/>
    <m/>
    <x v="7"/>
    <s v="Northern Star Gen. Mdse."/>
    <x v="6"/>
    <s v="1003G"/>
    <m/>
    <m/>
    <x v="1"/>
    <s v="PAID"/>
    <n v="86405"/>
    <s v="01-2021-06-183A"/>
    <s v="01-02-2021-03-0086"/>
    <s v="June 1, 2021"/>
    <n v="30"/>
  </r>
  <r>
    <x v="0"/>
    <x v="2"/>
    <x v="5"/>
    <s v="GSO-Supervisor"/>
    <x v="1"/>
    <x v="0"/>
    <x v="19"/>
    <x v="0"/>
    <s v="PVC elbow 3/4"/>
    <n v="10"/>
    <s v="pcs"/>
    <n v="80"/>
    <n v="800"/>
    <n v="17"/>
    <n v="170"/>
    <x v="17"/>
    <m/>
    <s v="March 17, 2021"/>
    <m/>
    <x v="7"/>
    <s v="Northern Star Gen. Mdse."/>
    <x v="6"/>
    <s v="1003G"/>
    <m/>
    <m/>
    <x v="1"/>
    <s v="PAID"/>
    <n v="86405"/>
    <s v="01-2021-06-183A"/>
    <s v="01-02-2021-03-0086"/>
    <s v="June 1, 2021"/>
    <n v="30"/>
  </r>
  <r>
    <x v="0"/>
    <x v="2"/>
    <x v="5"/>
    <s v="GSO-Supervisor"/>
    <x v="1"/>
    <x v="0"/>
    <x v="19"/>
    <x v="0"/>
    <s v="PVC 3/4 to 1/2 reducer"/>
    <n v="10"/>
    <s v="pcs"/>
    <n v="100"/>
    <n v="1000"/>
    <n v="37"/>
    <n v="370"/>
    <x v="17"/>
    <m/>
    <s v="March 17, 2021"/>
    <m/>
    <x v="7"/>
    <s v="Northern Star Gen. Mdse."/>
    <x v="6"/>
    <s v="1003G"/>
    <m/>
    <m/>
    <x v="1"/>
    <s v="PAID"/>
    <n v="86405"/>
    <s v="01-2021-06-183A"/>
    <s v="01-02-2021-03-0086"/>
    <s v="June 1, 2021"/>
    <n v="30"/>
  </r>
  <r>
    <x v="0"/>
    <x v="2"/>
    <x v="5"/>
    <s v="GSO-Supervisor"/>
    <x v="1"/>
    <x v="0"/>
    <x v="19"/>
    <x v="0"/>
    <s v="1/2 ball valve"/>
    <n v="10"/>
    <s v="pcs"/>
    <n v="120"/>
    <n v="1200"/>
    <n v="105"/>
    <n v="1050"/>
    <x v="17"/>
    <m/>
    <s v="March 17, 2021"/>
    <m/>
    <x v="7"/>
    <s v="Northern Star Gen. Mdse."/>
    <x v="6"/>
    <s v="1003G"/>
    <m/>
    <m/>
    <x v="1"/>
    <s v="PAID"/>
    <n v="86405"/>
    <s v="01-2021-06-183A"/>
    <s v="01-02-2021-03-0086"/>
    <s v="June 1, 2021"/>
    <n v="30"/>
  </r>
  <r>
    <x v="0"/>
    <x v="2"/>
    <x v="5"/>
    <s v="GSO-Supervisor"/>
    <x v="1"/>
    <x v="0"/>
    <x v="19"/>
    <x v="0"/>
    <s v="Teflon tape 1/2"/>
    <n v="10"/>
    <s v="rolls"/>
    <n v="150"/>
    <n v="1500"/>
    <n v="15"/>
    <n v="150"/>
    <x v="17"/>
    <m/>
    <s v="March 17, 2021"/>
    <m/>
    <x v="7"/>
    <s v="Northern Star Gen. Mdse."/>
    <x v="6"/>
    <s v="1003G"/>
    <m/>
    <m/>
    <x v="1"/>
    <s v="PAID"/>
    <n v="86405"/>
    <s v="01-2021-06-183A"/>
    <s v="01-02-2021-03-0086"/>
    <s v="June 1, 2021"/>
    <n v="30"/>
  </r>
  <r>
    <x v="0"/>
    <x v="2"/>
    <x v="5"/>
    <s v="GSO-Supervisor"/>
    <x v="1"/>
    <x v="0"/>
    <x v="19"/>
    <x v="0"/>
    <s v="Solvent (small)"/>
    <n v="10"/>
    <s v="can"/>
    <n v="100"/>
    <n v="1000"/>
    <n v="120"/>
    <n v="1200"/>
    <x v="17"/>
    <m/>
    <s v="March 17, 2021"/>
    <m/>
    <x v="7"/>
    <s v="Northern Star Gen. Mdse."/>
    <x v="6"/>
    <s v="1003G"/>
    <m/>
    <m/>
    <x v="1"/>
    <s v="PAID"/>
    <n v="86405"/>
    <s v="01-2021-06-183A"/>
    <s v="01-02-2021-03-0086"/>
    <s v="June 1, 2021"/>
    <n v="30"/>
  </r>
  <r>
    <x v="1"/>
    <x v="3"/>
    <x v="6"/>
    <s v="Agriculture Chairperson"/>
    <x v="1"/>
    <x v="1"/>
    <x v="20"/>
    <x v="0"/>
    <s v="Pruning Saw Material:Steel, plastic Blade Length: 27cm/10.63 inches Blade Width: 3.5cm/1/38inch Weight: 200g"/>
    <n v="15"/>
    <s v="pcs"/>
    <n v="950"/>
    <n v="14250"/>
    <n v="1100"/>
    <n v="16500"/>
    <x v="18"/>
    <s v="Agriculture"/>
    <s v="January 6, 2021"/>
    <s v="January 11, 2021"/>
    <x v="18"/>
    <s v="NRA Hardware"/>
    <x v="4"/>
    <s v="1001E"/>
    <m/>
    <m/>
    <x v="1"/>
    <s v="PAID"/>
    <n v="85654"/>
    <s v="01-2021-03-082"/>
    <s v="01-03-2021-01-0002"/>
    <s v="March 17, 2021"/>
    <m/>
  </r>
  <r>
    <x v="1"/>
    <x v="3"/>
    <x v="6"/>
    <s v="Agriculture Chairperson"/>
    <x v="1"/>
    <x v="1"/>
    <x v="20"/>
    <x v="0"/>
    <s v="Prunning Shears Material: High Carbon steel Color: red/green Length 18.5g"/>
    <n v="10"/>
    <s v="pcs"/>
    <n v="1363.5"/>
    <n v="13635"/>
    <n v="600"/>
    <n v="6000"/>
    <x v="18"/>
    <s v="Agriculture"/>
    <s v="January 6, 2021"/>
    <s v="January 11, 2021"/>
    <x v="18"/>
    <s v="NRA Hardware"/>
    <x v="4"/>
    <s v="1001E"/>
    <m/>
    <m/>
    <x v="1"/>
    <s v="PAID"/>
    <n v="85654"/>
    <s v="01-2021-03-082"/>
    <s v="01-03-2021-01-0002"/>
    <s v="March 17, 2021"/>
    <m/>
  </r>
  <r>
    <x v="1"/>
    <x v="3"/>
    <x v="6"/>
    <s v="Agriculture Chairperson"/>
    <x v="1"/>
    <x v="1"/>
    <x v="20"/>
    <x v="0"/>
    <s v="Budding Knife Material: Wooden handle, stainless steel Size: Open Length 16.2cm (6.38 in) Close Length 10cm"/>
    <n v="15"/>
    <s v="pcs"/>
    <n v="800"/>
    <n v="12000"/>
    <n v="500"/>
    <n v="7500"/>
    <x v="18"/>
    <s v="Agriculture"/>
    <s v="January 6, 2021"/>
    <s v="January 11, 2021"/>
    <x v="18"/>
    <s v="NRA Hardware"/>
    <x v="4"/>
    <s v="1001E"/>
    <m/>
    <m/>
    <x v="1"/>
    <s v="PAID"/>
    <n v="85654"/>
    <s v="01-2021-03-082"/>
    <s v="01-03-2021-01-0002"/>
    <s v="March 17, 2021"/>
    <m/>
  </r>
  <r>
    <x v="1"/>
    <x v="3"/>
    <x v="6"/>
    <s v="Agriculture Chairperson"/>
    <x v="1"/>
    <x v="1"/>
    <x v="20"/>
    <x v="0"/>
    <s v="Stainless Steel Hand Trowel Shovel, rubber head Size: 19x5cm/7.4in. x 2.1in. In (L*W) Total Length 32cm / 12in Net Weight: 208g Nonslip rubber handle with hole desihn, stainless steel shovel"/>
    <n v="25"/>
    <s v="pcs"/>
    <n v="750"/>
    <n v="18750"/>
    <n v="550"/>
    <n v="13750"/>
    <x v="18"/>
    <s v="Agriculture"/>
    <s v="January 6, 2021"/>
    <s v="January 11, 2021"/>
    <x v="19"/>
    <s v="NRA Hardware"/>
    <x v="4"/>
    <s v="1001E"/>
    <m/>
    <m/>
    <x v="1"/>
    <s v="PAID"/>
    <n v="85654"/>
    <s v="01-2021-03-082"/>
    <s v="01-03-2021-01-0002"/>
    <s v="March 17, 2021"/>
    <m/>
  </r>
  <r>
    <x v="1"/>
    <x v="3"/>
    <x v="6"/>
    <s v="Agriculture Chairperson"/>
    <x v="1"/>
    <x v="1"/>
    <x v="20"/>
    <x v="0"/>
    <s v="Garden Hoe, hardened tempered steel blade, large"/>
    <n v="25"/>
    <s v="pcs"/>
    <n v="1000"/>
    <n v="25000"/>
    <n v="700"/>
    <n v="17500"/>
    <x v="18"/>
    <s v="Agriculture"/>
    <s v="January 6, 2021"/>
    <s v="January 11, 2021"/>
    <x v="18"/>
    <s v="NRA Hardware"/>
    <x v="4"/>
    <s v="1001E"/>
    <m/>
    <m/>
    <x v="1"/>
    <s v="PAID"/>
    <n v="85654"/>
    <s v="01-2021-03-082"/>
    <s v="01-03-2021-01-0002"/>
    <s v="March 17, 2021"/>
    <m/>
  </r>
  <r>
    <x v="1"/>
    <x v="3"/>
    <x v="6"/>
    <s v="Agriculture Chairperson"/>
    <x v="1"/>
    <x v="1"/>
    <x v="20"/>
    <x v="0"/>
    <s v="Rake Material: steel, black, 35cmx8cm (14 teeth)"/>
    <n v="25"/>
    <s v="pcs"/>
    <n v="3500"/>
    <n v="87500"/>
    <n v="450"/>
    <n v="11250"/>
    <x v="18"/>
    <s v="Agriculture"/>
    <s v="January 6, 2021"/>
    <s v="January 11, 2021"/>
    <x v="18"/>
    <s v="NRA Hardware"/>
    <x v="4"/>
    <s v="1001E"/>
    <m/>
    <m/>
    <x v="1"/>
    <s v="PAID"/>
    <n v="85654"/>
    <s v="01-2021-03-082"/>
    <s v="01-03-2021-01-0002"/>
    <s v="March 17, 2021"/>
    <m/>
  </r>
  <r>
    <x v="1"/>
    <x v="3"/>
    <x v="6"/>
    <s v="Agriculture Chairperson"/>
    <x v="1"/>
    <x v="1"/>
    <x v="20"/>
    <x v="0"/>
    <s v="Watering can/watering sprinkler (8-10) litter capacity, plastic or galvanized"/>
    <n v="25"/>
    <s v="pcs"/>
    <n v="1297.5"/>
    <n v="32437.5"/>
    <n v="700"/>
    <n v="17500"/>
    <x v="18"/>
    <s v="Agriculture"/>
    <s v="January 6, 2021"/>
    <s v="January 11, 2021"/>
    <x v="18"/>
    <s v="NRA Hardware"/>
    <x v="4"/>
    <s v="1001E"/>
    <m/>
    <m/>
    <x v="1"/>
    <s v="PAID"/>
    <n v="85654"/>
    <s v="01-2021-03-082"/>
    <s v="01-03-2021-01-0002"/>
    <s v="March 17, 2021"/>
    <m/>
  </r>
  <r>
    <x v="1"/>
    <x v="3"/>
    <x v="6"/>
    <s v="Agriculture Chairperson"/>
    <x v="1"/>
    <x v="1"/>
    <x v="20"/>
    <x v="0"/>
    <s v="Transect Tape Measure (150 meter long)"/>
    <n v="5"/>
    <s v="pcs"/>
    <n v="1536"/>
    <n v="7680"/>
    <n v="1200"/>
    <n v="6000"/>
    <x v="18"/>
    <s v="Agriculture"/>
    <s v="January 6, 2021"/>
    <s v="January 11, 2021"/>
    <x v="18"/>
    <s v="NRA Hardware"/>
    <x v="4"/>
    <s v="1001E"/>
    <m/>
    <m/>
    <x v="1"/>
    <s v="PAID"/>
    <n v="85654"/>
    <s v="01-2021-03-082"/>
    <s v="01-03-2021-01-0002"/>
    <s v="March 17, 2021"/>
    <m/>
  </r>
  <r>
    <x v="1"/>
    <x v="3"/>
    <x v="6"/>
    <s v="Agriculture Chairperson"/>
    <x v="1"/>
    <x v="1"/>
    <x v="20"/>
    <x v="0"/>
    <s v="Spring Balance (25 Kilogram capacity)"/>
    <n v="5"/>
    <s v="pcs"/>
    <n v="1500"/>
    <n v="7500"/>
    <n v="3500"/>
    <n v="17500"/>
    <x v="18"/>
    <s v="Agriculture"/>
    <s v="January 6, 2021"/>
    <s v="January 11, 2021"/>
    <x v="18"/>
    <s v="NRA Hardware"/>
    <x v="4"/>
    <s v="1001E"/>
    <m/>
    <m/>
    <x v="1"/>
    <s v="PAID"/>
    <n v="85654"/>
    <s v="01-2021-03-082"/>
    <s v="01-03-2021-01-0002"/>
    <s v="March 17, 2021"/>
    <m/>
  </r>
  <r>
    <x v="1"/>
    <x v="3"/>
    <x v="6"/>
    <s v="Agriculture Chairperson"/>
    <x v="1"/>
    <x v="1"/>
    <x v="20"/>
    <x v="0"/>
    <s v="Weighing scale (30 kilogram capacity) top loading"/>
    <n v="2"/>
    <s v="pcs"/>
    <n v="5000"/>
    <n v="10000"/>
    <n v="3000"/>
    <n v="6000"/>
    <x v="18"/>
    <s v="Agriculture"/>
    <s v="January 6, 2021"/>
    <s v="January 11, 2021"/>
    <x v="18"/>
    <s v="NRA Hardware"/>
    <x v="4"/>
    <s v="1001E"/>
    <m/>
    <m/>
    <x v="1"/>
    <s v="PAID"/>
    <n v="85654"/>
    <s v="01-2021-03-082"/>
    <s v="01-03-2021-01-0002"/>
    <s v="March 17, 2021"/>
    <m/>
  </r>
  <r>
    <x v="1"/>
    <x v="3"/>
    <x v="6"/>
    <s v="Agriculture Chairperson"/>
    <x v="1"/>
    <x v="1"/>
    <x v="20"/>
    <x v="0"/>
    <s v="Wheel barrow Dimensio: 620mm (w) x 600 (h) x 1400mm Weight: 100kg, Pan Capacity: 100 liter, Pan Gauge: 1.2mm, Frame:32mm x 2mm steel round tubewheel-hub Two metal half hub zixed with five bolts, Tyre 4ply"/>
    <n v="5"/>
    <s v="pcs"/>
    <n v="5000"/>
    <n v="25000"/>
    <n v="7500"/>
    <n v="37500"/>
    <x v="18"/>
    <s v="Agriculture"/>
    <s v="January 6, 2021"/>
    <s v="January 11, 2021"/>
    <x v="18"/>
    <s v="NRA Hardware"/>
    <x v="4"/>
    <s v="1001E"/>
    <m/>
    <m/>
    <x v="1"/>
    <s v="PAID"/>
    <n v="85654"/>
    <s v="01-2021-03-082"/>
    <s v="01-03-2021-01-0002"/>
    <s v="March 17, 2021"/>
    <m/>
  </r>
  <r>
    <x v="1"/>
    <x v="3"/>
    <x v="6"/>
    <s v="Agriculture Chairperson"/>
    <x v="1"/>
    <x v="1"/>
    <x v="20"/>
    <x v="0"/>
    <s v="Corn Sheller, hand operated, Yellow Plastic, Wheel is 6.5&quot; diameter, Housing: Cast Iron, Wooden handle: 4.5.&quot; long"/>
    <n v="15"/>
    <s v="pcs"/>
    <n v="3000"/>
    <n v="45000"/>
    <n v="3000"/>
    <n v="45000"/>
    <x v="18"/>
    <s v="Agriculture"/>
    <s v="January 6, 2021"/>
    <s v="January 11, 2021"/>
    <x v="19"/>
    <s v="NRA Hardware"/>
    <x v="4"/>
    <s v="1001E"/>
    <m/>
    <m/>
    <x v="1"/>
    <s v="PAID"/>
    <n v="85654"/>
    <s v="01-2021-03-082"/>
    <s v="01-03-2021-01-0002"/>
    <s v="March 17, 2021"/>
    <m/>
  </r>
  <r>
    <x v="0"/>
    <x v="2"/>
    <x v="5"/>
    <s v="GSO-Supervisor"/>
    <x v="1"/>
    <x v="0"/>
    <x v="21"/>
    <x v="0"/>
    <s v="Digital Wall clock, 20 inches min."/>
    <n v="3"/>
    <s v="unit"/>
    <n v="3334"/>
    <n v="10002"/>
    <n v="3500"/>
    <n v="10500"/>
    <x v="19"/>
    <s v="GSO"/>
    <s v="March 5, 2021"/>
    <s v="March 12, 2021"/>
    <x v="12"/>
    <s v="NRA Hardware"/>
    <x v="16"/>
    <s v="1003G"/>
    <m/>
    <m/>
    <x v="1"/>
    <s v="PAID"/>
    <n v="85694"/>
    <s v="01-2021-05-167"/>
    <s v="01-02-2021-03-0069"/>
    <s v="May 12, 2021"/>
    <m/>
  </r>
  <r>
    <x v="0"/>
    <x v="2"/>
    <x v="5"/>
    <s v="GSO-Supervisor"/>
    <x v="1"/>
    <x v="0"/>
    <x v="21"/>
    <x v="0"/>
    <s v="Analog Multitester"/>
    <n v="2"/>
    <s v="unit"/>
    <n v="5000"/>
    <n v="10000"/>
    <n v="1000"/>
    <n v="2000"/>
    <x v="19"/>
    <s v="GSO"/>
    <s v="March 5, 2021"/>
    <s v="March 12, 2021"/>
    <x v="12"/>
    <s v="NRA Hardware"/>
    <x v="16"/>
    <s v="1003G"/>
    <m/>
    <m/>
    <x v="1"/>
    <s v="PAID"/>
    <n v="85694"/>
    <s v="01-2021-05-167"/>
    <s v="01-02-2021-03-0069"/>
    <s v="May 12, 2021"/>
    <m/>
  </r>
  <r>
    <x v="0"/>
    <x v="2"/>
    <x v="5"/>
    <s v="GSO-Supervisor"/>
    <x v="1"/>
    <x v="0"/>
    <x v="21"/>
    <x v="0"/>
    <s v="High pressure washer"/>
    <n v="2"/>
    <s v="unit"/>
    <n v="6000"/>
    <n v="12000"/>
    <n v="7000"/>
    <n v="14000"/>
    <x v="19"/>
    <s v="GSO"/>
    <s v="March 5, 2021"/>
    <s v="March 12, 2021"/>
    <x v="12"/>
    <s v="NRA Hardware"/>
    <x v="16"/>
    <s v="1003G"/>
    <m/>
    <m/>
    <x v="1"/>
    <s v="PAID"/>
    <n v="85694"/>
    <s v="01-2021-05-167"/>
    <s v="01-02-2021-03-0069"/>
    <s v="May 12, 2021"/>
    <m/>
  </r>
  <r>
    <x v="0"/>
    <x v="2"/>
    <x v="5"/>
    <s v="GSO-Supervisor"/>
    <x v="1"/>
    <x v="0"/>
    <x v="21"/>
    <x v="0"/>
    <s v="Heavy duty wet &amp; dry vacuum  cleaner"/>
    <n v="2"/>
    <s v="unit"/>
    <n v="7500"/>
    <n v="15000"/>
    <n v="8000"/>
    <n v="16000"/>
    <x v="19"/>
    <s v="GSO"/>
    <s v="March 5, 2021"/>
    <s v="March 12, 2021"/>
    <x v="12"/>
    <s v="NRA Hardware"/>
    <x v="16"/>
    <s v="1003G"/>
    <m/>
    <m/>
    <x v="1"/>
    <s v="PAID"/>
    <n v="85694"/>
    <s v="01-2021-05-167"/>
    <s v="01-02-2021-03-0069"/>
    <s v="May 12, 2021"/>
    <m/>
  </r>
  <r>
    <x v="0"/>
    <x v="2"/>
    <x v="5"/>
    <s v="GSO-Supervisor"/>
    <x v="1"/>
    <x v="0"/>
    <x v="22"/>
    <x v="0"/>
    <s v="Squeeze Mop"/>
    <n v="20"/>
    <s v="pcs"/>
    <n v="300"/>
    <n v="6000"/>
    <n v="250"/>
    <n v="5000"/>
    <x v="20"/>
    <s v="GSO"/>
    <s v="March 5, 2021"/>
    <s v="March 12, 2021"/>
    <x v="20"/>
    <s v="M.G. Hubalde's Gen. Mdse."/>
    <x v="17"/>
    <s v="1003G"/>
    <m/>
    <m/>
    <x v="1"/>
    <s v="PAID"/>
    <n v="387113"/>
    <s v="07-2021-05-013"/>
    <s v="01-02-2021-03-0070"/>
    <s v="May 11, 2021"/>
    <m/>
  </r>
  <r>
    <x v="0"/>
    <x v="2"/>
    <x v="5"/>
    <s v="GSO-Supervisor"/>
    <x v="1"/>
    <x v="0"/>
    <x v="22"/>
    <x v="0"/>
    <s v="Bleach lemon scent, 1L"/>
    <n v="50"/>
    <s v="bottle"/>
    <n v="100"/>
    <n v="5000"/>
    <n v="60"/>
    <n v="3000"/>
    <x v="20"/>
    <s v="GSO"/>
    <s v="March 5, 2021"/>
    <s v="March 12, 2021"/>
    <x v="21"/>
    <s v="M.G. Hubalde's Gen. Mdse."/>
    <x v="17"/>
    <s v="1003G"/>
    <m/>
    <m/>
    <x v="1"/>
    <s v="PAID"/>
    <n v="387113"/>
    <s v="07-2021-05-013"/>
    <s v="01-02-2021-03-0070"/>
    <s v="May 11, 2021"/>
    <m/>
  </r>
  <r>
    <x v="0"/>
    <x v="2"/>
    <x v="5"/>
    <s v="GSO-Supervisor"/>
    <x v="1"/>
    <x v="0"/>
    <x v="22"/>
    <x v="0"/>
    <s v="Ethyl Alcohol"/>
    <n v="12"/>
    <s v="gallon"/>
    <n v="750"/>
    <n v="9000"/>
    <n v="850"/>
    <n v="10200"/>
    <x v="20"/>
    <s v="GSO"/>
    <s v="March 5, 2021"/>
    <s v="March 12, 2021"/>
    <x v="20"/>
    <s v="M.G. Hubalde's Gen. Mdse."/>
    <x v="17"/>
    <s v="1003G"/>
    <m/>
    <m/>
    <x v="1"/>
    <s v="PAID"/>
    <n v="387113"/>
    <s v="07-2021-05-013"/>
    <s v="01-02-2021-03-0070"/>
    <s v="May 11, 2021"/>
    <m/>
  </r>
  <r>
    <x v="0"/>
    <x v="2"/>
    <x v="7"/>
    <s v="Director of Instruction"/>
    <x v="1"/>
    <x v="0"/>
    <x v="23"/>
    <x v="0"/>
    <s v="AM Snacks (Feb. 16)"/>
    <n v="53"/>
    <s v="pax"/>
    <n v="150"/>
    <n v="7950"/>
    <n v="150"/>
    <n v="7950"/>
    <x v="21"/>
    <s v="Director of Instruction"/>
    <s v="March 5, 2021"/>
    <s v="March 16, 2021"/>
    <x v="5"/>
    <s v="Hudzan Café &amp; Catering Services"/>
    <x v="0"/>
    <n v="1002"/>
    <m/>
    <m/>
    <x v="1"/>
    <s v="PAID"/>
    <n v="85670"/>
    <s v="01-2021-03-106"/>
    <s v="01-02-2021-03-0071"/>
    <s v="March 29, 2021"/>
    <m/>
  </r>
  <r>
    <x v="0"/>
    <x v="2"/>
    <x v="4"/>
    <s v="CAO/Director of Admin &amp; Finance"/>
    <x v="1"/>
    <x v="0"/>
    <x v="24"/>
    <x v="0"/>
    <s v="AM Snacks (bottled water &amp; egg sandwich) Feb. 23"/>
    <n v="35"/>
    <s v="pax"/>
    <n v="100"/>
    <n v="3500"/>
    <n v="115"/>
    <n v="4025"/>
    <x v="22"/>
    <s v="Admin and Finance"/>
    <s v="March 1, 2021"/>
    <s v="March 5, 2021"/>
    <x v="22"/>
    <s v="Hudzan Café &amp; Catering Services"/>
    <x v="18"/>
    <n v="1003"/>
    <m/>
    <m/>
    <x v="1"/>
    <s v="PAID"/>
    <n v="85663"/>
    <s v="01-2021-03-099"/>
    <s v="01-02-2021-03-0063A"/>
    <s v="March 26, 2021"/>
    <m/>
  </r>
  <r>
    <x v="0"/>
    <x v="2"/>
    <x v="4"/>
    <s v="CAO/Director of Admin &amp; Finance"/>
    <x v="1"/>
    <x v="0"/>
    <x v="24"/>
    <x v="0"/>
    <s v="Lunch (1 vegetable, 1 fish, 1 meat(beef),&amp; soup) Buffet"/>
    <n v="35"/>
    <s v="pax"/>
    <n v="450"/>
    <n v="15750"/>
    <n v="350"/>
    <n v="12250"/>
    <x v="22"/>
    <s v="Admin and Finance"/>
    <s v="March 1, 2021"/>
    <s v="March 5, 2021"/>
    <x v="22"/>
    <s v="Hudzan Café &amp; Catering Services"/>
    <x v="18"/>
    <n v="1003"/>
    <m/>
    <m/>
    <x v="1"/>
    <s v="PAID"/>
    <n v="85663"/>
    <s v="01-2021-03-099"/>
    <s v="01-02-2021-03-0063A"/>
    <s v="March 26, 2021"/>
    <m/>
  </r>
  <r>
    <x v="0"/>
    <x v="2"/>
    <x v="8"/>
    <s v="BOT/College Sec."/>
    <x v="1"/>
    <x v="0"/>
    <x v="25"/>
    <x v="0"/>
    <s v="PM Snacks (beef burger &amp; assorted soda)"/>
    <n v="17"/>
    <s v="pax"/>
    <n v="150"/>
    <n v="2550"/>
    <n v="140"/>
    <n v="2380"/>
    <x v="23"/>
    <s v="BOT"/>
    <s v="March 1, 2021"/>
    <s v="March 5, 2021"/>
    <x v="23"/>
    <s v="Hudzan Café &amp; Catering Services"/>
    <x v="19"/>
    <n v="1001"/>
    <m/>
    <m/>
    <x v="1"/>
    <s v="PAID"/>
    <n v="85664"/>
    <s v="01-2021-03-100"/>
    <s v="01-02-2021-03-0064A"/>
    <s v="March 26, 2021"/>
    <m/>
  </r>
  <r>
    <x v="0"/>
    <x v="1"/>
    <x v="8"/>
    <s v="BOT/College Sec."/>
    <x v="1"/>
    <x v="0"/>
    <x v="25"/>
    <x v="0"/>
    <s v="Dinner (pork,chicken,tamiduk salad,macarroni salad, &amp; bottled water) *Buffet"/>
    <n v="17"/>
    <s v="pax"/>
    <n v="450"/>
    <n v="7650"/>
    <n v="350"/>
    <n v="5950"/>
    <x v="23"/>
    <s v="BOT"/>
    <s v="March 1, 2021"/>
    <s v="March 5, 2021"/>
    <x v="23"/>
    <s v="Hudzan Café &amp; Catering Services"/>
    <x v="19"/>
    <n v="1001"/>
    <m/>
    <m/>
    <x v="1"/>
    <s v="PAID"/>
    <n v="85664"/>
    <s v="01-2021-03-100"/>
    <s v="01-02-2021-03-0064A"/>
    <s v="March 26, 2021"/>
    <m/>
  </r>
  <r>
    <x v="0"/>
    <x v="1"/>
    <x v="9"/>
    <s v="GAD Focal Person"/>
    <x v="1"/>
    <x v="0"/>
    <x v="26"/>
    <x v="0"/>
    <s v="Facemask"/>
    <n v="76"/>
    <s v="pcs"/>
    <n v="70"/>
    <n v="5320"/>
    <n v="70"/>
    <n v="5320"/>
    <x v="24"/>
    <s v="GAD"/>
    <s v="March 23, 2021"/>
    <s v="March 25, 2021"/>
    <x v="12"/>
    <s v="IAM 'J Graphic Design and Printing"/>
    <x v="20"/>
    <n v="1017"/>
    <m/>
    <s v="Supply"/>
    <x v="1"/>
    <s v="PAID"/>
    <n v="1012105058"/>
    <s v="01-2021-05-154"/>
    <s v="01-02-2021-03-0087"/>
    <s v="May 11, 2021"/>
    <m/>
  </r>
  <r>
    <x v="0"/>
    <x v="1"/>
    <x v="6"/>
    <s v="Agriculture Chairperson"/>
    <x v="3"/>
    <x v="2"/>
    <x v="27"/>
    <x v="2"/>
    <s v="OPV Squash seeds"/>
    <n v="20"/>
    <s v="kgs"/>
    <n v="880"/>
    <n v="17600"/>
    <m/>
    <n v="0"/>
    <x v="25"/>
    <m/>
    <m/>
    <m/>
    <x v="7"/>
    <m/>
    <x v="6"/>
    <s v="1002E"/>
    <m/>
    <m/>
    <x v="3"/>
    <m/>
    <m/>
    <m/>
    <m/>
    <m/>
    <m/>
  </r>
  <r>
    <x v="0"/>
    <x v="1"/>
    <x v="6"/>
    <s v="Agriculture Chairperson"/>
    <x v="3"/>
    <x v="2"/>
    <x v="27"/>
    <x v="2"/>
    <s v="OPV Pole Sitaw seeds"/>
    <n v="20"/>
    <s v="kgs"/>
    <n v="1570"/>
    <n v="31400"/>
    <m/>
    <n v="0"/>
    <x v="25"/>
    <m/>
    <m/>
    <m/>
    <x v="7"/>
    <m/>
    <x v="6"/>
    <s v="1002E"/>
    <m/>
    <m/>
    <x v="3"/>
    <m/>
    <m/>
    <m/>
    <m/>
    <m/>
    <m/>
  </r>
  <r>
    <x v="0"/>
    <x v="1"/>
    <x v="6"/>
    <s v="Agriculture Chairperson"/>
    <x v="3"/>
    <x v="2"/>
    <x v="27"/>
    <x v="2"/>
    <s v="OPV Tomato"/>
    <n v="15"/>
    <s v="kgs"/>
    <n v="250"/>
    <n v="3750"/>
    <m/>
    <n v="0"/>
    <x v="25"/>
    <m/>
    <m/>
    <m/>
    <x v="7"/>
    <m/>
    <x v="6"/>
    <s v="1002E"/>
    <m/>
    <m/>
    <x v="3"/>
    <m/>
    <m/>
    <m/>
    <m/>
    <m/>
    <m/>
  </r>
  <r>
    <x v="0"/>
    <x v="1"/>
    <x v="6"/>
    <s v="Agriculture Chairperson"/>
    <x v="3"/>
    <x v="2"/>
    <x v="27"/>
    <x v="2"/>
    <s v="OPV Sweet Pepper"/>
    <n v="15"/>
    <s v="kgs"/>
    <n v="1950"/>
    <n v="29250"/>
    <m/>
    <n v="0"/>
    <x v="25"/>
    <m/>
    <m/>
    <m/>
    <x v="7"/>
    <m/>
    <x v="6"/>
    <s v="1002E"/>
    <m/>
    <m/>
    <x v="3"/>
    <m/>
    <m/>
    <m/>
    <m/>
    <m/>
    <m/>
  </r>
  <r>
    <x v="0"/>
    <x v="1"/>
    <x v="6"/>
    <s v="Agriculture Chairperson"/>
    <x v="3"/>
    <x v="2"/>
    <x v="27"/>
    <x v="2"/>
    <s v="OPV Eggplant"/>
    <n v="15"/>
    <s v="kgs"/>
    <n v="950"/>
    <n v="14250"/>
    <m/>
    <n v="0"/>
    <x v="25"/>
    <m/>
    <m/>
    <m/>
    <x v="7"/>
    <m/>
    <x v="6"/>
    <s v="1002E"/>
    <m/>
    <m/>
    <x v="3"/>
    <m/>
    <m/>
    <m/>
    <m/>
    <m/>
    <m/>
  </r>
  <r>
    <x v="0"/>
    <x v="1"/>
    <x v="6"/>
    <s v="Agriculture Chairperson"/>
    <x v="3"/>
    <x v="2"/>
    <x v="27"/>
    <x v="2"/>
    <s v="OPV Cabbage"/>
    <n v="10"/>
    <s v="kgs"/>
    <n v="850"/>
    <n v="8500"/>
    <m/>
    <n v="0"/>
    <x v="25"/>
    <m/>
    <m/>
    <m/>
    <x v="7"/>
    <m/>
    <x v="6"/>
    <s v="1002E"/>
    <m/>
    <m/>
    <x v="3"/>
    <m/>
    <m/>
    <m/>
    <m/>
    <m/>
    <m/>
  </r>
  <r>
    <x v="0"/>
    <x v="1"/>
    <x v="6"/>
    <s v="Agriculture Chairperson"/>
    <x v="3"/>
    <x v="2"/>
    <x v="27"/>
    <x v="2"/>
    <s v="OPV Pechay"/>
    <n v="10"/>
    <s v="kgs"/>
    <n v="400"/>
    <n v="4000"/>
    <m/>
    <n v="0"/>
    <x v="25"/>
    <m/>
    <m/>
    <m/>
    <x v="7"/>
    <m/>
    <x v="6"/>
    <s v="1002E"/>
    <m/>
    <m/>
    <x v="3"/>
    <m/>
    <m/>
    <m/>
    <m/>
    <m/>
    <m/>
  </r>
  <r>
    <x v="0"/>
    <x v="1"/>
    <x v="6"/>
    <s v="Agriculture Chairperson"/>
    <x v="3"/>
    <x v="2"/>
    <x v="27"/>
    <x v="2"/>
    <s v="OPV Cucumber"/>
    <n v="15"/>
    <s v="kgs"/>
    <n v="1000"/>
    <n v="15000"/>
    <m/>
    <n v="0"/>
    <x v="25"/>
    <m/>
    <m/>
    <m/>
    <x v="7"/>
    <m/>
    <x v="6"/>
    <s v="1002E"/>
    <m/>
    <m/>
    <x v="3"/>
    <m/>
    <m/>
    <m/>
    <m/>
    <m/>
    <m/>
  </r>
  <r>
    <x v="0"/>
    <x v="1"/>
    <x v="6"/>
    <s v="Agriculture Chairperson"/>
    <x v="3"/>
    <x v="2"/>
    <x v="27"/>
    <x v="2"/>
    <s v="OPV Ampalaya"/>
    <n v="20"/>
    <s v="kgs"/>
    <n v="1950"/>
    <n v="39000"/>
    <m/>
    <n v="0"/>
    <x v="25"/>
    <m/>
    <m/>
    <m/>
    <x v="7"/>
    <m/>
    <x v="6"/>
    <s v="1002E"/>
    <m/>
    <m/>
    <x v="3"/>
    <m/>
    <m/>
    <m/>
    <m/>
    <m/>
    <m/>
  </r>
  <r>
    <x v="0"/>
    <x v="1"/>
    <x v="6"/>
    <s v="Agriculture Chairperson"/>
    <x v="3"/>
    <x v="2"/>
    <x v="27"/>
    <x v="2"/>
    <s v="OPV Upo seeds"/>
    <n v="15"/>
    <s v="kgs"/>
    <n v="950"/>
    <n v="14250"/>
    <m/>
    <n v="0"/>
    <x v="25"/>
    <m/>
    <m/>
    <m/>
    <x v="7"/>
    <m/>
    <x v="6"/>
    <s v="1002E"/>
    <m/>
    <m/>
    <x v="3"/>
    <m/>
    <m/>
    <m/>
    <m/>
    <m/>
    <m/>
  </r>
  <r>
    <x v="0"/>
    <x v="1"/>
    <x v="6"/>
    <s v="Agriculture Chairperson"/>
    <x v="3"/>
    <x v="2"/>
    <x v="27"/>
    <x v="2"/>
    <s v="OPV Sponge guard (Patola) seeds"/>
    <n v="15"/>
    <s v="kgs"/>
    <n v="680"/>
    <n v="10200"/>
    <m/>
    <n v="0"/>
    <x v="25"/>
    <m/>
    <m/>
    <m/>
    <x v="7"/>
    <m/>
    <x v="6"/>
    <s v="1002E"/>
    <m/>
    <m/>
    <x v="3"/>
    <m/>
    <m/>
    <m/>
    <m/>
    <m/>
    <m/>
  </r>
  <r>
    <x v="0"/>
    <x v="1"/>
    <x v="6"/>
    <s v="Agriculture Chairperson"/>
    <x v="3"/>
    <x v="2"/>
    <x v="27"/>
    <x v="2"/>
    <s v="OPV Lettuce seeds"/>
    <n v="10"/>
    <s v="kgs"/>
    <n v="800"/>
    <n v="8000"/>
    <m/>
    <n v="0"/>
    <x v="25"/>
    <m/>
    <m/>
    <m/>
    <x v="7"/>
    <m/>
    <x v="6"/>
    <s v="1002E"/>
    <m/>
    <m/>
    <x v="3"/>
    <m/>
    <m/>
    <m/>
    <m/>
    <m/>
    <m/>
  </r>
  <r>
    <x v="0"/>
    <x v="1"/>
    <x v="6"/>
    <s v="Agriculture Chairperson"/>
    <x v="3"/>
    <x v="2"/>
    <x v="27"/>
    <x v="2"/>
    <s v="Baguio beans"/>
    <n v="20"/>
    <s v="kgs"/>
    <n v="1020"/>
    <n v="20400"/>
    <m/>
    <n v="0"/>
    <x v="25"/>
    <m/>
    <m/>
    <m/>
    <x v="7"/>
    <m/>
    <x v="6"/>
    <s v="1002E"/>
    <m/>
    <m/>
    <x v="3"/>
    <m/>
    <m/>
    <m/>
    <m/>
    <m/>
    <m/>
  </r>
  <r>
    <x v="0"/>
    <x v="1"/>
    <x v="6"/>
    <s v="Agriculture Chairperson"/>
    <x v="3"/>
    <x v="2"/>
    <x v="27"/>
    <x v="2"/>
    <s v="Chicken Manure"/>
    <n v="50"/>
    <s v="sacks"/>
    <n v="150"/>
    <n v="7500"/>
    <m/>
    <n v="0"/>
    <x v="25"/>
    <m/>
    <m/>
    <m/>
    <x v="7"/>
    <m/>
    <x v="6"/>
    <s v="1002E"/>
    <m/>
    <m/>
    <x v="3"/>
    <m/>
    <m/>
    <m/>
    <m/>
    <m/>
    <m/>
  </r>
  <r>
    <x v="0"/>
    <x v="1"/>
    <x v="6"/>
    <s v="Agriculture Chairperson"/>
    <x v="3"/>
    <x v="2"/>
    <x v="27"/>
    <x v="2"/>
    <s v="Vermiscast"/>
    <n v="240"/>
    <s v="packs"/>
    <n v="150"/>
    <n v="36000"/>
    <m/>
    <n v="0"/>
    <x v="25"/>
    <m/>
    <m/>
    <m/>
    <x v="7"/>
    <m/>
    <x v="6"/>
    <s v="1002E"/>
    <m/>
    <m/>
    <x v="3"/>
    <m/>
    <m/>
    <m/>
    <m/>
    <m/>
    <m/>
  </r>
  <r>
    <x v="0"/>
    <x v="1"/>
    <x v="9"/>
    <s v="College Nurse"/>
    <x v="1"/>
    <x v="0"/>
    <x v="28"/>
    <x v="0"/>
    <s v="Frame for certificate, A4"/>
    <n v="3"/>
    <s v="pcs"/>
    <n v="350"/>
    <n v="1050"/>
    <n v="220"/>
    <n v="660"/>
    <x v="26"/>
    <s v="GAD"/>
    <s v="March 24, 2021"/>
    <s v="March 29, 2021"/>
    <x v="12"/>
    <s v="JPM General Merchandise"/>
    <x v="16"/>
    <s v="1004C"/>
    <m/>
    <m/>
    <x v="1"/>
    <s v="PAID"/>
    <n v="9923101002"/>
    <s v="01-2021-04-133"/>
    <s v="01-02-2021-03-0089"/>
    <s v="April 16, 2021"/>
    <m/>
  </r>
  <r>
    <x v="0"/>
    <x v="1"/>
    <x v="9"/>
    <s v="College Nurse"/>
    <x v="1"/>
    <x v="0"/>
    <x v="28"/>
    <x v="0"/>
    <s v="Specialty Board Paper"/>
    <n v="1"/>
    <s v="pack"/>
    <n v="120"/>
    <n v="120"/>
    <n v="75"/>
    <n v="75"/>
    <x v="26"/>
    <s v="GAD"/>
    <s v="March 24, 2021"/>
    <s v="March 29, 2021"/>
    <x v="12"/>
    <s v="JPM General Merchandise"/>
    <x v="16"/>
    <s v="1004C"/>
    <m/>
    <m/>
    <x v="1"/>
    <s v="PAID"/>
    <n v="9923101002"/>
    <s v="01-2021-04-133"/>
    <s v="01-02-2021-03-0089"/>
    <s v="April 16, 2021"/>
    <m/>
  </r>
  <r>
    <x v="0"/>
    <x v="1"/>
    <x v="5"/>
    <s v="GSO-Supervisor"/>
    <x v="3"/>
    <x v="2"/>
    <x v="29"/>
    <x v="2"/>
    <s v="LED TV wall bracket (45kg. Min. capacity)"/>
    <n v="3"/>
    <s v="pcs"/>
    <n v="1500"/>
    <n v="4500"/>
    <m/>
    <n v="0"/>
    <x v="27"/>
    <m/>
    <m/>
    <m/>
    <x v="7"/>
    <m/>
    <x v="6"/>
    <s v="1003G"/>
    <m/>
    <m/>
    <x v="3"/>
    <m/>
    <m/>
    <m/>
    <m/>
    <m/>
    <m/>
  </r>
  <r>
    <x v="0"/>
    <x v="1"/>
    <x v="5"/>
    <s v="GSO-Supervisor"/>
    <x v="3"/>
    <x v="2"/>
    <x v="30"/>
    <x v="2"/>
    <s v="RG 0660 coaxial cable"/>
    <n v="100"/>
    <s v="meters"/>
    <n v="35"/>
    <n v="3500"/>
    <m/>
    <n v="0"/>
    <x v="28"/>
    <m/>
    <m/>
    <m/>
    <x v="7"/>
    <m/>
    <x v="6"/>
    <s v="1003G"/>
    <m/>
    <m/>
    <x v="3"/>
    <m/>
    <m/>
    <m/>
    <m/>
    <m/>
    <m/>
  </r>
  <r>
    <x v="0"/>
    <x v="1"/>
    <x v="5"/>
    <s v="GSO-Supervisor"/>
    <x v="3"/>
    <x v="2"/>
    <x v="30"/>
    <x v="2"/>
    <s v="3-way splitter"/>
    <n v="5"/>
    <s v="pcs"/>
    <n v="100"/>
    <n v="500"/>
    <m/>
    <n v="0"/>
    <x v="28"/>
    <m/>
    <m/>
    <m/>
    <x v="7"/>
    <m/>
    <x v="6"/>
    <s v="1003G"/>
    <m/>
    <m/>
    <x v="3"/>
    <m/>
    <m/>
    <m/>
    <m/>
    <m/>
    <m/>
  </r>
  <r>
    <x v="0"/>
    <x v="1"/>
    <x v="5"/>
    <s v="GSO-Supervisor"/>
    <x v="3"/>
    <x v="2"/>
    <x v="30"/>
    <x v="2"/>
    <s v="RG 0660 connector"/>
    <n v="20"/>
    <s v="pcs"/>
    <n v="60"/>
    <n v="1200"/>
    <m/>
    <n v="0"/>
    <x v="28"/>
    <m/>
    <m/>
    <m/>
    <x v="7"/>
    <m/>
    <x v="6"/>
    <s v="1003G"/>
    <m/>
    <m/>
    <x v="3"/>
    <m/>
    <m/>
    <m/>
    <m/>
    <m/>
    <m/>
  </r>
  <r>
    <x v="0"/>
    <x v="1"/>
    <x v="0"/>
    <s v="HRMO/AO V"/>
    <x v="0"/>
    <x v="0"/>
    <x v="31"/>
    <x v="0"/>
    <s v="Self Ink Stamp (&quot;Receiv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Releas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Controll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Uncontrolled&quot;)"/>
    <n v="20"/>
    <s v="pcs"/>
    <n v="500"/>
    <n v="10000"/>
    <n v="500"/>
    <n v="10000"/>
    <x v="12"/>
    <s v="IQA"/>
    <s v="March 24, 2021"/>
    <s v="March 29, 2021"/>
    <x v="24"/>
    <s v="JPM Gen. Mdse. &amp; Hardware"/>
    <x v="21"/>
    <n v="1003"/>
    <s v="May 27, 2021"/>
    <m/>
    <x v="1"/>
    <s v="PAID"/>
    <n v="366168"/>
    <s v="05-2021-06-063"/>
    <s v="05-02-2021-03-0012"/>
    <s v="June 1, 2021"/>
    <n v="30"/>
  </r>
  <r>
    <x v="0"/>
    <x v="1"/>
    <x v="8"/>
    <s v="BOT/College Sec."/>
    <x v="1"/>
    <x v="2"/>
    <x v="32"/>
    <x v="0"/>
    <s v="Customized Stamp (Received)"/>
    <n v="2"/>
    <s v="pcs"/>
    <n v="2000"/>
    <n v="4000"/>
    <n v="2000"/>
    <n v="4000"/>
    <x v="29"/>
    <m/>
    <s v="March 25, 2021"/>
    <s v="March 30, 2021"/>
    <x v="25"/>
    <s v="One-Touch Technology Trading"/>
    <x v="22"/>
    <n v="1001"/>
    <s v="June 15, 2021"/>
    <m/>
    <x v="1"/>
    <s v="PAID"/>
    <n v="9923101035"/>
    <s v="01-2021-07-237"/>
    <s v="01-02-2021-03-0095"/>
    <s v="July 7, 2021"/>
    <n v="30"/>
  </r>
  <r>
    <x v="0"/>
    <x v="1"/>
    <x v="8"/>
    <s v="BOT/College Sec."/>
    <x v="1"/>
    <x v="2"/>
    <x v="32"/>
    <x v="0"/>
    <s v="Customized Stamp (Released)"/>
    <n v="2"/>
    <s v="pcs"/>
    <n v="2000"/>
    <n v="4000"/>
    <n v="2000"/>
    <n v="4000"/>
    <x v="29"/>
    <m/>
    <s v="March 25, 2021"/>
    <s v="March 30, 2021"/>
    <x v="25"/>
    <s v="One-Touch Technology Trading"/>
    <x v="22"/>
    <n v="1001"/>
    <s v="June 15, 2021"/>
    <m/>
    <x v="1"/>
    <s v="PAID"/>
    <n v="9923101035"/>
    <s v="01-2021-07-237"/>
    <s v="01-02-2021-03-0095"/>
    <s v="July 7, 2021"/>
    <n v="30"/>
  </r>
  <r>
    <x v="0"/>
    <x v="1"/>
    <x v="0"/>
    <s v="HRMO/AO V"/>
    <x v="1"/>
    <x v="0"/>
    <x v="33"/>
    <x v="0"/>
    <s v="Lunch (with vegetarian meal) March 23, 2021"/>
    <n v="25"/>
    <s v="pax"/>
    <n v="400"/>
    <n v="10000"/>
    <n v="350"/>
    <n v="8750"/>
    <x v="30"/>
    <s v="IQA"/>
    <s v="March 24, 2021"/>
    <s v="March 30, 2021"/>
    <x v="26"/>
    <s v="Doque's Congie Haus"/>
    <x v="23"/>
    <n v="1016"/>
    <s v="April 20, 2021"/>
    <m/>
    <x v="1"/>
    <s v="PAID"/>
    <n v="9923101008"/>
    <s v="01-2021-04-144"/>
    <s v="01-02-2021-03-0094"/>
    <s v="April 26, 2021"/>
    <m/>
  </r>
  <r>
    <x v="0"/>
    <x v="1"/>
    <x v="0"/>
    <s v="HRMO/AO V"/>
    <x v="1"/>
    <x v="0"/>
    <x v="33"/>
    <x v="0"/>
    <s v="AM Snacks (March 23, 2021)"/>
    <n v="25"/>
    <s v="pax"/>
    <n v="150"/>
    <n v="3750"/>
    <n v="120"/>
    <n v="3000"/>
    <x v="30"/>
    <s v="IQA"/>
    <s v="March 24, 2021"/>
    <s v="March 30, 2021"/>
    <x v="26"/>
    <s v="Doque's Congie Haus"/>
    <x v="23"/>
    <n v="1016"/>
    <s v="April 20, 2021"/>
    <m/>
    <x v="1"/>
    <s v="PAID"/>
    <n v="9923101008"/>
    <s v="01-2021-04-144"/>
    <s v="01-02-2021-03-0094"/>
    <s v="April 26, 2021"/>
    <m/>
  </r>
  <r>
    <x v="0"/>
    <x v="1"/>
    <x v="0"/>
    <s v="HRMO/AO V"/>
    <x v="1"/>
    <x v="0"/>
    <x v="33"/>
    <x v="0"/>
    <s v="PM Snacks (March 23, 2021)"/>
    <n v="25"/>
    <s v="pax"/>
    <n v="150"/>
    <n v="3750"/>
    <n v="120"/>
    <n v="3000"/>
    <x v="30"/>
    <s v="IQA"/>
    <s v="March 24, 2021"/>
    <s v="March 30, 2021"/>
    <x v="26"/>
    <s v="Doque's Congie Haus"/>
    <x v="23"/>
    <n v="1016"/>
    <s v="April 20, 2021"/>
    <m/>
    <x v="1"/>
    <s v="PAID"/>
    <n v="9923101008"/>
    <s v="01-2021-04-144"/>
    <s v="01-02-2021-03-0094"/>
    <s v="April 26, 2021"/>
    <m/>
  </r>
  <r>
    <x v="0"/>
    <x v="1"/>
    <x v="10"/>
    <s v="Budget Officer III"/>
    <x v="1"/>
    <x v="0"/>
    <x v="34"/>
    <x v="0"/>
    <s v="AM Snacks (Tuna Sandwich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PM Snacks (Burger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Lunch (Rice,beef,fish &amp; vegetable without pork or meat) with overflowing coffee March 16, 2021"/>
    <n v="11"/>
    <s v="pax"/>
    <n v="400"/>
    <n v="4400"/>
    <n v="350"/>
    <n v="3850"/>
    <x v="31"/>
    <s v="Budget Office"/>
    <s v="March 17, 2021"/>
    <s v="March 17, 2021"/>
    <x v="27"/>
    <s v="Hudzan Café &amp; Catering Services"/>
    <x v="24"/>
    <s v="1003A"/>
    <s v="April 7, 2021"/>
    <m/>
    <x v="1"/>
    <s v="PAID"/>
    <n v="85671"/>
    <s v="01-2021-03-107"/>
    <s v="01-02-2021-03-0081"/>
    <s v="March 29, 2021"/>
    <m/>
  </r>
  <r>
    <x v="0"/>
    <x v="1"/>
    <x v="2"/>
    <s v="IT OFFICER/ WEB COORDINATOR"/>
    <x v="3"/>
    <x v="2"/>
    <x v="35"/>
    <x v="2"/>
    <s v="2TB External HDD"/>
    <n v="1"/>
    <s v="piece"/>
    <n v="6000"/>
    <n v="6000"/>
    <m/>
    <n v="0"/>
    <x v="32"/>
    <m/>
    <s v="March 18, 2021"/>
    <m/>
    <x v="7"/>
    <m/>
    <x v="6"/>
    <s v="1001C"/>
    <m/>
    <m/>
    <x v="3"/>
    <m/>
    <m/>
    <m/>
    <m/>
    <m/>
    <m/>
  </r>
  <r>
    <x v="0"/>
    <x v="1"/>
    <x v="2"/>
    <s v="IT OFFICER/ WEB COORDINATOR"/>
    <x v="3"/>
    <x v="2"/>
    <x v="35"/>
    <x v="2"/>
    <s v="Wireless Router/ Access Point (Supports 802.11ac, Access Point Mode,MU-MIMO, 4 external and 1 internal antena"/>
    <n v="1"/>
    <s v="piece"/>
    <n v="10000"/>
    <n v="10000"/>
    <m/>
    <n v="0"/>
    <x v="32"/>
    <m/>
    <s v="March 18, 2021"/>
    <m/>
    <x v="7"/>
    <m/>
    <x v="6"/>
    <s v="1001C"/>
    <m/>
    <m/>
    <x v="3"/>
    <m/>
    <m/>
    <m/>
    <m/>
    <m/>
    <m/>
  </r>
  <r>
    <x v="0"/>
    <x v="1"/>
    <x v="2"/>
    <s v="IT OFFICER/ WEB COORDINATOR"/>
    <x v="3"/>
    <x v="2"/>
    <x v="35"/>
    <x v="2"/>
    <s v="Wireless presenters with laser pointer and rechargeable batteries"/>
    <n v="2"/>
    <s v="piece"/>
    <n v="3000"/>
    <n v="6000"/>
    <m/>
    <n v="0"/>
    <x v="32"/>
    <m/>
    <s v="March 18, 2021"/>
    <m/>
    <x v="7"/>
    <m/>
    <x v="6"/>
    <s v="1001C"/>
    <m/>
    <m/>
    <x v="3"/>
    <m/>
    <m/>
    <m/>
    <m/>
    <m/>
    <m/>
  </r>
  <r>
    <x v="0"/>
    <x v="1"/>
    <x v="2"/>
    <s v="IT OFFICER/ WEB COORDINATOR"/>
    <x v="3"/>
    <x v="2"/>
    <x v="35"/>
    <x v="2"/>
    <s v="CAT6 500 Meter"/>
    <n v="1"/>
    <s v="piece"/>
    <n v="5000"/>
    <n v="5000"/>
    <m/>
    <n v="0"/>
    <x v="32"/>
    <m/>
    <s v="March 18, 2021"/>
    <m/>
    <x v="7"/>
    <m/>
    <x v="6"/>
    <s v="1001C"/>
    <m/>
    <m/>
    <x v="3"/>
    <m/>
    <m/>
    <m/>
    <m/>
    <m/>
    <m/>
  </r>
  <r>
    <x v="0"/>
    <x v="1"/>
    <x v="2"/>
    <s v="IT OFFICER/ WEB COORDINATOR"/>
    <x v="3"/>
    <x v="2"/>
    <x v="35"/>
    <x v="2"/>
    <s v="Patch Panel (24 port Cat6)"/>
    <n v="5"/>
    <s v="piece"/>
    <n v="3000"/>
    <n v="15000"/>
    <m/>
    <n v="0"/>
    <x v="32"/>
    <m/>
    <s v="March 18, 2021"/>
    <m/>
    <x v="7"/>
    <m/>
    <x v="6"/>
    <s v="1001C"/>
    <m/>
    <m/>
    <x v="3"/>
    <m/>
    <m/>
    <m/>
    <m/>
    <m/>
    <m/>
  </r>
  <r>
    <x v="0"/>
    <x v="1"/>
    <x v="2"/>
    <s v="IT OFFICER/ WEB COORDINATOR"/>
    <x v="3"/>
    <x v="2"/>
    <x v="36"/>
    <x v="2"/>
    <s v="Anti virus Software Internet Security for 3 PCs"/>
    <n v="3"/>
    <s v="piece"/>
    <n v="6000"/>
    <n v="18000"/>
    <m/>
    <n v="0"/>
    <x v="32"/>
    <m/>
    <s v="March 18, 2021"/>
    <m/>
    <x v="7"/>
    <m/>
    <x v="6"/>
    <s v="1001C"/>
    <m/>
    <m/>
    <x v="5"/>
    <s v="funds not yet released"/>
    <m/>
    <m/>
    <m/>
    <m/>
    <m/>
  </r>
  <r>
    <x v="0"/>
    <x v="1"/>
    <x v="2"/>
    <s v="IT OFFICER/ WEB COORDINATOR"/>
    <x v="3"/>
    <x v="2"/>
    <x v="36"/>
    <x v="2"/>
    <s v="office 365 license keys for 15 devices with customized account"/>
    <n v="4"/>
    <s v="piece"/>
    <n v="3500"/>
    <n v="14000"/>
    <m/>
    <n v="0"/>
    <x v="32"/>
    <m/>
    <s v="March 18, 2021"/>
    <m/>
    <x v="7"/>
    <m/>
    <x v="6"/>
    <s v="1001C"/>
    <m/>
    <m/>
    <x v="5"/>
    <s v="funds not yet released"/>
    <m/>
    <m/>
    <m/>
    <m/>
    <m/>
  </r>
  <r>
    <x v="0"/>
    <x v="1"/>
    <x v="2"/>
    <s v="IT OFFICER/ WEB COORDINATOR"/>
    <x v="3"/>
    <x v="2"/>
    <x v="36"/>
    <x v="2"/>
    <s v="Home wifi (Cat6)"/>
    <n v="1"/>
    <s v="piece"/>
    <n v="5000"/>
    <n v="5000"/>
    <m/>
    <n v="0"/>
    <x v="32"/>
    <m/>
    <s v="March 18, 2021"/>
    <m/>
    <x v="7"/>
    <m/>
    <x v="6"/>
    <s v="1001C"/>
    <m/>
    <m/>
    <x v="5"/>
    <s v="funds not yet released"/>
    <m/>
    <m/>
    <m/>
    <m/>
    <m/>
  </r>
  <r>
    <x v="0"/>
    <x v="1"/>
    <x v="2"/>
    <s v="IT OFFICER/ WEB COORDINATOR"/>
    <x v="3"/>
    <x v="2"/>
    <x v="36"/>
    <x v="2"/>
    <s v="999-peso Load for Broadband (as requested)"/>
    <n v="10"/>
    <s v="piece"/>
    <n v="1125"/>
    <n v="11250"/>
    <m/>
    <n v="0"/>
    <x v="32"/>
    <m/>
    <s v="March 18, 2021"/>
    <m/>
    <x v="7"/>
    <m/>
    <x v="6"/>
    <s v="1001C"/>
    <m/>
    <m/>
    <x v="5"/>
    <s v="funds not yet released"/>
    <m/>
    <m/>
    <m/>
    <m/>
    <m/>
  </r>
  <r>
    <x v="0"/>
    <x v="1"/>
    <x v="9"/>
    <s v="GAD Focal Person"/>
    <x v="1"/>
    <x v="0"/>
    <x v="37"/>
    <x v="0"/>
    <s v="A.M Snack (Burger &amp; Softdrink)"/>
    <n v="74"/>
    <s v="pax"/>
    <n v="150"/>
    <n v="11100"/>
    <n v="145"/>
    <n v="10730"/>
    <x v="33"/>
    <s v="GAD"/>
    <s v="March 25, 2021"/>
    <s v="March 30, 2021"/>
    <x v="28"/>
    <s v="Hudzan Café &amp; Catering Services"/>
    <x v="25"/>
    <n v="1017"/>
    <s v="4/20/2021"/>
    <s v="Accounting"/>
    <x v="1"/>
    <s v="for payment"/>
    <m/>
    <m/>
    <s v="01-02-2021-03-0096"/>
    <m/>
    <m/>
  </r>
  <r>
    <x v="0"/>
    <x v="1"/>
    <x v="9"/>
    <s v="GAD Focal Person"/>
    <x v="3"/>
    <x v="2"/>
    <x v="38"/>
    <x v="2"/>
    <s v="A.M Snack (March 26, 2021)"/>
    <n v="85"/>
    <s v="pax"/>
    <n v="150"/>
    <n v="12750"/>
    <n v="150"/>
    <n v="12750"/>
    <x v="34"/>
    <s v="GAD"/>
    <s v="March 30, 2021"/>
    <m/>
    <x v="7"/>
    <s v="Kian's Food Product"/>
    <x v="6"/>
    <n v="1017"/>
    <m/>
    <m/>
    <x v="2"/>
    <s v="Docs. / Proc.. ???"/>
    <m/>
    <m/>
    <m/>
    <m/>
    <m/>
  </r>
  <r>
    <x v="0"/>
    <x v="1"/>
    <x v="8"/>
    <s v="BOT/College Sec."/>
    <x v="1"/>
    <x v="0"/>
    <x v="39"/>
    <x v="0"/>
    <s v="A.M Snack (veggie burger and soda)"/>
    <n v="28"/>
    <s v="pax"/>
    <n v="150"/>
    <n v="4200"/>
    <n v="150"/>
    <n v="4200"/>
    <x v="35"/>
    <s v="Admin and Finance"/>
    <s v="March 30, 2021"/>
    <s v="April 6, 2021"/>
    <x v="16"/>
    <s v="Pension Ivatan"/>
    <x v="11"/>
    <n v="1001"/>
    <s v="April 14, 2021"/>
    <m/>
    <x v="1"/>
    <s v="PAID"/>
    <n v="86406"/>
    <s v="01-2021-06-192"/>
    <s v="01-02-2021-04-0101"/>
    <s v="June 8, 2021"/>
    <n v="30"/>
  </r>
  <r>
    <x v="0"/>
    <x v="1"/>
    <x v="8"/>
    <s v="BOT/College Sec."/>
    <x v="1"/>
    <x v="0"/>
    <x v="39"/>
    <x v="0"/>
    <s v="Lunch (rice,fish, chicken &amp; vegetable, bottled water) NOTE: 1 pax vegetarian meal"/>
    <n v="28"/>
    <s v="pax"/>
    <n v="350"/>
    <n v="9800"/>
    <n v="150"/>
    <n v="4200"/>
    <x v="35"/>
    <s v="Admin and Finance"/>
    <s v="March 30, 2021"/>
    <s v="April 6, 2021"/>
    <x v="16"/>
    <s v="Pension Ivatan"/>
    <x v="11"/>
    <n v="1001"/>
    <s v="April 14, 2021"/>
    <m/>
    <x v="1"/>
    <s v="PAID"/>
    <n v="86406"/>
    <s v="01-2021-06-192"/>
    <s v="01-02-2021-04-0101"/>
    <s v="June 8, 2021"/>
    <n v="30"/>
  </r>
  <r>
    <x v="0"/>
    <x v="1"/>
    <x v="8"/>
    <s v="BOT/College Sec."/>
    <x v="1"/>
    <x v="0"/>
    <x v="39"/>
    <x v="0"/>
    <s v="P.M. Snack (macaroni salad &amp; juice)"/>
    <n v="28"/>
    <s v="pax"/>
    <n v="150"/>
    <n v="4200"/>
    <n v="325"/>
    <n v="9100"/>
    <x v="35"/>
    <s v="Admin and Finance"/>
    <s v="March 30, 2021"/>
    <s v="April 6, 2021"/>
    <x v="16"/>
    <s v="Pension Ivatan"/>
    <x v="11"/>
    <n v="1001"/>
    <s v="April 14, 2021"/>
    <m/>
    <x v="1"/>
    <s v="PAID"/>
    <n v="86406"/>
    <s v="01-2021-06-192"/>
    <s v="01-02-2021-04-0101"/>
    <s v="June 8, 2021"/>
    <n v="30"/>
  </r>
  <r>
    <x v="0"/>
    <x v="1"/>
    <x v="8"/>
    <s v="BOT/College Sec."/>
    <x v="1"/>
    <x v="0"/>
    <x v="40"/>
    <x v="0"/>
    <s v="A.M Snack (veggie pancit and soda)"/>
    <n v="38"/>
    <s v="pax"/>
    <n v="150"/>
    <n v="5700"/>
    <n v="150"/>
    <n v="5700"/>
    <x v="36"/>
    <s v="BOT"/>
    <s v="March 30, 2021"/>
    <s v="April 6, 2021"/>
    <x v="20"/>
    <s v="Pension Ivatan"/>
    <x v="16"/>
    <n v="1001"/>
    <s v="April 14, 2021"/>
    <m/>
    <x v="1"/>
    <s v="PAID"/>
    <n v="85691"/>
    <s v="01-2021-04-139"/>
    <s v="01-02-02021-04-0100"/>
    <s v="April 21, 2021"/>
    <n v="30"/>
  </r>
  <r>
    <x v="0"/>
    <x v="1"/>
    <x v="8"/>
    <s v="BOT/College Sec."/>
    <x v="1"/>
    <x v="0"/>
    <x v="40"/>
    <x v="0"/>
    <s v="P.M. Snack (cake &amp; juice)"/>
    <n v="38"/>
    <s v="pax"/>
    <n v="150"/>
    <n v="5700"/>
    <n v="150"/>
    <n v="5700"/>
    <x v="36"/>
    <s v="BOT"/>
    <s v="March 30, 2021"/>
    <s v="April 6, 2021"/>
    <x v="20"/>
    <s v="Pension Ivatan"/>
    <x v="16"/>
    <m/>
    <s v="April 14, 2021"/>
    <m/>
    <x v="1"/>
    <s v="PAID"/>
    <n v="85691"/>
    <s v="01-2021-04-139"/>
    <s v="01-02-02021-04-0100"/>
    <s v="April 21, 2021"/>
    <n v="30"/>
  </r>
  <r>
    <x v="0"/>
    <x v="1"/>
    <x v="8"/>
    <s v="BOT/College Sec."/>
    <x v="1"/>
    <x v="0"/>
    <x v="40"/>
    <x v="0"/>
    <s v="Lunch (rice, chicken, fish &amp; vegetable, bottled water)"/>
    <n v="38"/>
    <s v="pax"/>
    <n v="350"/>
    <n v="13300"/>
    <n v="325"/>
    <n v="12350"/>
    <x v="36"/>
    <s v="BOT"/>
    <s v="March 30, 2021"/>
    <s v="April 6, 2021"/>
    <x v="20"/>
    <s v="Pension Ivatan"/>
    <x v="16"/>
    <m/>
    <s v="April 14, 2021"/>
    <m/>
    <x v="1"/>
    <s v="PAID"/>
    <n v="85691"/>
    <s v="01-2021-04-139"/>
    <s v="01-02-02021-04-0100"/>
    <s v="April 21, 2021"/>
    <n v="30"/>
  </r>
  <r>
    <x v="0"/>
    <x v="4"/>
    <x v="6"/>
    <s v="Agriculture Chairperson"/>
    <x v="2"/>
    <x v="0"/>
    <x v="41"/>
    <x v="0"/>
    <s v="OPV Squash seeds"/>
    <n v="40"/>
    <s v="cans (250g)"/>
    <n v="1500"/>
    <n v="60000"/>
    <n v="1530"/>
    <n v="61200"/>
    <x v="25"/>
    <s v="Agriculture"/>
    <s v="April 29, 2021"/>
    <s v="May 11, 2021"/>
    <x v="29"/>
    <s v="Northern Star Gen. Mdse."/>
    <x v="22"/>
    <s v="1001E"/>
    <s v="June 15, 2021"/>
    <m/>
    <x v="1"/>
    <s v="PAID"/>
    <n v="387142"/>
    <s v="07-2021-06-041"/>
    <s v="07-02-2021-04-0025"/>
    <s v="June 16, 2021"/>
    <n v="30"/>
  </r>
  <r>
    <x v="0"/>
    <x v="4"/>
    <x v="6"/>
    <s v="Agriculture Chairperson"/>
    <x v="2"/>
    <x v="0"/>
    <x v="41"/>
    <x v="0"/>
    <s v="OPV Tomato"/>
    <n v="200"/>
    <s v="330 seeds/pack"/>
    <n v="650"/>
    <n v="130000"/>
    <n v="205"/>
    <n v="41000"/>
    <x v="25"/>
    <s v="Agriculture"/>
    <s v="April 29, 2021"/>
    <s v="May 11, 2021"/>
    <x v="7"/>
    <s v="Northern Star Gen. Mdse."/>
    <x v="22"/>
    <s v="1001E"/>
    <s v="June 15, 2021"/>
    <m/>
    <x v="1"/>
    <s v="PAID"/>
    <n v="387142"/>
    <s v="07-2021-06-041"/>
    <s v="07-02-2021-04-0025"/>
    <s v="June 16, 2021"/>
    <n v="30"/>
  </r>
  <r>
    <x v="0"/>
    <x v="4"/>
    <x v="6"/>
    <s v="Agriculture Chairperson"/>
    <x v="2"/>
    <x v="0"/>
    <x v="41"/>
    <x v="0"/>
    <s v="OPV Eggplant"/>
    <n v="60"/>
    <s v="cans (250g)"/>
    <n v="740"/>
    <n v="44400"/>
    <n v="983"/>
    <n v="58980"/>
    <x v="25"/>
    <s v="Agriculture"/>
    <s v="April 29, 2021"/>
    <s v="May 11, 2021"/>
    <x v="7"/>
    <s v="Northern Star Gen. Mdse."/>
    <x v="22"/>
    <s v="1001E"/>
    <s v="June 15, 2021"/>
    <m/>
    <x v="1"/>
    <s v="PAID"/>
    <n v="387142"/>
    <s v="07-2021-06-041"/>
    <s v="07-02-2021-04-0025"/>
    <s v="June 16, 2021"/>
    <n v="30"/>
  </r>
  <r>
    <x v="0"/>
    <x v="4"/>
    <x v="6"/>
    <s v="Agriculture Chairperson"/>
    <x v="2"/>
    <x v="0"/>
    <x v="41"/>
    <x v="0"/>
    <s v="OPV Cabbage"/>
    <n v="57"/>
    <s v="cans (250g)"/>
    <n v="2300"/>
    <n v="131100"/>
    <n v="3060"/>
    <n v="174420"/>
    <x v="25"/>
    <s v="Agriculture"/>
    <s v="April 29, 2021"/>
    <s v="May 11, 2021"/>
    <x v="7"/>
    <s v="Northern Star Gen. Mdse."/>
    <x v="22"/>
    <s v="1001E"/>
    <s v="June 15, 2021"/>
    <m/>
    <x v="1"/>
    <s v="PAID"/>
    <n v="387142"/>
    <s v="07-2021-06-041"/>
    <s v="07-02-2021-04-0025"/>
    <s v="June 16, 2021"/>
    <n v="30"/>
  </r>
  <r>
    <x v="0"/>
    <x v="4"/>
    <x v="6"/>
    <s v="Agriculture Chairperson"/>
    <x v="2"/>
    <x v="0"/>
    <x v="41"/>
    <x v="0"/>
    <s v="OPV Pole Sitaw seeds"/>
    <n v="40"/>
    <s v="kgs."/>
    <n v="2200"/>
    <n v="88000"/>
    <n v="1785"/>
    <n v="71400"/>
    <x v="25"/>
    <s v="Agriculture"/>
    <s v="April 29, 2021"/>
    <s v="May 11, 2021"/>
    <x v="7"/>
    <s v="Northern Star Gen. Mdse."/>
    <x v="22"/>
    <s v="1001E"/>
    <s v="June 15, 2021"/>
    <m/>
    <x v="1"/>
    <s v="PAID"/>
    <n v="387142"/>
    <s v="07-2021-06-041"/>
    <s v="07-02-2021-04-0025"/>
    <s v="June 16, 2021"/>
    <n v="30"/>
  </r>
  <r>
    <x v="0"/>
    <x v="4"/>
    <x v="6"/>
    <s v="Agriculture Chairperson"/>
    <x v="2"/>
    <x v="0"/>
    <x v="41"/>
    <x v="0"/>
    <s v="Baguio beans"/>
    <n v="100"/>
    <s v="kgs."/>
    <n v="960"/>
    <n v="96000"/>
    <n v="1050"/>
    <n v="105000"/>
    <x v="25"/>
    <s v="Agriculture"/>
    <s v="April 29, 2021"/>
    <s v="May 11, 2021"/>
    <x v="7"/>
    <s v="Northern Star Gen. Mdse."/>
    <x v="22"/>
    <s v="1001E"/>
    <s v="June 15, 2021"/>
    <m/>
    <x v="1"/>
    <s v="PAID"/>
    <n v="387142"/>
    <s v="07-2021-06-041"/>
    <s v="07-02-2021-04-0025"/>
    <s v="June 16, 2021"/>
    <n v="30"/>
  </r>
  <r>
    <x v="0"/>
    <x v="4"/>
    <x v="6"/>
    <s v="Agriculture Chairperson"/>
    <x v="2"/>
    <x v="0"/>
    <x v="41"/>
    <x v="0"/>
    <s v="Vermiscast"/>
    <n v="240"/>
    <s v="packs"/>
    <n v="165"/>
    <n v="39600"/>
    <n v="70"/>
    <n v="16800"/>
    <x v="25"/>
    <s v="Agriculture"/>
    <s v="April 29, 2021"/>
    <s v="May 11, 2021"/>
    <x v="7"/>
    <s v="Northern Star Gen. Mdse."/>
    <x v="22"/>
    <s v="1001E"/>
    <s v="June 15, 2021"/>
    <m/>
    <x v="1"/>
    <s v="PAID"/>
    <n v="387142"/>
    <s v="07-2021-06-041"/>
    <s v="07-02-2021-04-0025"/>
    <s v="June 16, 2021"/>
    <n v="30"/>
  </r>
  <r>
    <x v="0"/>
    <x v="4"/>
    <x v="1"/>
    <s v="Chairperson-PMET"/>
    <x v="3"/>
    <x v="2"/>
    <x v="42"/>
    <x v="2"/>
    <s v="A3 size paper 80 gsm"/>
    <n v="10"/>
    <s v="reams"/>
    <n v="550"/>
    <n v="5500"/>
    <m/>
    <n v="0"/>
    <x v="37"/>
    <s v="PMET"/>
    <m/>
    <m/>
    <x v="7"/>
    <m/>
    <x v="6"/>
    <m/>
    <m/>
    <m/>
    <x v="3"/>
    <m/>
    <m/>
    <m/>
    <m/>
    <m/>
    <m/>
  </r>
  <r>
    <x v="0"/>
    <x v="4"/>
    <x v="1"/>
    <s v="Chairperson-PMET"/>
    <x v="3"/>
    <x v="2"/>
    <x v="42"/>
    <x v="2"/>
    <s v="FILE FOLDER : Suitable fo Long,  3&quot; inches Lever Arch File Folder With Ring Binder and Metal Finger Pull, Color Blue."/>
    <n v="25"/>
    <s v="pcs"/>
    <n v="300"/>
    <n v="7500"/>
    <m/>
    <n v="0"/>
    <x v="37"/>
    <s v="PMET"/>
    <m/>
    <m/>
    <x v="7"/>
    <m/>
    <x v="6"/>
    <m/>
    <m/>
    <m/>
    <x v="3"/>
    <m/>
    <m/>
    <m/>
    <m/>
    <m/>
    <m/>
  </r>
  <r>
    <x v="0"/>
    <x v="4"/>
    <x v="1"/>
    <s v="Chairperson-PMET"/>
    <x v="3"/>
    <x v="2"/>
    <x v="42"/>
    <x v="2"/>
    <s v="FX 991ES PLUS Scientific Calculator = 417 Funcions_x000a_Display Expression same as text book_x000a_Easy Menu Funcions_x000a_Dual Power Battery (LR44 x 1) and Solar_x000a_Euation Solver_x000a_9 Variable memories_x000a_Trigonometric and Inverse Trigonometric Functions_x000a_Hypebolic and Inverse Hyperbolic Functions_x000a_Eponential / Logarithmic_x000a_Power Functions_x000a_Fraction Calculations_x000a_Sexagesimal Functions_x000a_Base-n  Calculations."/>
    <n v="1"/>
    <s v="pcs"/>
    <n v="3500"/>
    <n v="3500"/>
    <m/>
    <n v="0"/>
    <x v="37"/>
    <s v="PMET"/>
    <m/>
    <m/>
    <x v="7"/>
    <m/>
    <x v="6"/>
    <m/>
    <m/>
    <m/>
    <x v="3"/>
    <m/>
    <m/>
    <m/>
    <m/>
    <m/>
    <m/>
  </r>
  <r>
    <x v="0"/>
    <x v="4"/>
    <x v="1"/>
    <s v="Chairperson-PMET"/>
    <x v="3"/>
    <x v="2"/>
    <x v="42"/>
    <x v="2"/>
    <s v="CALCULATOR = Financial · Desktop · Solar Powered_x000a_Model: ws-2212HGifts by relationship: colleaguesType: Solar type Office business typeMaximum display digits on the screen: 12 digitsAdapter battery type: dual power supplyApplicable scene."/>
    <n v="3"/>
    <s v="pcs"/>
    <n v="1200"/>
    <n v="3600"/>
    <m/>
    <n v="0"/>
    <x v="37"/>
    <s v="PMET"/>
    <m/>
    <m/>
    <x v="7"/>
    <m/>
    <x v="6"/>
    <m/>
    <m/>
    <m/>
    <x v="3"/>
    <m/>
    <m/>
    <m/>
    <m/>
    <m/>
    <m/>
  </r>
  <r>
    <x v="0"/>
    <x v="4"/>
    <x v="1"/>
    <s v="Chairperson-PMET"/>
    <x v="3"/>
    <x v="2"/>
    <x v="42"/>
    <x v="2"/>
    <s v="8Meter Tape Measure Steel Tape Heavy Duty, Blade Length: 8m/26ft_x000a_Blade Width: 25mm_x000a_Accuracy: Class II"/>
    <n v="2"/>
    <s v="pcs"/>
    <n v="1800"/>
    <n v="3600"/>
    <m/>
    <n v="0"/>
    <x v="37"/>
    <s v="PMET"/>
    <m/>
    <m/>
    <x v="7"/>
    <m/>
    <x v="6"/>
    <m/>
    <m/>
    <m/>
    <x v="3"/>
    <m/>
    <m/>
    <m/>
    <m/>
    <m/>
    <m/>
  </r>
  <r>
    <x v="0"/>
    <x v="4"/>
    <x v="1"/>
    <s v="Chairperson-PMET"/>
    <x v="3"/>
    <x v="2"/>
    <x v="42"/>
    <x v="2"/>
    <s v="60meter/200ft Long tape rule designed for maximum accuracy_x000a_Two-sided printing with metric and English formats for accurate measurement. Fiberglass blade bends and winds easily; resists stretching_x000a_Rubber grip designed for comfort; high-visibility color_x000a_Tape length: 200 feet; tape width: 1/2 inch."/>
    <n v="1"/>
    <s v="pcs"/>
    <n v="1500"/>
    <n v="1500"/>
    <m/>
    <n v="0"/>
    <x v="37"/>
    <s v="PMET"/>
    <m/>
    <m/>
    <x v="7"/>
    <m/>
    <x v="6"/>
    <m/>
    <m/>
    <m/>
    <x v="3"/>
    <m/>
    <m/>
    <m/>
    <m/>
    <m/>
    <m/>
  </r>
  <r>
    <x v="0"/>
    <x v="4"/>
    <x v="1"/>
    <s v="Chairperson-PMET"/>
    <x v="3"/>
    <x v="2"/>
    <x v="42"/>
    <x v="2"/>
    <s v="Safety Shoes for MAN,Work &amp; Safety Boots Shoes Steel Toe Cap shoes, Low Cut,Breathable Spring Summer Rubber Non-slip Anti-static for work reflective in night Sizes: 1 pair of EU 44/UK 9/US 10.5, 1 pair of EU 43/UK 8/US 9.5, 1 pair of EU 45/UK 10/US 11 (see attached picture)"/>
    <n v="3"/>
    <s v="pairs"/>
    <n v="5600"/>
    <n v="16800"/>
    <m/>
    <n v="0"/>
    <x v="37"/>
    <s v="PMET"/>
    <m/>
    <m/>
    <x v="7"/>
    <m/>
    <x v="6"/>
    <m/>
    <m/>
    <m/>
    <x v="3"/>
    <m/>
    <m/>
    <m/>
    <m/>
    <m/>
    <m/>
  </r>
  <r>
    <x v="0"/>
    <x v="4"/>
    <x v="1"/>
    <s v="Chairperson-PMET"/>
    <x v="3"/>
    <x v="2"/>
    <x v="42"/>
    <x v="2"/>
    <s v="Safety Shoes for WOMAN = light weight,  Women Safety Shoes Steel Toe Cap Breathable Spring Summer Rubber Non-slip Anti-static. Sizes: 1 pair of EU 39/UK 6/US 8, 1 pair of EU 40/UK 6/US 8.5 (see attached picture)"/>
    <n v="2"/>
    <s v="pcs"/>
    <n v="5600"/>
    <n v="11200"/>
    <m/>
    <n v="0"/>
    <x v="37"/>
    <s v="PMET"/>
    <m/>
    <m/>
    <x v="7"/>
    <m/>
    <x v="6"/>
    <m/>
    <m/>
    <m/>
    <x v="3"/>
    <m/>
    <m/>
    <m/>
    <m/>
    <m/>
    <m/>
  </r>
  <r>
    <x v="0"/>
    <x v="4"/>
    <x v="1"/>
    <s v="Chairperson-PMET"/>
    <x v="3"/>
    <x v="2"/>
    <x v="42"/>
    <x v="2"/>
    <s v="Padless Mouse=Tracks anywhere without a pad Dpibutton: shift mouse sensitivity between 800_1000_1200_1600_dpi Screen capture, tutor pen, 16 in One, multi media internet, 4-way wheel, design for right &amp; left hand Resolution optical sensor: 1600 dpi"/>
    <n v="2"/>
    <s v="pcs"/>
    <n v="1000"/>
    <n v="2000"/>
    <m/>
    <n v="0"/>
    <x v="37"/>
    <s v="PMET"/>
    <m/>
    <m/>
    <x v="7"/>
    <m/>
    <x v="6"/>
    <m/>
    <m/>
    <m/>
    <x v="3"/>
    <m/>
    <m/>
    <m/>
    <m/>
    <m/>
    <m/>
  </r>
  <r>
    <x v="0"/>
    <x v="4"/>
    <x v="1"/>
    <s v="Chairperson-PMET"/>
    <x v="1"/>
    <x v="2"/>
    <x v="43"/>
    <x v="2"/>
    <s v="Split Type Airconditioner, 2.0hp, Inverter (Supply, Delivery and Installation)"/>
    <n v="1"/>
    <s v="set"/>
    <n v="85000"/>
    <n v="85000"/>
    <n v="56025"/>
    <n v="56025"/>
    <x v="38"/>
    <m/>
    <s v="May 14, 2021"/>
    <s v="May 20, 2021"/>
    <x v="29"/>
    <s v="Crisel General Merchandise"/>
    <x v="26"/>
    <n v="1010"/>
    <s v="June 10, 2021"/>
    <m/>
    <x v="1"/>
    <s v="PAID"/>
    <n v="9923101031"/>
    <s v="01-2021-06-215"/>
    <s v="01-02-2021-05-0145"/>
    <s v="June 25, 2021"/>
    <m/>
  </r>
  <r>
    <x v="0"/>
    <x v="4"/>
    <x v="1"/>
    <s v="Chairperson-PMET"/>
    <x v="3"/>
    <x v="2"/>
    <x v="43"/>
    <x v="2"/>
    <s v="Split Type Airconditioner, 1.5 hp, Inverter (Supply, Delivery and Installation)"/>
    <n v="1"/>
    <s v="set"/>
    <n v="70000"/>
    <n v="70000"/>
    <n v="43425"/>
    <n v="43425"/>
    <x v="38"/>
    <m/>
    <s v="May 14, 2021"/>
    <s v="May 20, 2021"/>
    <x v="29"/>
    <s v="Crisel General Merchandise"/>
    <x v="26"/>
    <n v="1010"/>
    <s v="June 10, 2021"/>
    <m/>
    <x v="1"/>
    <s v="PAID"/>
    <n v="9923101031"/>
    <s v="01-2021-06-215"/>
    <s v="01-02-2021-05-0145"/>
    <s v="June 25, 2021"/>
    <m/>
  </r>
  <r>
    <x v="0"/>
    <x v="4"/>
    <x v="1"/>
    <s v="Chairperson-PMET"/>
    <x v="1"/>
    <x v="1"/>
    <x v="44"/>
    <x v="0"/>
    <s v="Print, Scan &amp; Copy with Built-in Wireless. Ultra-high 6500 page yield (black ink) / 5000 page yield (colour ink). Wifi-Direct, Direct Mobile Print &amp; Scan. Seamless Multipage Scan &amp; Copy (Auto Document Feeder). Flexible paper handling with Default Paper Tray &amp; 1-sheet Manual Feed Slot. Borderless printing. Continous ink, refillable type."/>
    <n v="1"/>
    <s v="unit"/>
    <n v="18500"/>
    <n v="18500"/>
    <n v="19932"/>
    <n v="19932"/>
    <x v="38"/>
    <s v="PMET"/>
    <s v="May 24, 2021"/>
    <s v="May 28, 2021"/>
    <x v="30"/>
    <s v="Crisel General Merchandise"/>
    <x v="27"/>
    <n v="1010"/>
    <s v="July 5, 2021"/>
    <s v="Accounting"/>
    <x v="1"/>
    <s v="for payment"/>
    <n v="86433"/>
    <s v="01-2021-06-228"/>
    <s v="01-03-2021-05-0158"/>
    <s v="June 30, 2021"/>
    <n v="60"/>
  </r>
  <r>
    <x v="0"/>
    <x v="4"/>
    <x v="1"/>
    <s v="Chairperson-PMET"/>
    <x v="1"/>
    <x v="1"/>
    <x v="44"/>
    <x v="0"/>
    <s v="6.0 cu. ft. Smart Inverter Refrigerator, Single Door"/>
    <n v="1"/>
    <s v="unit"/>
    <n v="23000"/>
    <n v="23000"/>
    <n v="21448.5"/>
    <n v="21448.5"/>
    <x v="38"/>
    <s v="PMET"/>
    <s v="May 24, 2021"/>
    <s v="May 28, 2021"/>
    <x v="30"/>
    <s v="Crisel General Merchandise"/>
    <x v="27"/>
    <n v="1010"/>
    <s v="July 5, 2021"/>
    <s v="Accounting"/>
    <x v="1"/>
    <s v="for payment"/>
    <n v="86433"/>
    <s v="01-2021-06-228"/>
    <s v="01-03-2021-05-0158"/>
    <s v="June 30, 2021"/>
    <n v="60"/>
  </r>
  <r>
    <x v="0"/>
    <x v="4"/>
    <x v="1"/>
    <s v="Chairperson-PMET"/>
    <x v="1"/>
    <x v="1"/>
    <x v="44"/>
    <x v="0"/>
    <s v="8.0 cu. ft. Smart Inverter Refrigerator, 2 Door"/>
    <n v="2"/>
    <s v="unit"/>
    <n v="30000"/>
    <n v="60000"/>
    <n v="28948.5"/>
    <n v="57897"/>
    <x v="38"/>
    <s v="PMET"/>
    <s v="May 24, 2021"/>
    <s v="May 28, 2021"/>
    <x v="30"/>
    <s v="Crisel General Merchandise"/>
    <x v="27"/>
    <n v="1010"/>
    <s v="July 5, 2021"/>
    <s v="Accounting"/>
    <x v="1"/>
    <s v="for payment"/>
    <n v="86433"/>
    <s v="01-2021-06-228"/>
    <s v="01-03-2021-05-0158"/>
    <s v="June 30, 2021"/>
    <n v="60"/>
  </r>
  <r>
    <x v="0"/>
    <x v="4"/>
    <x v="1"/>
    <s v="Chairperson-PMET"/>
    <x v="1"/>
    <x v="1"/>
    <x v="44"/>
    <x v="0"/>
    <s v="Laptop: G512LI-AL017T STRIX G 15.6&quot; Black Intel® Core™ i7 10750H 8GB DDR4 1TBSSD 2*512 4GB GTX1650Ti Windows 10, Graphics Card: 4GB GTX1650Ti_x000a_Display: 15.6&quot; FHD 144Hz3ms_x000a_Operating System: Windows 10, with MICROSOFT OFFICE, AUTOCADD &amp; LUMINION Software installed"/>
    <n v="1"/>
    <s v="unit"/>
    <n v="125000"/>
    <n v="125000"/>
    <n v="103332"/>
    <n v="103332"/>
    <x v="38"/>
    <s v="PMET"/>
    <s v="May 24, 2021"/>
    <s v="May 28, 2021"/>
    <x v="30"/>
    <s v="Crisel General Merchandise"/>
    <x v="27"/>
    <n v="1010"/>
    <s v="July 5, 2021"/>
    <s v="Accounting"/>
    <x v="1"/>
    <s v="for payment"/>
    <n v="86433"/>
    <s v="01-2021-06-228"/>
    <s v="01-03-2021-05-0158"/>
    <s v="June 30, 2021"/>
    <n v="60"/>
  </r>
  <r>
    <x v="0"/>
    <x v="4"/>
    <x v="1"/>
    <s v="Chairperson-PMET"/>
    <x v="1"/>
    <x v="1"/>
    <x v="44"/>
    <x v="0"/>
    <s v="Laptop: Screen Size: 14 inches_x000a_Screen Type: IPS_x000a_Resolution: 1920 x 1080_x000a_Screen-To-Body Ratio: 84%_x000a_Contrast Ratio: 800:1_x000a_Brightness: 250 nits_x000a_Viewing Angle: 178° degrees_x000a_Aspect Ratio: 16:9, AMD Ryzen 5 3500U, AMD Ryzen 7 3700U, Radeon™ Vega 8 Graphics, Radeon™ RX Vega 10 Graphics, 8 GB DDR4, 56 Wh (Rating Capacity), _x000a_Wi-Fi: IEEE 802.11a/b/g/n/ac, 2.4 GHz and 5 GHz, 2 x 2 MIMO_x000a_Bluetooth 5.0, compatible with Bluetooth 4.2, Bluetooth 2.1+EDR, Recessed camera_x000a_Camera Pixels: 1 MP (720p HD), Speaker Power: 2 W each x 2_x000a_Number Of Microphone: 2, Hall Sensor, Fingerprint Sensor, HUAWEI PC Manager, Monitor Manager (Eye comfort mode), factory reset, USB-A 3.0 x 1_x000a_USB-A 2.0 x 1_x000a_USB-C x 1_x000a_HDMI x 1_x000a_3.5 mm headset and microphone 2-in-1 jack x 1, A / C / D Aluminum alloy, B Mylar, 512 GB PCIe SSD, Chiclet keyboard, Full-size keyboard_x000a_Support touchpad, Two-in-one power button and touch fingerprint sensor, PC x 1_x000a_HUAWEI USB-C AC Adapter x 1_x000a_Adapter Cable (USB-C) x 1_x000a_QSG x 1. "/>
    <n v="1"/>
    <s v="unit"/>
    <n v="67640"/>
    <n v="67640"/>
    <n v="59832"/>
    <n v="59832"/>
    <x v="38"/>
    <s v="PMET"/>
    <s v="May 24, 2021"/>
    <s v="May 28, 2021"/>
    <x v="30"/>
    <s v="Crisel General Merchandise"/>
    <x v="27"/>
    <n v="1010"/>
    <s v="July 5, 2021"/>
    <s v="Accounting"/>
    <x v="1"/>
    <s v="for payment"/>
    <n v="86433"/>
    <s v="01-2021-06-228"/>
    <s v="01-03-2021-05-0158"/>
    <s v="June 30, 2021"/>
    <n v="60"/>
  </r>
  <r>
    <x v="0"/>
    <x v="4"/>
    <x v="1"/>
    <s v="Chairperson-PMET"/>
    <x v="1"/>
    <x v="1"/>
    <x v="44"/>
    <x v="0"/>
    <s v="GLM 150 C Professional Laser Measure (see attached picture), The smart solution for measuring and documenting in all surroundings - even outdoors_x000a_Precise targeting Thanks to the digital viewfinder with zoom function – also for outdoor applications and long distance. Optimal readability Due to large 2.8” IPS colour display with extra robust cover glass_x000a_Fast collection and documentation of measured values thanks to Measuring Master App. "/>
    <n v="1"/>
    <s v="unit"/>
    <n v="25000"/>
    <n v="25000"/>
    <n v="17535"/>
    <n v="17535"/>
    <x v="38"/>
    <s v="PMET"/>
    <s v="May 24, 2021"/>
    <s v="May 28, 2021"/>
    <x v="30"/>
    <s v="Crisel General Merchandise"/>
    <x v="27"/>
    <n v="1010"/>
    <s v="July 5, 2021"/>
    <s v="Accounting"/>
    <x v="1"/>
    <s v="for payment"/>
    <n v="86433"/>
    <s v="01-2021-06-228"/>
    <s v="01-03-2021-05-0158"/>
    <s v="June 30, 2021"/>
    <n v="60"/>
  </r>
  <r>
    <x v="0"/>
    <x v="4"/>
    <x v="1"/>
    <s v="Chairperson-PMET"/>
    <x v="1"/>
    <x v="0"/>
    <x v="45"/>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45"/>
    <s v="pcs"/>
    <n v="14000"/>
    <n v="630000"/>
    <n v="13905"/>
    <n v="625725"/>
    <x v="39"/>
    <s v="PMET"/>
    <s v="May 24, 2021"/>
    <s v="May 28, 2021"/>
    <x v="31"/>
    <s v="Crisel General Merchandise"/>
    <x v="28"/>
    <n v="1010"/>
    <s v="July 9, 2021"/>
    <s v="Accounting"/>
    <x v="1"/>
    <s v="for payment"/>
    <n v="9923101043"/>
    <s v="01-2021-07-248"/>
    <s v="01-02-2021-05-0156"/>
    <s v="July 16, 2021"/>
    <n v="60"/>
  </r>
  <r>
    <x v="0"/>
    <x v="4"/>
    <x v="1"/>
    <s v="Chairperson-PMET"/>
    <x v="1"/>
    <x v="0"/>
    <x v="45"/>
    <x v="0"/>
    <s v="iXpand Mini Flash Drive - SDIX40N-128G-GN6NE"/>
    <n v="2"/>
    <s v="pcs"/>
    <n v="3650"/>
    <n v="7300"/>
    <n v="3645"/>
    <n v="7290"/>
    <x v="39"/>
    <s v="PMET"/>
    <s v="May 24, 2021"/>
    <s v="May 28, 2021"/>
    <x v="31"/>
    <s v="Crisel General Merchandise"/>
    <x v="28"/>
    <n v="1010"/>
    <s v="July 9, 2021"/>
    <m/>
    <x v="1"/>
    <s v="for payment"/>
    <n v="9923101043"/>
    <s v="01-2021-07-248"/>
    <s v="01-02-2021-05-0156"/>
    <s v="July 16, 2021"/>
    <n v="60"/>
  </r>
  <r>
    <x v="0"/>
    <x v="4"/>
    <x v="1"/>
    <s v="Chairperson-PMET"/>
    <x v="3"/>
    <x v="2"/>
    <x v="46"/>
    <x v="3"/>
    <s v="Fire Resistant Cabinet (FRC)FIRE RESISTANCE: 3 hours for normal high-rise building and house building fire.DIMENSION: External: 510mm x 680mm x 1,550mm (WDH); Internal: 302 x 643 x 302 mm. (WDH) \NET WEIGHT: 300 kgs.LOCKING SYSTEM: 4 keys and 1 Combination Lock (dial). WARRANTY: 5 Years warranty applies in case of a manufacturing defect in the Mechanical and Digital locking mechanism. Lifetime Fire Replacement Guarantee.WARRANTY POLICY: (Warranty covers free repair and replacement. Turnover and delivery fee shoulder by customer.)Available Color: Gray or Black"/>
    <m/>
    <m/>
    <m/>
    <n v="0"/>
    <m/>
    <n v="0"/>
    <x v="40"/>
    <m/>
    <m/>
    <m/>
    <x v="7"/>
    <m/>
    <x v="6"/>
    <m/>
    <m/>
    <m/>
    <x v="2"/>
    <m/>
    <m/>
    <m/>
    <m/>
    <m/>
    <m/>
  </r>
  <r>
    <x v="0"/>
    <x v="4"/>
    <x v="1"/>
    <s v="Chairperson-PMET"/>
    <x v="3"/>
    <x v="2"/>
    <x v="46"/>
    <x v="3"/>
    <s v="Steel Cabinet with Sliding Glass Doors, Heavy Duty, 900mm x 450mm x 1850mm, Powder Coated, Centrlized Lock, Adjustable Shelves, High Quality,( see attached pictures)."/>
    <m/>
    <m/>
    <m/>
    <n v="0"/>
    <m/>
    <n v="0"/>
    <x v="40"/>
    <m/>
    <m/>
    <m/>
    <x v="7"/>
    <m/>
    <x v="6"/>
    <m/>
    <m/>
    <m/>
    <x v="2"/>
    <m/>
    <m/>
    <m/>
    <m/>
    <m/>
    <m/>
  </r>
  <r>
    <x v="0"/>
    <x v="4"/>
    <x v="1"/>
    <s v="Chairperson-PMET"/>
    <x v="3"/>
    <x v="2"/>
    <x v="46"/>
    <x v="3"/>
    <s v="Powder coated black40w 56d 65hTaiwan made, BrandnewSteel body, Mobile (Pedestal Steel Filing Cabinet) black color. See attached picture"/>
    <m/>
    <m/>
    <m/>
    <n v="0"/>
    <m/>
    <n v="0"/>
    <x v="40"/>
    <m/>
    <m/>
    <m/>
    <x v="7"/>
    <m/>
    <x v="6"/>
    <m/>
    <m/>
    <m/>
    <x v="2"/>
    <m/>
    <m/>
    <m/>
    <m/>
    <m/>
    <m/>
  </r>
  <r>
    <x v="0"/>
    <x v="4"/>
    <x v="1"/>
    <s v="Chairperson-PMET"/>
    <x v="3"/>
    <x v="2"/>
    <x v="46"/>
    <x v="3"/>
    <s v="4 Layer Lateral Steel Filing Cabinet, 900mm x 450mm x 1328mm, Powder Coated, Centralized lock with divider, Steel 22 Gauge (see attached picture)"/>
    <n v="40"/>
    <s v="unit"/>
    <n v="24500"/>
    <n v="980000"/>
    <m/>
    <n v="0"/>
    <x v="40"/>
    <m/>
    <m/>
    <m/>
    <x v="7"/>
    <m/>
    <x v="6"/>
    <m/>
    <m/>
    <m/>
    <x v="2"/>
    <m/>
    <m/>
    <m/>
    <m/>
    <m/>
    <m/>
  </r>
  <r>
    <x v="0"/>
    <x v="4"/>
    <x v="8"/>
    <s v="BOT/College Sec."/>
    <x v="1"/>
    <x v="0"/>
    <x v="47"/>
    <x v="0"/>
    <s v="PM Snacks (Pancit &amp; Fit &amp; Right)"/>
    <n v="17"/>
    <s v="pax"/>
    <n v="150"/>
    <n v="2550"/>
    <n v="85"/>
    <n v="1445"/>
    <x v="41"/>
    <s v="Presidents Office"/>
    <s v="April 13, 2021"/>
    <s v="April 20, 2021"/>
    <x v="32"/>
    <s v="Davocol's Inn"/>
    <x v="29"/>
    <s v="1001A"/>
    <s v="April 26, 2021"/>
    <m/>
    <x v="1"/>
    <s v="PAID"/>
    <n v="85695"/>
    <s v="01-2021-05-168"/>
    <s v="01-02-2021-04-0112"/>
    <s v="May 12, 2021"/>
    <n v="30"/>
  </r>
  <r>
    <x v="0"/>
    <x v="4"/>
    <x v="7"/>
    <s v="Director of Instruction"/>
    <x v="1"/>
    <x v="0"/>
    <x v="48"/>
    <x v="0"/>
    <s v="External Hard Drive(2 terabyte)"/>
    <n v="28"/>
    <s v="unit"/>
    <n v="6000"/>
    <n v="168000"/>
    <n v="4990"/>
    <n v="139720"/>
    <x v="42"/>
    <s v="Director of Instruction"/>
    <s v="May 14, 2021"/>
    <s v="May 26, 2021"/>
    <x v="33"/>
    <s v="GDP Trading"/>
    <x v="30"/>
    <n v="1002"/>
    <s v="July 14, 2021"/>
    <s v="Accounting"/>
    <x v="6"/>
    <s v="PAID"/>
    <n v="9923101047"/>
    <s v="01-2021-07-261"/>
    <s v="01-02-2021-05-0144"/>
    <s v="July 26, 2021"/>
    <n v="30"/>
  </r>
  <r>
    <x v="0"/>
    <x v="4"/>
    <x v="7"/>
    <s v="Director of Instruction"/>
    <x v="1"/>
    <x v="0"/>
    <x v="49"/>
    <x v="0"/>
    <s v="Prepaid Load Smart (500 )"/>
    <n v="253"/>
    <s v="pcs"/>
    <n v="580"/>
    <n v="146740"/>
    <n v="545"/>
    <n v="137885"/>
    <x v="43"/>
    <s v="Director of Instruction"/>
    <s v="May 20, 2021"/>
    <s v="May 25, 2021"/>
    <x v="34"/>
    <s v="Davocols General Merchandise"/>
    <x v="31"/>
    <n v="1002"/>
    <s v="Juyly 5, 2021"/>
    <s v="Accounting"/>
    <x v="1"/>
    <s v="PAID"/>
    <n v="86430"/>
    <s v="01-2021-06-225"/>
    <s v="01-02-2021-05-0151"/>
    <s v="June 30, 2021"/>
    <n v="30"/>
  </r>
  <r>
    <x v="0"/>
    <x v="4"/>
    <x v="7"/>
    <s v="Director of Instruction"/>
    <x v="1"/>
    <x v="0"/>
    <x v="49"/>
    <x v="0"/>
    <s v="Prepaid Load Globe (500)"/>
    <n v="22"/>
    <s v="pcs"/>
    <n v="580"/>
    <n v="12760"/>
    <n v="545"/>
    <n v="11990"/>
    <x v="43"/>
    <s v="Director of Instruction"/>
    <s v="May 20, 2021"/>
    <s v="May 25, 2021"/>
    <x v="34"/>
    <s v="Davocols General Merchandise"/>
    <x v="31"/>
    <n v="1002"/>
    <s v="July 5, 2021"/>
    <s v="Accounting"/>
    <x v="1"/>
    <s v="PAID"/>
    <n v="86430"/>
    <s v="01-2021-06-225"/>
    <s v="01-02-2021-05-0151"/>
    <s v="June 30, 2021"/>
    <n v="30"/>
  </r>
  <r>
    <x v="0"/>
    <x v="4"/>
    <x v="7"/>
    <s v="Director of Instruction"/>
    <x v="1"/>
    <x v="0"/>
    <x v="49"/>
    <x v="0"/>
    <s v="PLDT Load"/>
    <n v="21"/>
    <s v="pcs"/>
    <n v="580"/>
    <n v="12180"/>
    <n v="1025"/>
    <n v="21525"/>
    <x v="43"/>
    <s v="Director of Instruction"/>
    <s v="May 20, 2021"/>
    <s v="May 25, 2021"/>
    <x v="34"/>
    <s v="Davocols General Merchandise"/>
    <x v="31"/>
    <n v="1002"/>
    <s v="July 5, 2021"/>
    <s v="Accounting"/>
    <x v="1"/>
    <s v="PAID"/>
    <n v="86430"/>
    <s v="01-2021-06-225"/>
    <s v="01-02-2021-05-0151"/>
    <s v="June 30, 2021"/>
    <n v="30"/>
  </r>
  <r>
    <x v="0"/>
    <x v="4"/>
    <x v="11"/>
    <s v="Sports Coordinator"/>
    <x v="2"/>
    <x v="0"/>
    <x v="50"/>
    <x v="0"/>
    <s v="Wifi Cat6 (supports 5G with antenna)"/>
    <n v="1"/>
    <s v="pcs"/>
    <n v="3300"/>
    <n v="3300"/>
    <m/>
    <n v="0"/>
    <x v="44"/>
    <s v="Sports"/>
    <m/>
    <m/>
    <x v="7"/>
    <m/>
    <x v="6"/>
    <m/>
    <m/>
    <m/>
    <x v="3"/>
    <m/>
    <m/>
    <m/>
    <m/>
    <m/>
    <m/>
  </r>
  <r>
    <x v="0"/>
    <x v="4"/>
    <x v="12"/>
    <s v="Researcher-DOST"/>
    <x v="2"/>
    <x v="0"/>
    <x v="51"/>
    <x v="0"/>
    <s v="Stand-Up Pouch  10 x 17cm (resealable half clear)"/>
    <n v="5"/>
    <s v="100/pack"/>
    <n v="400"/>
    <n v="2000"/>
    <n v="1000"/>
    <n v="5000"/>
    <x v="45"/>
    <s v="RDET-DOST"/>
    <s v="May 4, 2021"/>
    <s v="May 6, 2021"/>
    <x v="35"/>
    <s v="JPM Gen. Mdse. &amp; Hardware"/>
    <x v="32"/>
    <n v="1005"/>
    <s v="July 12, 2021"/>
    <m/>
    <x v="1"/>
    <s v="for payment"/>
    <m/>
    <m/>
    <s v="07-02-2021-05-0026"/>
    <m/>
    <n v="30"/>
  </r>
  <r>
    <x v="0"/>
    <x v="4"/>
    <x v="12"/>
    <s v="Researcher-DOST"/>
    <x v="2"/>
    <x v="0"/>
    <x v="51"/>
    <x v="0"/>
    <s v="Stand-Up Pouch  13 x 23cm (resealable half clear)"/>
    <n v="5"/>
    <s v="100/pack"/>
    <n v="550"/>
    <n v="2750"/>
    <n v="1100"/>
    <n v="5500"/>
    <x v="45"/>
    <s v="RDET-DOST"/>
    <s v="May 4, 2021"/>
    <s v="May 6, 2021"/>
    <x v="35"/>
    <s v="JPM Gen. Mdse. &amp; Hardware"/>
    <x v="32"/>
    <n v="1005"/>
    <s v="July 12, 2021"/>
    <m/>
    <x v="1"/>
    <s v="for payment"/>
    <m/>
    <m/>
    <s v="07-02-2021-05-0026"/>
    <m/>
    <n v="30"/>
  </r>
  <r>
    <x v="0"/>
    <x v="4"/>
    <x v="12"/>
    <s v="Researcher-DOST"/>
    <x v="2"/>
    <x v="0"/>
    <x v="51"/>
    <x v="0"/>
    <s v="500ml PET bottles (hot fill) with caps"/>
    <n v="240"/>
    <s v="pcs"/>
    <n v="12"/>
    <n v="2880"/>
    <n v="5"/>
    <n v="1200"/>
    <x v="45"/>
    <s v="RDET-DOST"/>
    <s v="May 4, 2021"/>
    <s v="May 6, 2021"/>
    <x v="35"/>
    <s v="JPM Gen. Mdse. &amp; Hardware"/>
    <x v="32"/>
    <n v="1005"/>
    <s v="July 12, 2021"/>
    <m/>
    <x v="1"/>
    <s v="for payment"/>
    <m/>
    <m/>
    <s v="07-02-2021-05-0026"/>
    <m/>
    <n v="30"/>
  </r>
  <r>
    <x v="0"/>
    <x v="4"/>
    <x v="12"/>
    <s v="Researcher-DOST"/>
    <x v="2"/>
    <x v="0"/>
    <x v="51"/>
    <x v="0"/>
    <s v="1000ml PET bottles (hot fill) w/ caps"/>
    <n v="240"/>
    <s v="pcs"/>
    <n v="18"/>
    <n v="4320"/>
    <n v="8"/>
    <n v="1920"/>
    <x v="45"/>
    <s v="RDET-DOST"/>
    <s v="May 4, 2021"/>
    <s v="May 6, 2021"/>
    <x v="35"/>
    <s v="JPM Gen. Mdse. &amp; Hardware"/>
    <x v="32"/>
    <n v="1005"/>
    <s v="July 12, 2021"/>
    <m/>
    <x v="1"/>
    <s v="for payment"/>
    <m/>
    <m/>
    <s v="07-02-2021-05-0026"/>
    <m/>
    <n v="30"/>
  </r>
  <r>
    <x v="0"/>
    <x v="4"/>
    <x v="12"/>
    <s v="Researcher-DOST"/>
    <x v="2"/>
    <x v="0"/>
    <x v="51"/>
    <x v="0"/>
    <s v="PET jar bottle 400ml with induction seal cap liner"/>
    <n v="240"/>
    <s v="pcs"/>
    <n v="25"/>
    <n v="6000"/>
    <n v="20"/>
    <n v="4800"/>
    <x v="45"/>
    <s v="RDET-DOST"/>
    <s v="May 4, 2021"/>
    <s v="May 6, 2021"/>
    <x v="35"/>
    <s v="JPM Gen. Mdse. &amp; Hardware"/>
    <x v="32"/>
    <n v="1005"/>
    <s v="July 12, 2021"/>
    <m/>
    <x v="1"/>
    <s v="for payment"/>
    <m/>
    <m/>
    <s v="07-02-2021-05-0026"/>
    <m/>
    <n v="30"/>
  </r>
  <r>
    <x v="0"/>
    <x v="4"/>
    <x v="12"/>
    <s v="Researcher-DOST"/>
    <x v="2"/>
    <x v="0"/>
    <x v="51"/>
    <x v="0"/>
    <s v="Induction liner for 400ml PET bottle"/>
    <n v="150"/>
    <s v="pcs"/>
    <n v="4.5"/>
    <n v="675"/>
    <n v="5"/>
    <n v="750"/>
    <x v="45"/>
    <s v="RDET-DOST"/>
    <s v="May 4, 2021"/>
    <s v="May 6, 2021"/>
    <x v="35"/>
    <s v="JPM Gen. Mdse. &amp; Hardware"/>
    <x v="32"/>
    <n v="1005"/>
    <s v="July 12, 2021"/>
    <m/>
    <x v="1"/>
    <s v="for payment"/>
    <m/>
    <m/>
    <s v="07-02-2021-05-0026"/>
    <m/>
    <n v="30"/>
  </r>
  <r>
    <x v="0"/>
    <x v="4"/>
    <x v="12"/>
    <s v="Researcher-DOST"/>
    <x v="2"/>
    <x v="0"/>
    <x v="51"/>
    <x v="0"/>
    <s v="Empty Teabags with string heat seal filter (5.5 x 7cm)"/>
    <n v="2000"/>
    <s v="pcs"/>
    <n v="2"/>
    <n v="4000"/>
    <n v="1.5"/>
    <n v="3000"/>
    <x v="45"/>
    <s v="RDET-DOST"/>
    <s v="May 4, 2021"/>
    <s v="May 6, 2021"/>
    <x v="35"/>
    <s v="JPM Gen. Mdse. &amp; Hardware"/>
    <x v="32"/>
    <n v="1005"/>
    <s v="July 12, 2021"/>
    <m/>
    <x v="1"/>
    <s v="for payment"/>
    <m/>
    <m/>
    <s v="07-02-2021-05-0026"/>
    <m/>
    <n v="30"/>
  </r>
  <r>
    <x v="0"/>
    <x v="4"/>
    <x v="12"/>
    <s v="Researcher-DOST"/>
    <x v="2"/>
    <x v="0"/>
    <x v="52"/>
    <x v="0"/>
    <s v="Arius Fruits"/>
    <n v="20"/>
    <s v="kgs"/>
    <n v="100"/>
    <n v="2000"/>
    <n v="100"/>
    <n v="2000"/>
    <x v="45"/>
    <s v="RDET-DOST"/>
    <s v="April 29, 2021"/>
    <s v="May 7, 2021"/>
    <x v="7"/>
    <s v="Davocols General Merchandise"/>
    <x v="6"/>
    <n v="1005"/>
    <m/>
    <m/>
    <x v="7"/>
    <m/>
    <m/>
    <m/>
    <s v="07-02-2021-04-0023"/>
    <m/>
    <n v="30"/>
  </r>
  <r>
    <x v="0"/>
    <x v="4"/>
    <x v="12"/>
    <s v="Researcher-DOST"/>
    <x v="2"/>
    <x v="0"/>
    <x v="53"/>
    <x v="0"/>
    <s v="Yeast (Lalvin E-118)"/>
    <n v="30"/>
    <s v="pcs"/>
    <n v="150"/>
    <n v="4500"/>
    <n v="150"/>
    <n v="4500"/>
    <x v="45"/>
    <s v="RDET-DOST"/>
    <s v="April 28, 2021"/>
    <s v="April 30, 2021"/>
    <x v="36"/>
    <s v="Davocol's General Merchandise"/>
    <x v="8"/>
    <n v="1005"/>
    <s v="June 3, 2021"/>
    <m/>
    <x v="1"/>
    <s v="PAID"/>
    <n v="387138"/>
    <s v="07-2021-06-037"/>
    <s v="07-02-2021-04-0022"/>
    <s v="June 8, 2021"/>
    <n v="30"/>
  </r>
  <r>
    <x v="0"/>
    <x v="4"/>
    <x v="12"/>
    <s v="Researcher-DOST"/>
    <x v="2"/>
    <x v="0"/>
    <x v="54"/>
    <x v="0"/>
    <s v="Sugar (50 kg)"/>
    <n v="1"/>
    <s v="sacks"/>
    <n v="3000"/>
    <n v="3000"/>
    <n v="2650"/>
    <n v="2650"/>
    <x v="45"/>
    <s v="RDET-DOST"/>
    <s v="April 21, 2021"/>
    <s v="April 26, 2021"/>
    <x v="37"/>
    <s v="Davocol's General Merchandise"/>
    <x v="25"/>
    <n v="1005"/>
    <s v="May 12, 2021"/>
    <m/>
    <x v="1"/>
    <s v="PAID"/>
    <n v="387131"/>
    <s v="07-2021-05-031"/>
    <s v="07-02-2021-04-0020"/>
    <s v="May 26, 2021"/>
    <m/>
  </r>
  <r>
    <x v="0"/>
    <x v="4"/>
    <x v="8"/>
    <s v="BOT/College Sec."/>
    <x v="1"/>
    <x v="0"/>
    <x v="55"/>
    <x v="0"/>
    <s v="PLDT Wifi CAT 6 (Boost even)"/>
    <n v="1"/>
    <s v="unit"/>
    <n v="3500"/>
    <n v="3500"/>
    <n v="2900"/>
    <n v="2900"/>
    <x v="46"/>
    <s v="Presidents Office"/>
    <s v="May 4, 2021"/>
    <s v="May 6, 2021"/>
    <x v="36"/>
    <s v="J-Tech Trading &amp; Services"/>
    <x v="8"/>
    <s v="1001A"/>
    <s v="June 3, 2021"/>
    <m/>
    <x v="1"/>
    <s v="PAID"/>
    <n v="9923101024"/>
    <s v="01-2021-06-189"/>
    <s v="01-02-2021-05-0119"/>
    <s v="June 8, 2021"/>
    <n v="30"/>
  </r>
  <r>
    <x v="0"/>
    <x v="4"/>
    <x v="13"/>
    <s v="Procurement Officer"/>
    <x v="1"/>
    <x v="0"/>
    <x v="56"/>
    <x v="0"/>
    <s v="Printer (L3150) wiith ink Specs: Print,scan/copy, with Wifi connectivity, Rear paper input"/>
    <n v="1"/>
    <s v="unit"/>
    <n v="14500"/>
    <n v="14500"/>
    <n v="14800"/>
    <n v="14800"/>
    <x v="47"/>
    <s v="Procurement"/>
    <s v="May 18, 2021"/>
    <s v="May 24, 2021"/>
    <x v="38"/>
    <s v="One-Touch Technology Trading"/>
    <x v="33"/>
    <n v="1018"/>
    <m/>
    <m/>
    <x v="8"/>
    <s v="Printer returned to supplier"/>
    <m/>
    <m/>
    <s v="01-02-2021-05-0149"/>
    <m/>
    <n v="30"/>
  </r>
  <r>
    <x v="0"/>
    <x v="4"/>
    <x v="13"/>
    <s v="Procurement Officer"/>
    <x v="1"/>
    <x v="0"/>
    <x v="56"/>
    <x v="0"/>
    <s v="Storage Cabinet (steel, 4 drawers with dividers)"/>
    <n v="1"/>
    <s v="unit"/>
    <n v="14000"/>
    <n v="14000"/>
    <n v="13800"/>
    <n v="13800"/>
    <x v="47"/>
    <s v="Procurement"/>
    <s v="May 18, 2021"/>
    <s v="May 24, 2021"/>
    <x v="7"/>
    <s v="One-Touch Technology Trading"/>
    <x v="6"/>
    <n v="1018"/>
    <m/>
    <m/>
    <x v="7"/>
    <m/>
    <m/>
    <m/>
    <s v="01-02-2021-05-0149"/>
    <m/>
    <n v="30"/>
  </r>
  <r>
    <x v="0"/>
    <x v="4"/>
    <x v="13"/>
    <s v="Procurement Officer"/>
    <x v="1"/>
    <x v="0"/>
    <x v="56"/>
    <x v="0"/>
    <s v="Bond Paper, A4"/>
    <n v="10"/>
    <s v="reams"/>
    <n v="250"/>
    <n v="2500"/>
    <n v="255"/>
    <n v="2550"/>
    <x v="47"/>
    <s v="Procurement"/>
    <s v="May 18, 2021"/>
    <s v="May 24, 2021"/>
    <x v="7"/>
    <s v="One-Touch Technology Trading"/>
    <x v="6"/>
    <n v="1018"/>
    <m/>
    <m/>
    <x v="7"/>
    <m/>
    <m/>
    <m/>
    <s v="01-02-2021-05-0149"/>
    <m/>
    <n v="30"/>
  </r>
  <r>
    <x v="0"/>
    <x v="4"/>
    <x v="13"/>
    <s v="Procurement Officer"/>
    <x v="1"/>
    <x v="0"/>
    <x v="56"/>
    <x v="0"/>
    <s v="Stapler (standard)"/>
    <n v="1"/>
    <s v="unit"/>
    <n v="500"/>
    <n v="500"/>
    <n v="380"/>
    <n v="380"/>
    <x v="47"/>
    <s v="Procurement"/>
    <s v="May 18, 2021"/>
    <s v="May 24, 2021"/>
    <x v="7"/>
    <s v="One-Touch Technology Trading"/>
    <x v="6"/>
    <n v="1018"/>
    <m/>
    <m/>
    <x v="7"/>
    <m/>
    <m/>
    <m/>
    <s v="01-02-2021-05-0149"/>
    <m/>
    <n v="30"/>
  </r>
  <r>
    <x v="0"/>
    <x v="4"/>
    <x v="13"/>
    <s v="Procurement Officer"/>
    <x v="1"/>
    <x v="0"/>
    <x v="56"/>
    <x v="0"/>
    <s v="Staple wires (26/6)"/>
    <n v="2"/>
    <s v="boxes"/>
    <n v="90"/>
    <n v="180"/>
    <n v="150"/>
    <n v="300"/>
    <x v="47"/>
    <s v="Procurement"/>
    <s v="May 18, 2021"/>
    <s v="May 24, 2021"/>
    <x v="7"/>
    <s v="One-Touch Technology Trading"/>
    <x v="6"/>
    <n v="1018"/>
    <m/>
    <m/>
    <x v="7"/>
    <m/>
    <m/>
    <m/>
    <s v="01-02-2021-05-0149"/>
    <m/>
    <n v="30"/>
  </r>
  <r>
    <x v="0"/>
    <x v="4"/>
    <x v="13"/>
    <s v="Procurement Officer"/>
    <x v="1"/>
    <x v="0"/>
    <x v="56"/>
    <x v="0"/>
    <s v="Record Book (300 leaves)"/>
    <n v="2"/>
    <s v="pcs"/>
    <n v="200"/>
    <n v="400"/>
    <n v="90"/>
    <n v="180"/>
    <x v="47"/>
    <s v="Procurement"/>
    <s v="May 18, 2021"/>
    <s v="May 24, 2021"/>
    <x v="7"/>
    <s v="One-Touch Technology Trading"/>
    <x v="6"/>
    <n v="1018"/>
    <m/>
    <m/>
    <x v="7"/>
    <m/>
    <m/>
    <m/>
    <s v="01-02-2021-05-0149"/>
    <m/>
    <n v="30"/>
  </r>
  <r>
    <x v="0"/>
    <x v="4"/>
    <x v="13"/>
    <s v="Procurement Officer"/>
    <x v="1"/>
    <x v="0"/>
    <x v="56"/>
    <x v="0"/>
    <s v="Ballpen (blue)"/>
    <n v="10"/>
    <s v="pcs"/>
    <n v="50"/>
    <n v="500"/>
    <n v="15"/>
    <n v="150"/>
    <x v="47"/>
    <s v="Procurement"/>
    <s v="May 18, 2021"/>
    <s v="May 24, 2021"/>
    <x v="7"/>
    <s v="One-Touch Technology Trading"/>
    <x v="6"/>
    <n v="1018"/>
    <m/>
    <m/>
    <x v="7"/>
    <m/>
    <m/>
    <m/>
    <s v="01-02-2021-05-0149"/>
    <m/>
    <n v="30"/>
  </r>
  <r>
    <x v="0"/>
    <x v="4"/>
    <x v="13"/>
    <s v="Procurement Officer"/>
    <x v="1"/>
    <x v="0"/>
    <x v="56"/>
    <x v="0"/>
    <s v="File Folder white-Legal size"/>
    <n v="100"/>
    <s v="pcs"/>
    <n v="10"/>
    <n v="1000"/>
    <n v="7"/>
    <n v="700"/>
    <x v="47"/>
    <s v="Procurement"/>
    <s v="May 18, 2021"/>
    <s v="May 24, 2021"/>
    <x v="7"/>
    <s v="One-Touch Technology Trading"/>
    <x v="6"/>
    <n v="1018"/>
    <m/>
    <m/>
    <x v="7"/>
    <m/>
    <m/>
    <m/>
    <s v="01-02-2021-05-0149"/>
    <m/>
    <n v="30"/>
  </r>
  <r>
    <x v="0"/>
    <x v="4"/>
    <x v="13"/>
    <s v="Procurement Officer"/>
    <x v="1"/>
    <x v="0"/>
    <x v="56"/>
    <x v="0"/>
    <s v="Wi-Fi Modem CAT 6 (supports 3G-4G signal, with 4 LAN ports, and support for external antenna"/>
    <n v="1"/>
    <s v="unit"/>
    <n v="3500"/>
    <n v="3500"/>
    <n v="3800"/>
    <n v="3800"/>
    <x v="47"/>
    <s v="Procurement"/>
    <s v="May 18, 2021"/>
    <s v="May 24, 2021"/>
    <x v="7"/>
    <s v="One-Touch Technology Trading"/>
    <x v="6"/>
    <n v="1018"/>
    <m/>
    <m/>
    <x v="7"/>
    <m/>
    <m/>
    <m/>
    <s v="01-02-2021-05-0149"/>
    <m/>
    <n v="30"/>
  </r>
  <r>
    <x v="0"/>
    <x v="4"/>
    <x v="5"/>
    <s v="GSO-Supervisor"/>
    <x v="1"/>
    <x v="0"/>
    <x v="57"/>
    <x v="0"/>
    <s v="Internal Hard Drive (Laptop) HDD 2.5 inch 1 TB Sata powered 5400RPM"/>
    <n v="1"/>
    <s v="unit"/>
    <n v="4500"/>
    <n v="4500"/>
    <n v="3800"/>
    <n v="3800"/>
    <x v="48"/>
    <s v="GSO"/>
    <s v="May 14, 2021"/>
    <s v="May 24, 2021"/>
    <x v="39"/>
    <s v="J-Tech Trading &amp; Services"/>
    <x v="8"/>
    <s v="1003G"/>
    <s v="June 15, 2021"/>
    <m/>
    <x v="1"/>
    <s v="PAID"/>
    <n v="9923101038"/>
    <s v="01-2021-07-240"/>
    <s v="01-02-2021-05-0143"/>
    <s v="July 12, 2021"/>
    <n v="30"/>
  </r>
  <r>
    <x v="0"/>
    <x v="4"/>
    <x v="14"/>
    <s v="SSO Supervisor"/>
    <x v="2"/>
    <x v="0"/>
    <x v="58"/>
    <x v="0"/>
    <s v="Printer (ink tank , all in one w/ 2 sided printing,built-in wireless &amp; Ethernet,seamless multipage scan, copy &amp; fax, borderless printing)"/>
    <n v="1"/>
    <s v="unit"/>
    <n v="29000"/>
    <n v="29000"/>
    <n v="24500"/>
    <n v="24500"/>
    <x v="49"/>
    <s v="SSO"/>
    <s v="May 14, 2021"/>
    <s v="May 24, 2021"/>
    <x v="40"/>
    <s v="JPM Gen. Mdse. &amp; Hardware"/>
    <x v="34"/>
    <s v="1004H"/>
    <s v="July 7, 2021"/>
    <s v="Accounting"/>
    <x v="1"/>
    <s v="for payment"/>
    <m/>
    <m/>
    <s v="07-02-2021-05-0032"/>
    <m/>
    <n v="30"/>
  </r>
  <r>
    <x v="0"/>
    <x v="4"/>
    <x v="14"/>
    <s v="SSO Supervisor"/>
    <x v="2"/>
    <x v="0"/>
    <x v="58"/>
    <x v="0"/>
    <s v="Stand Electric Fan"/>
    <n v="1"/>
    <s v="unit"/>
    <n v="3500"/>
    <n v="3500"/>
    <n v="2400"/>
    <n v="2400"/>
    <x v="49"/>
    <s v="SSO"/>
    <s v="May 14, 2021"/>
    <s v="May 254, 2021"/>
    <x v="40"/>
    <s v="JPM Gen. Mdse. &amp; Hardware"/>
    <x v="34"/>
    <s v="1004H"/>
    <s v="July 7, 2021"/>
    <s v="Accounting"/>
    <x v="1"/>
    <s v="for payment"/>
    <m/>
    <m/>
    <s v="07-02-2021-05-0032"/>
    <m/>
    <n v="30"/>
  </r>
  <r>
    <x v="0"/>
    <x v="4"/>
    <x v="14"/>
    <s v="SSO Supervisor"/>
    <x v="2"/>
    <x v="0"/>
    <x v="58"/>
    <x v="0"/>
    <s v="Extension Cord (3gang, 1.83m)"/>
    <n v="1"/>
    <s v="pcs"/>
    <n v="500"/>
    <n v="500"/>
    <n v="850"/>
    <n v="850"/>
    <x v="49"/>
    <s v="SSO"/>
    <s v="May 14, 2021"/>
    <s v="May 254, 2021"/>
    <x v="40"/>
    <s v="JPM Gen. Mdse. &amp; Hardware"/>
    <x v="34"/>
    <s v="1004H"/>
    <s v="July 7, 2021"/>
    <s v="Accounting"/>
    <x v="1"/>
    <s v="for payment"/>
    <m/>
    <m/>
    <s v="07-02-2021-05-0032"/>
    <m/>
    <n v="30"/>
  </r>
  <r>
    <x v="0"/>
    <x v="4"/>
    <x v="14"/>
    <s v="SSO Supervisor"/>
    <x v="2"/>
    <x v="0"/>
    <x v="58"/>
    <x v="0"/>
    <s v="Non-Magnetic White Board 4 x 8"/>
    <n v="1"/>
    <s v="pcs"/>
    <n v="6000"/>
    <n v="6000"/>
    <n v="9000"/>
    <n v="9000"/>
    <x v="49"/>
    <s v="SSO"/>
    <s v="May 14, 2021"/>
    <s v="May 254, 2021"/>
    <x v="40"/>
    <s v="JPM Gen. Mdse. &amp; Hardware"/>
    <x v="34"/>
    <s v="1004H"/>
    <s v="July 7, 2021"/>
    <s v="Accounting"/>
    <x v="1"/>
    <s v="for payment"/>
    <m/>
    <m/>
    <s v="07-02-2021-05-0032"/>
    <m/>
    <n v="30"/>
  </r>
  <r>
    <x v="0"/>
    <x v="4"/>
    <x v="14"/>
    <s v="SSO Supervisor"/>
    <x v="3"/>
    <x v="2"/>
    <x v="59"/>
    <x v="2"/>
    <s v="5 in 1 curtain (2pcs Dark Gray, 2 pcs Light Gray, 1 pc White)"/>
    <n v="3"/>
    <s v="set"/>
    <n v="2000"/>
    <n v="6000"/>
    <m/>
    <n v="0"/>
    <x v="50"/>
    <s v="SSO"/>
    <m/>
    <m/>
    <x v="7"/>
    <m/>
    <x v="6"/>
    <s v="1004H"/>
    <m/>
    <m/>
    <x v="3"/>
    <m/>
    <m/>
    <m/>
    <m/>
    <m/>
    <m/>
  </r>
  <r>
    <x v="0"/>
    <x v="4"/>
    <x v="14"/>
    <s v="SSO Supervisor"/>
    <x v="2"/>
    <x v="0"/>
    <x v="60"/>
    <x v="0"/>
    <s v="Curtain Rod 8.5 ft"/>
    <n v="2"/>
    <s v="pcs"/>
    <n v="250"/>
    <n v="500"/>
    <n v="300"/>
    <n v="600"/>
    <x v="51"/>
    <s v="SSO"/>
    <s v="May 14, 2021"/>
    <s v="May 25, 2021"/>
    <x v="41"/>
    <s v="NRA Hardware"/>
    <x v="8"/>
    <s v="1004H"/>
    <s v="June 3, 2021"/>
    <m/>
    <x v="1"/>
    <s v="PAID"/>
    <n v="387139"/>
    <s v="07-2021-06-038"/>
    <s v="07-02-2021-05-0030"/>
    <s v="June 8, 2021"/>
    <n v="30"/>
  </r>
  <r>
    <x v="0"/>
    <x v="4"/>
    <x v="14"/>
    <s v="SSO Supervisor"/>
    <x v="2"/>
    <x v="0"/>
    <x v="60"/>
    <x v="0"/>
    <s v="Curtain Rod 6.5 ft"/>
    <n v="1"/>
    <s v="pc"/>
    <n v="200"/>
    <n v="200"/>
    <n v="230"/>
    <n v="230"/>
    <x v="51"/>
    <s v="SSO"/>
    <s v="May 14, 2021"/>
    <s v="May 25, 2021"/>
    <x v="41"/>
    <s v="NRA Hardware"/>
    <x v="8"/>
    <s v="1004H"/>
    <s v="June 3, 2021"/>
    <m/>
    <x v="1"/>
    <s v="PAID"/>
    <n v="387139"/>
    <s v="07-2021-06-038"/>
    <s v="07-02-2021-05-0030"/>
    <s v="June 8, 2021"/>
    <n v="30"/>
  </r>
  <r>
    <x v="0"/>
    <x v="4"/>
    <x v="14"/>
    <s v="SSO Supervisor"/>
    <x v="2"/>
    <x v="0"/>
    <x v="60"/>
    <x v="0"/>
    <s v="Curtain Rod chrome end cup"/>
    <n v="6"/>
    <s v="pcs"/>
    <n v="25"/>
    <n v="150"/>
    <n v="30"/>
    <n v="180"/>
    <x v="51"/>
    <s v="SSO"/>
    <s v="May 14, 2021"/>
    <s v="May 25, 2021"/>
    <x v="41"/>
    <s v="NRA Hardware"/>
    <x v="8"/>
    <s v="1004H"/>
    <s v="June 3, 2021"/>
    <m/>
    <x v="1"/>
    <s v="PAID"/>
    <n v="387139"/>
    <s v="07-2021-06-038"/>
    <s v="07-02-2021-05-0030"/>
    <s v="June 8, 2021"/>
    <n v="30"/>
  </r>
  <r>
    <x v="0"/>
    <x v="4"/>
    <x v="14"/>
    <s v="SSO Supervisor"/>
    <x v="2"/>
    <x v="0"/>
    <x v="60"/>
    <x v="0"/>
    <s v="Flanged Socket Stainless Steel Curtain Rod brackets wardrobe pole holder"/>
    <n v="6"/>
    <s v="pcs"/>
    <n v="100"/>
    <n v="600"/>
    <n v="65"/>
    <n v="390"/>
    <x v="51"/>
    <s v="SSO"/>
    <s v="May 14, 2021"/>
    <s v="May 25, 2021"/>
    <x v="41"/>
    <s v="NRA Hardware"/>
    <x v="8"/>
    <s v="1004H"/>
    <s v="June 3, 2021"/>
    <m/>
    <x v="1"/>
    <s v="PAID"/>
    <n v="387139"/>
    <s v="07-2021-06-038"/>
    <s v="07-02-2021-05-0030"/>
    <s v="June 8, 2021"/>
    <n v="30"/>
  </r>
  <r>
    <x v="0"/>
    <x v="4"/>
    <x v="5"/>
    <s v="GSO-Supervisor"/>
    <x v="1"/>
    <x v="0"/>
    <x v="61"/>
    <x v="0"/>
    <s v="# 10 AWG stranded wire"/>
    <n v="1"/>
    <s v="roll"/>
    <n v="8000"/>
    <n v="8000"/>
    <n v="5900"/>
    <n v="5900"/>
    <x v="52"/>
    <s v="GSO"/>
    <s v="June 8, 2021"/>
    <s v="June 16, 2021"/>
    <x v="7"/>
    <s v="FMG Trading &amp; Construction Supply"/>
    <x v="6"/>
    <s v="1003G"/>
    <m/>
    <m/>
    <x v="9"/>
    <m/>
    <m/>
    <m/>
    <s v="01-02-2021-06-0168"/>
    <m/>
    <n v="30"/>
  </r>
  <r>
    <x v="0"/>
    <x v="4"/>
    <x v="5"/>
    <s v="GSO-Supervisor"/>
    <x v="1"/>
    <x v="0"/>
    <x v="61"/>
    <x v="0"/>
    <s v="# 14 AWG stranded wire"/>
    <n v="1"/>
    <s v="roll"/>
    <n v="4400"/>
    <n v="4400"/>
    <n v="2950"/>
    <n v="2950"/>
    <x v="52"/>
    <s v="GSO"/>
    <s v="June 8, 2021"/>
    <s v="June 16, 2021"/>
    <x v="7"/>
    <s v="FMG Trading &amp; Construction Supply"/>
    <x v="6"/>
    <s v="1003G"/>
    <m/>
    <m/>
    <x v="9"/>
    <m/>
    <m/>
    <m/>
    <s v="01-02-2021-06-0168"/>
    <m/>
    <n v="30"/>
  </r>
  <r>
    <x v="0"/>
    <x v="4"/>
    <x v="5"/>
    <s v="GSO-Supervisor"/>
    <x v="1"/>
    <x v="0"/>
    <x v="61"/>
    <x v="0"/>
    <s v="Industrial hot air gun (min. 2000w)"/>
    <n v="2"/>
    <s v="unit"/>
    <n v="1700"/>
    <n v="3400"/>
    <n v="3900"/>
    <n v="7800"/>
    <x v="52"/>
    <s v="GSO"/>
    <s v="June 8, 2021"/>
    <s v="June 16, 2021"/>
    <x v="7"/>
    <s v="FMG Trading &amp; Construction Supply"/>
    <x v="6"/>
    <s v="1003G"/>
    <m/>
    <m/>
    <x v="9"/>
    <m/>
    <m/>
    <m/>
    <s v="01-02-2021-06-0168"/>
    <m/>
    <n v="30"/>
  </r>
  <r>
    <x v="0"/>
    <x v="4"/>
    <x v="5"/>
    <s v="GSO-Supervisor"/>
    <x v="1"/>
    <x v="0"/>
    <x v="61"/>
    <x v="0"/>
    <s v="Electrical Tape 16m (black)"/>
    <n v="20"/>
    <s v="roll"/>
    <n v="60"/>
    <n v="1200"/>
    <n v="50"/>
    <n v="1000"/>
    <x v="52"/>
    <s v="GSO"/>
    <s v="June 8, 2021"/>
    <s v="June 16, 2021"/>
    <x v="7"/>
    <s v="FMG Trading &amp; Construction Supply"/>
    <x v="6"/>
    <s v="1003G"/>
    <m/>
    <m/>
    <x v="9"/>
    <m/>
    <m/>
    <m/>
    <s v="01-02-2021-06-0168"/>
    <m/>
    <n v="30"/>
  </r>
  <r>
    <x v="0"/>
    <x v="4"/>
    <x v="5"/>
    <s v="GSO-Supervisor"/>
    <x v="1"/>
    <x v="0"/>
    <x v="61"/>
    <x v="0"/>
    <s v="Wide series switch"/>
    <n v="40"/>
    <s v="pcs"/>
    <n v="100"/>
    <n v="4000"/>
    <n v="78"/>
    <n v="3120"/>
    <x v="52"/>
    <s v="GSO"/>
    <s v="June 8, 2021"/>
    <s v="June 16, 2021"/>
    <x v="7"/>
    <s v="FMG Trading &amp; Construction Supply"/>
    <x v="6"/>
    <s v="1003G"/>
    <m/>
    <m/>
    <x v="9"/>
    <m/>
    <m/>
    <m/>
    <s v="01-02-2021-06-0168"/>
    <m/>
    <n v="30"/>
  </r>
  <r>
    <x v="0"/>
    <x v="4"/>
    <x v="5"/>
    <s v="GSO-Supervisor"/>
    <x v="1"/>
    <x v="0"/>
    <x v="61"/>
    <x v="0"/>
    <s v="Wide series universal outlet"/>
    <n v="40"/>
    <s v="pcs"/>
    <n v="100"/>
    <n v="4000"/>
    <n v="90"/>
    <n v="3600"/>
    <x v="52"/>
    <s v="GSO"/>
    <s v="June 8, 2021"/>
    <s v="June 16, 2021"/>
    <x v="7"/>
    <s v="FMG Trading &amp; Construction Supply"/>
    <x v="6"/>
    <s v="1003G"/>
    <m/>
    <m/>
    <x v="9"/>
    <m/>
    <m/>
    <m/>
    <s v="01-02-2021-06-0168"/>
    <m/>
    <n v="30"/>
  </r>
  <r>
    <x v="0"/>
    <x v="4"/>
    <x v="5"/>
    <s v="GSO-Supervisor"/>
    <x v="1"/>
    <x v="0"/>
    <x v="61"/>
    <x v="0"/>
    <s v="Tandem aircon outlet with plate"/>
    <n v="5"/>
    <s v="set"/>
    <n v="500"/>
    <n v="2500"/>
    <n v="350"/>
    <n v="1750"/>
    <x v="52"/>
    <s v="GSO"/>
    <s v="June 8, 2021"/>
    <s v="June 16, 2021"/>
    <x v="7"/>
    <s v="FMG Trading &amp; Construction Supply"/>
    <x v="6"/>
    <s v="1003G"/>
    <m/>
    <m/>
    <x v="9"/>
    <m/>
    <m/>
    <m/>
    <s v="01-02-2021-06-0168"/>
    <m/>
    <n v="30"/>
  </r>
  <r>
    <x v="0"/>
    <x v="4"/>
    <x v="5"/>
    <s v="GSO-Supervisor"/>
    <x v="1"/>
    <x v="0"/>
    <x v="61"/>
    <x v="0"/>
    <s v="Molded case circuit breaker, (100A)"/>
    <n v="1"/>
    <s v="pc"/>
    <n v="2500"/>
    <n v="2500"/>
    <n v="1900"/>
    <n v="1900"/>
    <x v="52"/>
    <s v="GSO"/>
    <s v="June 8, 2021"/>
    <s v="June 16, 2021"/>
    <x v="7"/>
    <s v="FMG Trading &amp; Construction Supply"/>
    <x v="6"/>
    <s v="1003G"/>
    <m/>
    <m/>
    <x v="9"/>
    <m/>
    <m/>
    <m/>
    <s v="01-02-2021-06-0168"/>
    <m/>
    <n v="30"/>
  </r>
  <r>
    <x v="0"/>
    <x v="4"/>
    <x v="7"/>
    <s v="Director of Instruction"/>
    <x v="1"/>
    <x v="0"/>
    <x v="62"/>
    <x v="0"/>
    <s v="Meal Set (packed) 1 Rice, 1 veggie, 1 meat (chicken, beef or pork) 1 bottled water 500ml (April 30, 2021)"/>
    <n v="99"/>
    <s v="pax"/>
    <n v="250"/>
    <n v="24750"/>
    <n v="249"/>
    <n v="24651"/>
    <x v="53"/>
    <s v="Director of Instruction"/>
    <s v="April 29, 2021"/>
    <s v="April 29, 2021"/>
    <x v="42"/>
    <s v="Davocol's Inn"/>
    <x v="35"/>
    <n v="1002"/>
    <s v="June 29, 2021"/>
    <s v="BAC Sec. office"/>
    <x v="1"/>
    <s v="PAID"/>
    <n v="85699"/>
    <s v="01-2021-05-178"/>
    <s v="01-02-2021-05-0122"/>
    <s v="May 26, 2021"/>
    <n v="30"/>
  </r>
  <r>
    <x v="0"/>
    <x v="4"/>
    <x v="7"/>
    <s v="Director of Instruction"/>
    <x v="1"/>
    <x v="0"/>
    <x v="62"/>
    <x v="0"/>
    <s v="Meal Set (packed) 1 Rice, 2 veggie, bottled water 500ml"/>
    <n v="1"/>
    <s v="pax"/>
    <n v="250"/>
    <n v="250"/>
    <n v="249"/>
    <n v="249"/>
    <x v="53"/>
    <s v="Director of Instruction"/>
    <s v="April 29, 2021"/>
    <s v="April 29, 2021"/>
    <x v="42"/>
    <s v="Davocol's Inn"/>
    <x v="35"/>
    <n v="1002"/>
    <s v="June 29, 2021"/>
    <s v="BAC Sec. office"/>
    <x v="1"/>
    <s v="PAID"/>
    <n v="85699"/>
    <s v="01-2021-05-178"/>
    <s v="01-02-2021-05-0122"/>
    <s v="May 26, 2021"/>
    <n v="30"/>
  </r>
  <r>
    <x v="0"/>
    <x v="4"/>
    <x v="15"/>
    <s v="Instructor I"/>
    <x v="3"/>
    <x v="2"/>
    <x v="63"/>
    <x v="2"/>
    <s v="300 pesos Prepaid Card"/>
    <n v="26"/>
    <s v="pcs"/>
    <n v="380"/>
    <n v="9880"/>
    <m/>
    <n v="0"/>
    <x v="54"/>
    <s v="Agriculture"/>
    <m/>
    <m/>
    <x v="7"/>
    <m/>
    <x v="6"/>
    <s v="1002E"/>
    <m/>
    <m/>
    <x v="2"/>
    <s v="cancelled"/>
    <m/>
    <m/>
    <m/>
    <m/>
    <m/>
  </r>
  <r>
    <x v="0"/>
    <x v="4"/>
    <x v="16"/>
    <s v="Instructor I"/>
    <x v="2"/>
    <x v="0"/>
    <x v="64"/>
    <x v="0"/>
    <s v="A3 Glossy Bond Paper (GSM:80)"/>
    <n v="2"/>
    <s v="reams"/>
    <n v="700"/>
    <n v="1400"/>
    <n v="680"/>
    <n v="1360"/>
    <x v="50"/>
    <s v="SSO"/>
    <s v="May 21, 2021"/>
    <s v="May 25, 2021"/>
    <x v="43"/>
    <s v="One-Touch Technology Trading"/>
    <x v="36"/>
    <s v="1004H"/>
    <s v="July 30, 2021"/>
    <s v="Publication"/>
    <x v="1"/>
    <s v="for payment"/>
    <m/>
    <m/>
    <s v="07-02-2021-05-0049"/>
    <m/>
    <n v="30"/>
  </r>
  <r>
    <x v="0"/>
    <x v="4"/>
    <x v="16"/>
    <s v="Instructor I"/>
    <x v="2"/>
    <x v="0"/>
    <x v="64"/>
    <x v="0"/>
    <s v="A3 Bond Paper (non-glossy) (GSM-80)"/>
    <n v="2"/>
    <s v="reams"/>
    <n v="600"/>
    <n v="1200"/>
    <n v="680"/>
    <n v="1360"/>
    <x v="50"/>
    <s v="SSO"/>
    <s v="May 21, 2021"/>
    <s v="May 25, 2021"/>
    <x v="43"/>
    <s v="One-Touch Technology Trading"/>
    <x v="36"/>
    <s v="1004H"/>
    <s v="July 30, 2021"/>
    <s v="Publication"/>
    <x v="1"/>
    <s v="for payment"/>
    <m/>
    <m/>
    <s v="07-02-2021-05-0049"/>
    <m/>
    <n v="30"/>
  </r>
  <r>
    <x v="0"/>
    <x v="4"/>
    <x v="16"/>
    <s v="Instructor I"/>
    <x v="2"/>
    <x v="0"/>
    <x v="64"/>
    <x v="0"/>
    <s v="Long Stapler 15&quot;"/>
    <n v="1"/>
    <s v="pc"/>
    <n v="700"/>
    <n v="700"/>
    <n v="680"/>
    <n v="680"/>
    <x v="50"/>
    <s v="SSO"/>
    <s v="May 21, 2021"/>
    <s v="May 25, 2021"/>
    <x v="43"/>
    <s v="One-Touch Technology Trading"/>
    <x v="36"/>
    <s v="1004H"/>
    <s v="July 30, 2021"/>
    <s v="Publication"/>
    <x v="1"/>
    <s v="for payment"/>
    <m/>
    <m/>
    <s v="07-02-2021-05-0049"/>
    <m/>
    <n v="30"/>
  </r>
  <r>
    <x v="0"/>
    <x v="4"/>
    <x v="16"/>
    <s v="Instructor I"/>
    <x v="2"/>
    <x v="0"/>
    <x v="64"/>
    <x v="0"/>
    <s v="A4 Bond Paper (GSM-80)"/>
    <n v="4"/>
    <s v="boxes"/>
    <n v="1250"/>
    <n v="5000"/>
    <n v="1450"/>
    <n v="5800"/>
    <x v="50"/>
    <s v="SSO"/>
    <s v="May 21, 2021"/>
    <s v="May 25, 2021"/>
    <x v="43"/>
    <s v="One-Touch Technology Trading"/>
    <x v="36"/>
    <s v="1004H"/>
    <s v="July 30, 2021"/>
    <s v="Publication"/>
    <x v="1"/>
    <s v="for payment"/>
    <m/>
    <m/>
    <s v="07-02-2021-05-0049"/>
    <m/>
    <n v="30"/>
  </r>
  <r>
    <x v="0"/>
    <x v="4"/>
    <x v="16"/>
    <s v="Instructor I"/>
    <x v="2"/>
    <x v="0"/>
    <x v="64"/>
    <x v="0"/>
    <s v="White Board (Non-Magnetic) 3 x 4"/>
    <n v="1"/>
    <s v="pcs"/>
    <n v="3000"/>
    <n v="3000"/>
    <n v="2080"/>
    <n v="2080"/>
    <x v="50"/>
    <s v="SSO"/>
    <s v="May 21, 2021"/>
    <s v="May 25, 2021"/>
    <x v="43"/>
    <s v="One-Touch Technology Trading"/>
    <x v="36"/>
    <s v="1004H"/>
    <s v="July 30, 2021"/>
    <s v="Publication"/>
    <x v="1"/>
    <s v="for payment"/>
    <m/>
    <m/>
    <s v="07-02-2021-05-0049"/>
    <m/>
    <n v="30"/>
  </r>
  <r>
    <x v="0"/>
    <x v="4"/>
    <x v="16"/>
    <s v="Instructor I"/>
    <x v="2"/>
    <x v="0"/>
    <x v="64"/>
    <x v="0"/>
    <s v="White Board Marker (Black)"/>
    <n v="1"/>
    <s v="box"/>
    <n v="900"/>
    <n v="900"/>
    <n v="660"/>
    <n v="660"/>
    <x v="50"/>
    <s v="SSO"/>
    <s v="May 21, 2021"/>
    <s v="May 25, 2021"/>
    <x v="43"/>
    <s v="One-Touch Technology Trading"/>
    <x v="36"/>
    <s v="1004H"/>
    <s v="July 30, 2021"/>
    <s v="Publication"/>
    <x v="1"/>
    <s v="for payment"/>
    <m/>
    <m/>
    <s v="07-02-2021-05-0049"/>
    <m/>
    <n v="30"/>
  </r>
  <r>
    <x v="0"/>
    <x v="4"/>
    <x v="16"/>
    <s v="Instructor I"/>
    <x v="2"/>
    <x v="0"/>
    <x v="64"/>
    <x v="0"/>
    <s v="White Board Marker Ink(Black)"/>
    <n v="5"/>
    <s v="bottles"/>
    <n v="200"/>
    <n v="1000"/>
    <n v="90"/>
    <n v="450"/>
    <x v="50"/>
    <s v="SSO"/>
    <s v="May 21, 2021"/>
    <s v="May 25, 2021"/>
    <x v="43"/>
    <s v="One-Touch Technology Trading"/>
    <x v="36"/>
    <s v="1004H"/>
    <s v="July 30, 2021"/>
    <s v="Publication"/>
    <x v="1"/>
    <s v="for payment"/>
    <m/>
    <m/>
    <s v="07-02-2021-05-0049"/>
    <m/>
    <n v="30"/>
  </r>
  <r>
    <x v="0"/>
    <x v="5"/>
    <x v="4"/>
    <s v="CAO/Director of Admin &amp; Finance"/>
    <x v="1"/>
    <x v="0"/>
    <x v="65"/>
    <x v="0"/>
    <s v="AM Snacks (Softdrinks &amp; Burger w/ beef patty)"/>
    <n v="34"/>
    <s v="pax"/>
    <n v="150"/>
    <n v="5100"/>
    <n v="150"/>
    <n v="5100"/>
    <x v="55"/>
    <s v="CAO"/>
    <s v="May 12, 2021"/>
    <s v="May 19, 2021"/>
    <x v="44"/>
    <s v="Davocol's Inn"/>
    <x v="26"/>
    <n v="1003"/>
    <s v="June 7, 2021"/>
    <s v="Publication"/>
    <x v="1"/>
    <s v="PAID"/>
    <n v="86411"/>
    <s v="01-2021-06-200"/>
    <s v="01-02-2021-05-0146"/>
    <s v="June 16, 2021"/>
    <n v="30"/>
  </r>
  <r>
    <x v="0"/>
    <x v="5"/>
    <x v="4"/>
    <s v="CAO/Director of Admin &amp; Finance"/>
    <x v="1"/>
    <x v="0"/>
    <x v="65"/>
    <x v="0"/>
    <s v="AM Snack (Softdrinks &amp; Egg Sandwich)"/>
    <n v="1"/>
    <s v="pax"/>
    <n v="100"/>
    <n v="100"/>
    <n v="150"/>
    <n v="150"/>
    <x v="55"/>
    <s v="CAO"/>
    <s v="May 12, 2021"/>
    <s v="May 19, 2021"/>
    <x v="44"/>
    <s v="Davocol's Inn"/>
    <x v="26"/>
    <n v="1003"/>
    <s v="June 7, 2021"/>
    <s v="Publication"/>
    <x v="1"/>
    <s v="PAID"/>
    <n v="86411"/>
    <s v="01-2021-06-200"/>
    <s v="01-02-2021-05-0146"/>
    <s v="June 16, 2021"/>
    <n v="30"/>
  </r>
  <r>
    <x v="0"/>
    <x v="5"/>
    <x v="4"/>
    <s v="CAO/Director of Admin &amp; Finance"/>
    <x v="1"/>
    <x v="0"/>
    <x v="65"/>
    <x v="0"/>
    <s v="Lunch ( 1 Vegetarian Meal, 1 fish 1 meeat (beef) and 1 soup) Buffet"/>
    <n v="35"/>
    <s v="pax"/>
    <n v="300"/>
    <n v="10500"/>
    <n v="290"/>
    <n v="10150"/>
    <x v="55"/>
    <s v="CAO"/>
    <s v="May 12, 2021"/>
    <s v="May 19, 2021"/>
    <x v="44"/>
    <s v="Davocol's Inn"/>
    <x v="26"/>
    <n v="1003"/>
    <s v="June 7, 2021"/>
    <s v="Publication"/>
    <x v="1"/>
    <s v="PAID"/>
    <n v="86411"/>
    <s v="01-2021-06-200"/>
    <s v="01-02-2021-05-0146"/>
    <s v="June 16, 2021"/>
    <n v="30"/>
  </r>
  <r>
    <x v="0"/>
    <x v="5"/>
    <x v="11"/>
    <s v="Sports Coordinator"/>
    <x v="2"/>
    <x v="0"/>
    <x v="66"/>
    <x v="0"/>
    <s v="WiFi Cat6 (supports 5G without antenna)"/>
    <n v="1"/>
    <s v="pc"/>
    <n v="3300"/>
    <n v="3300"/>
    <n v="2800"/>
    <n v="2800"/>
    <x v="56"/>
    <s v="Sports"/>
    <s v="May 21, 2021"/>
    <s v="May 26, 2021"/>
    <x v="39"/>
    <s v="J-Tech Trading &amp; Services"/>
    <x v="8"/>
    <n v="1008"/>
    <s v="June 3, 2021"/>
    <s v="Sports"/>
    <x v="1"/>
    <s v="PAID"/>
    <n v="387140"/>
    <s v="07-2021-06-039"/>
    <s v="07-02-2021-04-0024"/>
    <s v="June 8, 2021"/>
    <n v="30"/>
  </r>
  <r>
    <x v="0"/>
    <x v="5"/>
    <x v="17"/>
    <s v="College Registrar"/>
    <x v="2"/>
    <x v="0"/>
    <x v="67"/>
    <x v="0"/>
    <s v="White Envelope (10xx) mailing, 80 gsm"/>
    <n v="5"/>
    <s v="boxes"/>
    <n v="600"/>
    <n v="3000"/>
    <n v="590"/>
    <n v="2950"/>
    <x v="57"/>
    <s v="Registrar"/>
    <s v="May 21, 2021"/>
    <s v="May 25, 2021"/>
    <x v="40"/>
    <s v="E.A. Amboy General Merchandise"/>
    <x v="27"/>
    <s v="1004A"/>
    <s v="July 7, 2021"/>
    <s v="Accounting"/>
    <x v="7"/>
    <s v="for payment"/>
    <m/>
    <m/>
    <s v="07-02-2020-05-0050"/>
    <m/>
    <n v="30"/>
  </r>
  <r>
    <x v="0"/>
    <x v="5"/>
    <x v="18"/>
    <s v="RDET Director"/>
    <x v="2"/>
    <x v="0"/>
    <x v="68"/>
    <x v="0"/>
    <s v="AM Snacks (Ham &amp; Cheese Sandwich &amp; Pineapple juice in can) May 6, 2021"/>
    <n v="15"/>
    <s v="pax"/>
    <n v="150"/>
    <n v="2250"/>
    <n v="150"/>
    <n v="2250"/>
    <x v="58"/>
    <s v="RDET-DOST"/>
    <s v="May 5, 2021"/>
    <s v="May 10, 2021"/>
    <x v="45"/>
    <s v="Davocol's Inn"/>
    <x v="37"/>
    <n v="1005"/>
    <d v="2021-06-05T00:00:00"/>
    <s v="RDET"/>
    <x v="1"/>
    <s v="PAID"/>
    <n v="387136"/>
    <s v="07-2021-06-035"/>
    <s v="07-02-2021-05-0029"/>
    <s v="June 1, 2021"/>
    <n v="30"/>
  </r>
  <r>
    <x v="0"/>
    <x v="5"/>
    <x v="18"/>
    <s v="RDET Director"/>
    <x v="2"/>
    <x v="0"/>
    <x v="68"/>
    <x v="0"/>
    <s v="Packed Lunch (inclusion: Rice, Vegetable dish, meat dish, &amp; bottled water)  "/>
    <n v="15"/>
    <s v="pax"/>
    <n v="250"/>
    <n v="3750"/>
    <n v="295"/>
    <n v="4425"/>
    <x v="58"/>
    <s v="RDET-DOST"/>
    <s v="May 5, 2021"/>
    <s v="May 10, 2021"/>
    <x v="45"/>
    <s v="Davocol's Inn"/>
    <x v="37"/>
    <n v="1005"/>
    <d v="2021-06-05T00:00:00"/>
    <s v="RDET"/>
    <x v="1"/>
    <s v="PAID"/>
    <n v="387136"/>
    <s v="07-2021-06-035"/>
    <s v="07-02-2021-05-0029"/>
    <s v="June 1, 2021"/>
    <n v="30"/>
  </r>
  <r>
    <x v="0"/>
    <x v="5"/>
    <x v="18"/>
    <s v="RDET Director"/>
    <x v="2"/>
    <x v="0"/>
    <x v="68"/>
    <x v="0"/>
    <s v="PM Snacks (Pancit Bihon &amp; assorted softdrinks in can) "/>
    <n v="15"/>
    <s v="pax"/>
    <n v="150"/>
    <n v="2250"/>
    <n v="100"/>
    <n v="1500"/>
    <x v="58"/>
    <s v="RDET-DOST"/>
    <s v="May 5, 2021"/>
    <s v="May 10, 2021"/>
    <x v="45"/>
    <s v="Davocol's Inn"/>
    <x v="37"/>
    <n v="1005"/>
    <d v="2021-06-05T00:00:00"/>
    <s v="RDET"/>
    <x v="1"/>
    <s v="PAID"/>
    <n v="387136"/>
    <s v="07-2021-06-035"/>
    <s v="07-02-2021-05-0029"/>
    <s v="June 1, 2021"/>
    <n v="30"/>
  </r>
  <r>
    <x v="0"/>
    <x v="5"/>
    <x v="18"/>
    <s v="RDET Director"/>
    <x v="2"/>
    <x v="0"/>
    <x v="68"/>
    <x v="0"/>
    <s v="PM Snacks (Club Sandwich &amp; assorted softdrinks in can) May 7, 2021"/>
    <n v="15"/>
    <s v="pax"/>
    <n v="150"/>
    <n v="2250"/>
    <n v="150"/>
    <n v="2250"/>
    <x v="58"/>
    <s v="RDET-DOST"/>
    <s v="May 5, 2021"/>
    <s v="May 10, 2021"/>
    <x v="45"/>
    <s v="Davocol's Inn"/>
    <x v="37"/>
    <n v="1005"/>
    <d v="2021-06-05T00:00:00"/>
    <s v="RDET"/>
    <x v="1"/>
    <s v="PAID"/>
    <n v="387136"/>
    <s v="07-2021-06-035"/>
    <s v="07-02-2021-05-0029"/>
    <s v="June 1, 2021"/>
    <n v="30"/>
  </r>
  <r>
    <x v="0"/>
    <x v="5"/>
    <x v="14"/>
    <s v="Records Officer III"/>
    <x v="1"/>
    <x v="0"/>
    <x v="69"/>
    <x v="0"/>
    <s v="Official record Book (300 pages)"/>
    <n v="10"/>
    <s v="pcs"/>
    <n v="200"/>
    <n v="2000"/>
    <n v="240"/>
    <n v="24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Magenta)"/>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Yellow)"/>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Cyan)"/>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D60 Black)"/>
    <n v="1"/>
    <s v="pc"/>
    <n v="1000"/>
    <n v="1000"/>
    <n v="650"/>
    <n v="65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rrection Tape"/>
    <n v="5"/>
    <s v="pcs"/>
    <n v="100"/>
    <n v="500"/>
    <n v="25"/>
    <n v="12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cotch Tape"/>
    <n v="5"/>
    <s v="pcs"/>
    <n v="100"/>
    <n v="500"/>
    <n v="21"/>
    <n v="10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ack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ue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Metal Stapler"/>
    <n v="2"/>
    <s v="pcs"/>
    <n v="500"/>
    <n v="1000"/>
    <n v="250"/>
    <n v="500"/>
    <x v="59"/>
    <s v="Records"/>
    <s v="May 21, 2021"/>
    <s v="May 26, 2021"/>
    <x v="46"/>
    <s v="J-Tech Trading &amp; Services"/>
    <x v="38"/>
    <s v="1003F"/>
    <s v="July 12, 2021"/>
    <s v="Records Office"/>
    <x v="1"/>
    <s v="PAID"/>
    <n v="9923101044"/>
    <s v="01-2021-07-253"/>
    <s v="01-01-2021-05-0153"/>
    <s v="July 22, 2021"/>
    <n v="30"/>
  </r>
  <r>
    <x v="0"/>
    <x v="5"/>
    <x v="6"/>
    <s v="Agriculture Chairperson"/>
    <x v="3"/>
    <x v="2"/>
    <x v="70"/>
    <x v="0"/>
    <s v="Greenhouse Structure (4 x 12 sq. m ) with evaporative cooling pad system, automated drip &amp; micro-sprinkler irrigation system, including materials, installation cost and delivery to jobsite."/>
    <n v="2"/>
    <s v="units"/>
    <n v="492500"/>
    <n v="985000"/>
    <n v="443250"/>
    <n v="886500"/>
    <x v="60"/>
    <s v="Agriculture"/>
    <s v="June 2, 2021"/>
    <s v="June 4, 2021"/>
    <x v="7"/>
    <s v="Crisel General Merchandise"/>
    <x v="6"/>
    <s v="1002E"/>
    <m/>
    <s v="Agriculture"/>
    <x v="9"/>
    <s v="for completion"/>
    <m/>
    <m/>
    <m/>
    <m/>
    <m/>
  </r>
  <r>
    <x v="0"/>
    <x v="5"/>
    <x v="5"/>
    <s v="GSO-Supervisor"/>
    <x v="1"/>
    <x v="0"/>
    <x v="71"/>
    <x v="0"/>
    <s v="UTP Cable Cat6"/>
    <n v="1"/>
    <s v="roll"/>
    <n v="8000"/>
    <n v="8000"/>
    <n v="8500"/>
    <n v="8500"/>
    <x v="61"/>
    <s v="GSO"/>
    <s v="May 21, 2021"/>
    <s v="May 26, 2021"/>
    <x v="47"/>
    <s v="J-Tech Trading &amp; Services"/>
    <x v="39"/>
    <s v="1003G"/>
    <s v="July 7, 2021"/>
    <s v="Accounting"/>
    <x v="1"/>
    <s v="PAID"/>
    <n v="9923101045"/>
    <s v="01-2021-07-254"/>
    <s v="01-01-2021-05-0152"/>
    <s v="July 22, 2021"/>
    <n v="60"/>
  </r>
  <r>
    <x v="0"/>
    <x v="5"/>
    <x v="5"/>
    <s v="GSO-Supervisor"/>
    <x v="1"/>
    <x v="0"/>
    <x v="71"/>
    <x v="0"/>
    <s v="Connector"/>
    <n v="40"/>
    <s v="pcs"/>
    <n v="25"/>
    <n v="1000"/>
    <n v="12"/>
    <n v="480"/>
    <x v="61"/>
    <s v="GSO"/>
    <s v="May 21, 2021"/>
    <s v="May 26, 2021"/>
    <x v="47"/>
    <s v="J-Tech Trading &amp; Services"/>
    <x v="39"/>
    <s v="1003G"/>
    <s v="July 7, 2021"/>
    <s v="Accounting"/>
    <x v="1"/>
    <s v="PAID"/>
    <n v="9923101045"/>
    <s v="01-2021-07-254"/>
    <s v="01-01-2021-05-0152"/>
    <s v="July 22, 2021"/>
    <n v="60"/>
  </r>
  <r>
    <x v="0"/>
    <x v="5"/>
    <x v="5"/>
    <s v="GSO-Supervisor"/>
    <x v="1"/>
    <x v="0"/>
    <x v="71"/>
    <x v="0"/>
    <s v="VGA Cable, 15m"/>
    <n v="2"/>
    <s v="pcs"/>
    <n v="4000"/>
    <n v="8000"/>
    <n v="1100"/>
    <n v="2200"/>
    <x v="61"/>
    <s v="GSO"/>
    <s v="May 21, 2021"/>
    <s v="May 26, 2021"/>
    <x v="47"/>
    <s v="J-Tech Trading &amp; Services"/>
    <x v="39"/>
    <s v="1003G"/>
    <s v="July 7, 2021"/>
    <s v="Accounting"/>
    <x v="1"/>
    <s v="PAID"/>
    <n v="9923101045"/>
    <s v="01-2021-07-254"/>
    <s v="01-01-2021-05-0152"/>
    <s v="July 22, 2021"/>
    <n v="60"/>
  </r>
  <r>
    <x v="0"/>
    <x v="5"/>
    <x v="5"/>
    <s v="GSO-Supervisor"/>
    <x v="1"/>
    <x v="0"/>
    <x v="71"/>
    <x v="0"/>
    <s v="VGA 4port Splitter"/>
    <n v="2"/>
    <s v="unit"/>
    <n v="5000"/>
    <n v="10000"/>
    <n v="1550"/>
    <n v="3100"/>
    <x v="61"/>
    <s v="GSO"/>
    <s v="May 21, 2021"/>
    <s v="May 26, 2021"/>
    <x v="47"/>
    <s v="J-Tech Trading &amp; Services"/>
    <x v="39"/>
    <s v="1003G"/>
    <s v="July 7, 2021"/>
    <s v="Accounting"/>
    <x v="1"/>
    <s v="PAID"/>
    <n v="9923101045"/>
    <s v="01-2021-07-254"/>
    <s v="01-01-2021-05-0152"/>
    <s v="July 22, 2021"/>
    <n v="60"/>
  </r>
  <r>
    <x v="0"/>
    <x v="5"/>
    <x v="5"/>
    <s v="GSO-Supervisor"/>
    <x v="1"/>
    <x v="0"/>
    <x v="71"/>
    <x v="0"/>
    <s v="Nylon cable Tie (white, 10&quot;)"/>
    <n v="2"/>
    <s v="packs"/>
    <n v="1000"/>
    <n v="2000"/>
    <n v="290"/>
    <n v="580"/>
    <x v="61"/>
    <s v="GSO"/>
    <s v="May 21, 2021"/>
    <s v="May 26, 2021"/>
    <x v="47"/>
    <s v="J-Tech Trading &amp; Services"/>
    <x v="39"/>
    <s v="1003G"/>
    <s v="July 7, 2021"/>
    <s v="Accounting"/>
    <x v="1"/>
    <s v="PAID"/>
    <n v="9923101045"/>
    <s v="01-2021-07-254"/>
    <s v="01-01-2021-05-0152"/>
    <s v="July 22, 2021"/>
    <n v="60"/>
  </r>
  <r>
    <x v="0"/>
    <x v="5"/>
    <x v="19"/>
    <s v="SSC Adviser"/>
    <x v="2"/>
    <x v="0"/>
    <x v="72"/>
    <x v="0"/>
    <s v="Pointed Artist Brush"/>
    <n v="3"/>
    <s v="set"/>
    <n v="300"/>
    <n v="900"/>
    <n v="106"/>
    <n v="318"/>
    <x v="62"/>
    <s v="SSO"/>
    <s v="May 19, 2021"/>
    <s v="May 25, 2021"/>
    <x v="48"/>
    <s v="GDP Trading"/>
    <x v="26"/>
    <s v="1004H"/>
    <s v="June 7, 2021"/>
    <s v="SSO"/>
    <x v="1"/>
    <s v="PAID"/>
    <n v="387159"/>
    <s v="07-2021-06-055"/>
    <s v="07-02-2021-05-0033"/>
    <s v="June 28, 2021"/>
    <n v="30"/>
  </r>
  <r>
    <x v="0"/>
    <x v="5"/>
    <x v="19"/>
    <s v="SSC Adviser"/>
    <x v="2"/>
    <x v="0"/>
    <x v="73"/>
    <x v="0"/>
    <s v="Acrylic Thalo Blue Paint (2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Thaloudine Red Paint (2 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Hansa Yellow Paint (2 liters)"/>
    <n v="2"/>
    <s v="cans "/>
    <n v="220"/>
    <n v="440"/>
    <n v="240"/>
    <n v="480"/>
    <x v="62"/>
    <s v="SSO"/>
    <s v="May 27, 2021"/>
    <s v="May 30, 2021"/>
    <x v="49"/>
    <s v="GDP Trading"/>
    <x v="40"/>
    <s v="1004H"/>
    <s v="June 10, 2021"/>
    <s v="SSO"/>
    <x v="1"/>
    <s v="PAID"/>
    <n v="387158"/>
    <s v="07-2021-06-054"/>
    <s v="07-02-2021-05-0055"/>
    <s v="June 28, 2021"/>
    <n v="30"/>
  </r>
  <r>
    <x v="0"/>
    <x v="5"/>
    <x v="19"/>
    <s v="SSC Adviser"/>
    <x v="2"/>
    <x v="0"/>
    <x v="73"/>
    <x v="0"/>
    <s v="Acrylic Black Paint (2 liters)"/>
    <n v="3"/>
    <s v="cans "/>
    <n v="190"/>
    <n v="570"/>
    <n v="200"/>
    <n v="600"/>
    <x v="62"/>
    <s v="SSO"/>
    <s v="May 27, 2021"/>
    <s v="May 30, 2021"/>
    <x v="49"/>
    <s v="GDP Trading"/>
    <x v="40"/>
    <s v="1004H"/>
    <s v="June 10, 2021"/>
    <s v="SSO"/>
    <x v="1"/>
    <s v="PAID"/>
    <n v="387158"/>
    <s v="07-2021-06-054"/>
    <s v="07-02-2021-05-0055"/>
    <s v="June 28, 2021"/>
    <n v="30"/>
  </r>
  <r>
    <x v="0"/>
    <x v="5"/>
    <x v="19"/>
    <s v="SSC Adviser"/>
    <x v="2"/>
    <x v="0"/>
    <x v="73"/>
    <x v="0"/>
    <s v="Acrylic White Paint (2 liters)"/>
    <n v="3"/>
    <s v="cans "/>
    <n v="550"/>
    <n v="1650"/>
    <n v="219"/>
    <n v="657"/>
    <x v="62"/>
    <s v="SSO"/>
    <s v="May 27, 2021"/>
    <s v="May 30, 2021"/>
    <x v="49"/>
    <s v="GDP Trading"/>
    <x v="40"/>
    <s v="1004H"/>
    <s v="June 10, 2021"/>
    <s v="SSO"/>
    <x v="1"/>
    <s v="PAID"/>
    <n v="387158"/>
    <s v="07-2021-06-054"/>
    <s v="07-02-2021-05-0055"/>
    <s v="June 28, 2021"/>
    <n v="30"/>
  </r>
  <r>
    <x v="0"/>
    <x v="5"/>
    <x v="19"/>
    <s v="SSC Adviser"/>
    <x v="3"/>
    <x v="2"/>
    <x v="74"/>
    <x v="0"/>
    <s v="Canvass Frame 8&quot; x 24&quot;"/>
    <n v="5"/>
    <s v="pcs"/>
    <n v="300"/>
    <n v="1500"/>
    <m/>
    <n v="0"/>
    <x v="62"/>
    <s v="SSO"/>
    <m/>
    <m/>
    <x v="7"/>
    <m/>
    <x v="6"/>
    <s v="1004H"/>
    <m/>
    <m/>
    <x v="3"/>
    <m/>
    <m/>
    <m/>
    <m/>
    <m/>
    <m/>
  </r>
  <r>
    <x v="0"/>
    <x v="5"/>
    <x v="19"/>
    <s v="SSC Adviser"/>
    <x v="3"/>
    <x v="2"/>
    <x v="75"/>
    <x v="0"/>
    <s v="Flat Artist Brush"/>
    <n v="3"/>
    <s v="set"/>
    <n v="350"/>
    <n v="1050"/>
    <m/>
    <n v="0"/>
    <x v="62"/>
    <s v="SSO"/>
    <m/>
    <m/>
    <x v="7"/>
    <m/>
    <x v="6"/>
    <s v="1004H"/>
    <m/>
    <m/>
    <x v="3"/>
    <m/>
    <m/>
    <m/>
    <m/>
    <m/>
    <m/>
  </r>
  <r>
    <x v="0"/>
    <x v="5"/>
    <x v="4"/>
    <s v="CAO/Director of Admin &amp; Finance"/>
    <x v="1"/>
    <x v="0"/>
    <x v="76"/>
    <x v="0"/>
    <s v="Wi-Fi Modem CAT 6 (supports 3G-4G signal, with 4 LAN ports, and support for external antenna)"/>
    <n v="10"/>
    <s v="units"/>
    <n v="3000"/>
    <n v="30000"/>
    <n v="2795"/>
    <n v="27950"/>
    <x v="63"/>
    <s v="Admin and Finance"/>
    <s v="May 24, 2021"/>
    <s v="May 28, 2021"/>
    <x v="7"/>
    <s v="GDP Trading"/>
    <x v="6"/>
    <n v="1003"/>
    <s v="5/24/21"/>
    <s v="Budget Office"/>
    <x v="7"/>
    <m/>
    <m/>
    <m/>
    <s v="01-02-2021-05-0157"/>
    <m/>
    <n v="30"/>
  </r>
  <r>
    <x v="0"/>
    <x v="5"/>
    <x v="14"/>
    <s v="SSC Adviser"/>
    <x v="2"/>
    <x v="2"/>
    <x v="77"/>
    <x v="0"/>
    <s v="Health Insurance"/>
    <n v="25"/>
    <s v="package"/>
    <n v="300"/>
    <n v="7500"/>
    <n v="300"/>
    <n v="7500"/>
    <x v="64"/>
    <s v="SSO"/>
    <s v="June 1, 2021"/>
    <s v="June 9, 2021"/>
    <x v="40"/>
    <s v="Phil. Red Cross"/>
    <x v="39"/>
    <s v="1004H"/>
    <s v="July  7, 2021"/>
    <s v="Accounting"/>
    <x v="1"/>
    <s v="for payment"/>
    <n v="387194"/>
    <s v="07-2021-07-089"/>
    <s v="07-02-2021-06-0058"/>
    <s v="July 14, 2021"/>
    <n v="30"/>
  </r>
  <r>
    <x v="0"/>
    <x v="5"/>
    <x v="18"/>
    <s v="RDET Director"/>
    <x v="3"/>
    <x v="2"/>
    <x v="78"/>
    <x v="0"/>
    <s v="Piglet (native,black,10kgs, 2-3 months)"/>
    <n v="6"/>
    <s v="heads"/>
    <n v="5000"/>
    <n v="30000"/>
    <m/>
    <n v="0"/>
    <x v="65"/>
    <s v="RDET"/>
    <m/>
    <m/>
    <x v="7"/>
    <m/>
    <x v="6"/>
    <n v="1005"/>
    <m/>
    <m/>
    <x v="3"/>
    <m/>
    <m/>
    <m/>
    <m/>
    <m/>
    <m/>
  </r>
  <r>
    <x v="0"/>
    <x v="5"/>
    <x v="18"/>
    <s v="RDET Director"/>
    <x v="3"/>
    <x v="2"/>
    <x v="78"/>
    <x v="0"/>
    <s v="Pure Mollasses"/>
    <n v="10"/>
    <s v="gallons"/>
    <n v="500"/>
    <n v="5000"/>
    <m/>
    <n v="0"/>
    <x v="65"/>
    <s v="RDET"/>
    <m/>
    <m/>
    <x v="7"/>
    <m/>
    <x v="6"/>
    <n v="1005"/>
    <m/>
    <m/>
    <x v="3"/>
    <m/>
    <m/>
    <m/>
    <m/>
    <m/>
    <m/>
  </r>
  <r>
    <x v="0"/>
    <x v="5"/>
    <x v="18"/>
    <s v="RDET Director"/>
    <x v="3"/>
    <x v="2"/>
    <x v="78"/>
    <x v="0"/>
    <s v="Starter Feeds (CP 21-22%)"/>
    <n v="2"/>
    <s v="sacks"/>
    <n v="1800"/>
    <n v="3600"/>
    <m/>
    <n v="0"/>
    <x v="65"/>
    <s v="RDET"/>
    <m/>
    <m/>
    <x v="7"/>
    <m/>
    <x v="6"/>
    <n v="1005"/>
    <m/>
    <m/>
    <x v="3"/>
    <m/>
    <m/>
    <m/>
    <m/>
    <m/>
    <m/>
  </r>
  <r>
    <x v="0"/>
    <x v="5"/>
    <x v="18"/>
    <s v="RDET Director"/>
    <x v="3"/>
    <x v="2"/>
    <x v="78"/>
    <x v="0"/>
    <s v="Grower (CP 18-20%)"/>
    <n v="5"/>
    <s v="sacks"/>
    <n v="680"/>
    <n v="3400"/>
    <m/>
    <n v="0"/>
    <x v="65"/>
    <s v="RDET"/>
    <m/>
    <m/>
    <x v="7"/>
    <m/>
    <x v="6"/>
    <n v="1005"/>
    <m/>
    <m/>
    <x v="3"/>
    <m/>
    <m/>
    <m/>
    <m/>
    <m/>
    <m/>
  </r>
  <r>
    <x v="0"/>
    <x v="5"/>
    <x v="18"/>
    <s v="RDET Director"/>
    <x v="3"/>
    <x v="2"/>
    <x v="78"/>
    <x v="0"/>
    <s v="Finisher (CP 14-18%)"/>
    <n v="5"/>
    <s v="sacks"/>
    <n v="680"/>
    <n v="3400"/>
    <m/>
    <n v="0"/>
    <x v="65"/>
    <s v="RDET"/>
    <m/>
    <m/>
    <x v="7"/>
    <m/>
    <x v="6"/>
    <n v="1005"/>
    <m/>
    <m/>
    <x v="3"/>
    <m/>
    <m/>
    <m/>
    <m/>
    <m/>
    <m/>
  </r>
  <r>
    <x v="0"/>
    <x v="5"/>
    <x v="12"/>
    <s v="Project In Charge"/>
    <x v="2"/>
    <x v="0"/>
    <x v="79"/>
    <x v="0"/>
    <s v="375ml Glass Bottles with cork and capseal burgundy (Bottle color: Clear, Material: Glass, Neck Finish: 18.5 mm Bar Top, Neck Description: Bar Top, Style: Liquor/Spririts, Shape: Round, Capacity: 375ml, Total Height: 13&quot;, Base Diameter: 2.0625&quot;, Label Height: 8&quot; Circumference: 6.875&quot;)                          "/>
    <n v="128"/>
    <s v="set"/>
    <n v="100"/>
    <n v="12800"/>
    <n v="100"/>
    <n v="12800"/>
    <x v="66"/>
    <s v="RDET"/>
    <s v="May 26, 2021"/>
    <s v="May 28, 2021"/>
    <x v="34"/>
    <s v="JPM Gen. Mdse. &amp; Hardware"/>
    <x v="22"/>
    <n v="1005"/>
    <s v="June 15, 2021"/>
    <m/>
    <x v="1"/>
    <s v="for payment"/>
    <n v="387182"/>
    <s v="07-2021-07-078"/>
    <s v="07-02-2021-04-0051"/>
    <s v="July 8, 2021"/>
    <n v="30"/>
  </r>
  <r>
    <x v="0"/>
    <x v="5"/>
    <x v="18"/>
    <s v="RDET Director"/>
    <x v="2"/>
    <x v="0"/>
    <x v="80"/>
    <x v="0"/>
    <s v="Food Drying Machine dehydrator (8 layers, stainless steel, 100-250V, 360 watts, size 30X355x30 cm)"/>
    <n v="1"/>
    <s v="unit"/>
    <n v="15000"/>
    <n v="15000"/>
    <n v="22235"/>
    <n v="22235"/>
    <x v="67"/>
    <s v="RDET"/>
    <s v="June 9, 2021"/>
    <d v="2021-07-02T00:00:00"/>
    <x v="50"/>
    <s v="Northern Star Gen. Mdse."/>
    <x v="6"/>
    <n v="1005"/>
    <m/>
    <m/>
    <x v="0"/>
    <s v="for payment"/>
    <m/>
    <m/>
    <s v="07-02-2021-06-0063"/>
    <m/>
    <n v="60"/>
  </r>
  <r>
    <x v="0"/>
    <x v="5"/>
    <x v="18"/>
    <s v="RDET Director"/>
    <x v="2"/>
    <x v="0"/>
    <x v="80"/>
    <x v="0"/>
    <s v="Noodle Hanger(Wooden collapsible pasta drying rack 8 row noodle)"/>
    <n v="2"/>
    <s v="units"/>
    <n v="5000"/>
    <n v="10000"/>
    <n v="3240"/>
    <n v="6480"/>
    <x v="67"/>
    <s v="RDET"/>
    <s v="June 9, 2021"/>
    <d v="2021-07-02T00:00:00"/>
    <x v="50"/>
    <s v="Northern Star Gen. Mdse."/>
    <x v="6"/>
    <n v="1005"/>
    <m/>
    <m/>
    <x v="0"/>
    <s v="for payment"/>
    <m/>
    <m/>
    <s v="07-02-2021-06-0063"/>
    <m/>
    <n v="60"/>
  </r>
  <r>
    <x v="0"/>
    <x v="5"/>
    <x v="18"/>
    <s v="RDET Director"/>
    <x v="2"/>
    <x v="0"/>
    <x v="80"/>
    <x v="0"/>
    <s v="Noodle Maker(Small Commercial semi-automatic electric multi-function noodle making machine)"/>
    <n v="1"/>
    <s v="unit"/>
    <n v="15000"/>
    <n v="15000"/>
    <n v="17680"/>
    <n v="17680"/>
    <x v="67"/>
    <s v="RDET"/>
    <s v="June 9, 2021"/>
    <d v="2021-07-02T00:00:00"/>
    <x v="50"/>
    <s v="Northern Star Gen. Mdse."/>
    <x v="6"/>
    <n v="1005"/>
    <m/>
    <m/>
    <x v="0"/>
    <s v="for payment"/>
    <m/>
    <m/>
    <s v="07-02-2021-06-0063"/>
    <m/>
    <n v="60"/>
  </r>
  <r>
    <x v="0"/>
    <x v="5"/>
    <x v="18"/>
    <s v="RDET Director"/>
    <x v="2"/>
    <x v="0"/>
    <x v="80"/>
    <x v="0"/>
    <s v="Coffee Grinder/Powderizer Machine (heavy duty,Electric,Stainless steel triple blade,Rotary type,Widely used in dry materials,Ultra-fine high-speed powder grinder,"/>
    <n v="1"/>
    <s v="unit"/>
    <n v="8000"/>
    <n v="8000"/>
    <n v="9750"/>
    <n v="9750"/>
    <x v="67"/>
    <s v="RDET"/>
    <s v="June 9, 2021"/>
    <d v="2021-07-02T00:00:00"/>
    <x v="50"/>
    <s v="Northern Star Gen. Mdse."/>
    <x v="6"/>
    <n v="1005"/>
    <m/>
    <m/>
    <x v="0"/>
    <s v="for payment"/>
    <m/>
    <m/>
    <s v="07-02-2021-06-0063"/>
    <m/>
    <n v="60"/>
  </r>
  <r>
    <x v="0"/>
    <x v="5"/>
    <x v="18"/>
    <s v="RDET Director"/>
    <x v="2"/>
    <x v="0"/>
    <x v="80"/>
    <x v="0"/>
    <s v="Moisture meter/Moisture Analyzer (Water activity meter, smart food water activity tester)"/>
    <n v="1"/>
    <s v="unit"/>
    <n v="60000"/>
    <n v="60000"/>
    <n v="11296"/>
    <n v="11296"/>
    <x v="67"/>
    <s v="RDET"/>
    <s v="June 9, 2021"/>
    <d v="2021-07-02T00:00:00"/>
    <x v="50"/>
    <s v="Northern Star Gen. Mdse."/>
    <x v="6"/>
    <n v="1005"/>
    <m/>
    <m/>
    <x v="0"/>
    <s v="for payment"/>
    <m/>
    <m/>
    <s v="07-02-2021-06-0063"/>
    <m/>
    <n v="60"/>
  </r>
  <r>
    <x v="0"/>
    <x v="5"/>
    <x v="18"/>
    <s v="RDET Director"/>
    <x v="2"/>
    <x v="0"/>
    <x v="80"/>
    <x v="0"/>
    <s v="Refractometer (1 unit brix and 1 unit salinity), handheld, Heavy-duty,Automatic temperature compensation (ATC) includes 1 x Plastic pipette_x000a_1 x Mini Screw Driver_x000a_1 x Plastic Box "/>
    <n v="2"/>
    <s v="units"/>
    <n v="5000"/>
    <n v="10000"/>
    <n v="3702"/>
    <n v="7404"/>
    <x v="67"/>
    <s v="RDET"/>
    <s v="June 9, 2021"/>
    <d v="2021-07-02T00:00:00"/>
    <x v="50"/>
    <s v="Northern Star Gen. Mdse."/>
    <x v="6"/>
    <n v="1005"/>
    <m/>
    <m/>
    <x v="0"/>
    <s v="for payment"/>
    <m/>
    <m/>
    <s v="07-02-2021-06-0063"/>
    <m/>
    <n v="60"/>
  </r>
  <r>
    <x v="0"/>
    <x v="5"/>
    <x v="18"/>
    <s v="RDET Director"/>
    <x v="2"/>
    <x v="0"/>
    <x v="80"/>
    <x v="0"/>
    <s v="humidity meter (temp range -20 to 50/70 degrees C, humidity measurement range 0-100% RH, dew point indication, backlit screen) with batteries"/>
    <n v="1"/>
    <s v="unit"/>
    <n v="10000"/>
    <n v="10000"/>
    <n v="3602"/>
    <n v="3602"/>
    <x v="67"/>
    <s v="RDET"/>
    <s v="June 9, 2021"/>
    <d v="2021-07-02T00:00:00"/>
    <x v="50"/>
    <s v="Northern Star Gen. Mdse."/>
    <x v="6"/>
    <n v="1005"/>
    <m/>
    <m/>
    <x v="0"/>
    <s v="for payment"/>
    <m/>
    <m/>
    <s v="07-02-2021-06-0063"/>
    <m/>
    <n v="60"/>
  </r>
  <r>
    <x v="0"/>
    <x v="5"/>
    <x v="18"/>
    <s v="RDET Director"/>
    <x v="2"/>
    <x v="0"/>
    <x v="80"/>
    <x v="0"/>
    <s v="mechanical roaster ( all purpose, gas heating, 50-500kg processing per batch, stainless steel"/>
    <n v="1"/>
    <s v="unit"/>
    <n v="70000"/>
    <n v="70000"/>
    <n v="97500"/>
    <n v="97500"/>
    <x v="67"/>
    <s v="RDET"/>
    <s v="June 9, 2021"/>
    <d v="2021-07-02T00:00:00"/>
    <x v="50"/>
    <s v="Northern Star Gen. Mdse."/>
    <x v="6"/>
    <n v="1005"/>
    <m/>
    <m/>
    <x v="0"/>
    <s v="for payment"/>
    <m/>
    <m/>
    <s v="07-02-2021-06-0063"/>
    <m/>
    <n v="60"/>
  </r>
  <r>
    <x v="0"/>
    <x v="5"/>
    <x v="18"/>
    <s v="RDET Director"/>
    <x v="3"/>
    <x v="2"/>
    <x v="81"/>
    <x v="0"/>
    <s v="500ml Round Plastic (PET)Bottle with white cap"/>
    <n v="120"/>
    <s v="pieces"/>
    <n v="26"/>
    <n v="3120"/>
    <n v="0"/>
    <n v="0"/>
    <x v="67"/>
    <s v="RDET"/>
    <m/>
    <m/>
    <x v="7"/>
    <m/>
    <x v="6"/>
    <n v="1005"/>
    <m/>
    <m/>
    <x v="2"/>
    <s v="FAILED"/>
    <m/>
    <m/>
    <m/>
    <m/>
    <m/>
  </r>
  <r>
    <x v="0"/>
    <x v="5"/>
    <x v="18"/>
    <s v="RDET Director"/>
    <x v="3"/>
    <x v="2"/>
    <x v="81"/>
    <x v="0"/>
    <s v="Glass Bottles with Twist cap (Capacity: 500ml_x000a_Cap Size: 38mm_x000a_Cap Type: Lug/Twist Type Cap color gold)"/>
    <n v="10"/>
    <s v="boxes (12/box)"/>
    <n v="455"/>
    <n v="4550"/>
    <n v="0"/>
    <n v="0"/>
    <x v="67"/>
    <s v="RDET"/>
    <m/>
    <m/>
    <x v="7"/>
    <m/>
    <x v="6"/>
    <n v="1005"/>
    <m/>
    <m/>
    <x v="2"/>
    <s v="FAILED"/>
    <m/>
    <m/>
    <m/>
    <m/>
    <m/>
  </r>
  <r>
    <x v="0"/>
    <x v="5"/>
    <x v="18"/>
    <s v="RDET Director"/>
    <x v="3"/>
    <x v="2"/>
    <x v="81"/>
    <x v="0"/>
    <s v="Plastic Seal for 500 mL Glass Bottle - 38mm size"/>
    <n v="4"/>
    <s v="bundle(100pcs/ bundle)"/>
    <n v="43"/>
    <n v="172"/>
    <n v="0"/>
    <n v="0"/>
    <x v="67"/>
    <s v="RDET"/>
    <m/>
    <m/>
    <x v="7"/>
    <m/>
    <x v="6"/>
    <n v="1005"/>
    <m/>
    <m/>
    <x v="2"/>
    <s v="FAILED"/>
    <m/>
    <m/>
    <m/>
    <m/>
    <m/>
  </r>
  <r>
    <x v="0"/>
    <x v="5"/>
    <x v="18"/>
    <s v="RDET Director"/>
    <x v="3"/>
    <x v="2"/>
    <x v="81"/>
    <x v="0"/>
    <s v=" Coffee Stand Up Pouch with Valve 250grams / Half Pound - 15*23*9cm color: Coffee color"/>
    <n v="3"/>
    <s v="bundle(50pcs/ bundle)"/>
    <n v="850"/>
    <n v="2550"/>
    <n v="0"/>
    <n v="0"/>
    <x v="67"/>
    <s v="RDET"/>
    <m/>
    <m/>
    <x v="7"/>
    <m/>
    <x v="6"/>
    <n v="1005"/>
    <m/>
    <m/>
    <x v="2"/>
    <s v="FAILED"/>
    <m/>
    <m/>
    <m/>
    <m/>
    <m/>
  </r>
  <r>
    <x v="0"/>
    <x v="5"/>
    <x v="18"/>
    <s v="RDET Director"/>
    <x v="3"/>
    <x v="2"/>
    <x v="81"/>
    <x v="0"/>
    <s v="Glass Jars with Twist lid (Capacity: 250ml_x000a_Cap Size: 58mm_x000a_Cap Type: Lug/twist Type Cap"/>
    <n v="10"/>
    <s v="box(24 pcs/box)"/>
    <n v="731"/>
    <n v="7310"/>
    <n v="0"/>
    <n v="0"/>
    <x v="67"/>
    <s v="RDET"/>
    <m/>
    <m/>
    <x v="7"/>
    <m/>
    <x v="6"/>
    <n v="1005"/>
    <m/>
    <m/>
    <x v="2"/>
    <s v="FAILED"/>
    <m/>
    <m/>
    <m/>
    <m/>
    <m/>
  </r>
  <r>
    <x v="0"/>
    <x v="5"/>
    <x v="18"/>
    <s v="RDET Director"/>
    <x v="3"/>
    <x v="2"/>
    <x v="81"/>
    <x v="0"/>
    <s v="Plastic Seal for 220mL glass jar, 58mm"/>
    <n v="3"/>
    <s v="bundles(100pcs/ bundle)"/>
    <n v="68"/>
    <n v="204"/>
    <n v="0"/>
    <n v="0"/>
    <x v="67"/>
    <s v="RDET"/>
    <m/>
    <m/>
    <x v="7"/>
    <m/>
    <x v="6"/>
    <n v="1005"/>
    <m/>
    <m/>
    <x v="2"/>
    <s v="FAILED"/>
    <m/>
    <m/>
    <m/>
    <m/>
    <m/>
  </r>
  <r>
    <x v="0"/>
    <x v="5"/>
    <x v="18"/>
    <s v="RDET Director"/>
    <x v="3"/>
    <x v="2"/>
    <x v="81"/>
    <x v="0"/>
    <s v="Heat Gun/ Hot Air Blower(HEAVY DUTY,2000W, 1.8m Cord, Dual Temperature Setting, 220Volts)"/>
    <n v="1"/>
    <s v="unit"/>
    <n v="1275"/>
    <n v="1275"/>
    <n v="0"/>
    <n v="0"/>
    <x v="67"/>
    <s v="RDET"/>
    <m/>
    <m/>
    <x v="7"/>
    <m/>
    <x v="6"/>
    <n v="1005"/>
    <m/>
    <m/>
    <x v="2"/>
    <s v="FAILED"/>
    <m/>
    <m/>
    <m/>
    <m/>
    <m/>
  </r>
  <r>
    <x v="0"/>
    <x v="5"/>
    <x v="18"/>
    <s v="RDET Director"/>
    <x v="3"/>
    <x v="2"/>
    <x v="81"/>
    <x v="0"/>
    <s v="Round Water jug with refill purified/mineral water (23L)"/>
    <n v="5"/>
    <s v="jugs"/>
    <n v="350"/>
    <n v="1750"/>
    <n v="0"/>
    <n v="0"/>
    <x v="67"/>
    <s v="RDET"/>
    <m/>
    <m/>
    <x v="7"/>
    <m/>
    <x v="6"/>
    <n v="1005"/>
    <m/>
    <m/>
    <x v="2"/>
    <s v="FAILED"/>
    <m/>
    <m/>
    <m/>
    <m/>
    <m/>
  </r>
  <r>
    <x v="0"/>
    <x v="5"/>
    <x v="18"/>
    <s v="RDET Director"/>
    <x v="3"/>
    <x v="2"/>
    <x v="81"/>
    <x v="0"/>
    <s v="Stainless Steel Kitchen Scale Electronic Food Weighing Scale, Digital, Measuring Gram Accurate(10 kg max) with batteries"/>
    <n v="1"/>
    <s v="unit"/>
    <n v="1000"/>
    <n v="1000"/>
    <n v="0"/>
    <n v="0"/>
    <x v="67"/>
    <s v="RDET"/>
    <m/>
    <m/>
    <x v="7"/>
    <m/>
    <x v="6"/>
    <n v="1005"/>
    <m/>
    <m/>
    <x v="2"/>
    <s v="FAILED"/>
    <m/>
    <m/>
    <m/>
    <m/>
    <m/>
  </r>
  <r>
    <x v="0"/>
    <x v="5"/>
    <x v="18"/>
    <s v="RDET Director"/>
    <x v="3"/>
    <x v="2"/>
    <x v="81"/>
    <x v="0"/>
    <s v="Digital Thermometer (Indoor Outdoor Digital LCD Thermometer Hygrometer Humidity Meter)"/>
    <n v="6"/>
    <s v="pcs"/>
    <n v="650"/>
    <n v="3900"/>
    <n v="0"/>
    <n v="0"/>
    <x v="67"/>
    <s v="RDET"/>
    <m/>
    <m/>
    <x v="7"/>
    <m/>
    <x v="6"/>
    <n v="1005"/>
    <m/>
    <m/>
    <x v="2"/>
    <s v="FAILED"/>
    <m/>
    <m/>
    <m/>
    <m/>
    <m/>
  </r>
  <r>
    <x v="0"/>
    <x v="5"/>
    <x v="18"/>
    <s v="RDET Director"/>
    <x v="3"/>
    <x v="2"/>
    <x v="81"/>
    <x v="0"/>
    <s v="Sticker paper (glossy, A4 size, waterproof)"/>
    <n v="5"/>
    <s v="packs (20sheets)"/>
    <n v="400"/>
    <n v="2000"/>
    <n v="0"/>
    <n v="0"/>
    <x v="67"/>
    <s v="RDET"/>
    <m/>
    <m/>
    <x v="7"/>
    <m/>
    <x v="6"/>
    <n v="1005"/>
    <m/>
    <m/>
    <x v="2"/>
    <s v="FAILED"/>
    <m/>
    <m/>
    <m/>
    <m/>
    <m/>
  </r>
  <r>
    <x v="0"/>
    <x v="5"/>
    <x v="18"/>
    <s v="RDET Director"/>
    <x v="3"/>
    <x v="2"/>
    <x v="81"/>
    <x v="0"/>
    <s v="Kitchen hand gloves (rubber, medium)"/>
    <n v="6"/>
    <s v="pairs"/>
    <n v="200"/>
    <n v="1200"/>
    <n v="0"/>
    <n v="0"/>
    <x v="67"/>
    <s v="RDET"/>
    <m/>
    <m/>
    <x v="7"/>
    <m/>
    <x v="6"/>
    <n v="1005"/>
    <m/>
    <m/>
    <x v="2"/>
    <s v="FAILED"/>
    <m/>
    <m/>
    <m/>
    <m/>
    <m/>
  </r>
  <r>
    <x v="0"/>
    <x v="5"/>
    <x v="18"/>
    <s v="RDET Director"/>
    <x v="3"/>
    <x v="2"/>
    <x v="81"/>
    <x v="0"/>
    <s v="Disposable gloves (food handling, clear plastic) 100pcs/pack"/>
    <n v="2"/>
    <s v="packs "/>
    <n v="100"/>
    <n v="200"/>
    <n v="0"/>
    <n v="0"/>
    <x v="67"/>
    <s v="RDET"/>
    <m/>
    <m/>
    <x v="7"/>
    <m/>
    <x v="6"/>
    <n v="1005"/>
    <m/>
    <m/>
    <x v="2"/>
    <s v="FAILED"/>
    <m/>
    <m/>
    <m/>
    <m/>
    <m/>
  </r>
  <r>
    <x v="0"/>
    <x v="5"/>
    <x v="18"/>
    <s v="RDET Director"/>
    <x v="3"/>
    <x v="2"/>
    <x v="81"/>
    <x v="0"/>
    <s v="Strainer with handle(stainless, foodgrade, fine mesh, can strain coffee ground )"/>
    <n v="2"/>
    <s v="pcs"/>
    <n v="250"/>
    <n v="500"/>
    <n v="0"/>
    <n v="0"/>
    <x v="67"/>
    <s v="RDET"/>
    <m/>
    <m/>
    <x v="7"/>
    <m/>
    <x v="6"/>
    <n v="1005"/>
    <m/>
    <m/>
    <x v="2"/>
    <s v="FAILED"/>
    <m/>
    <m/>
    <m/>
    <m/>
    <m/>
  </r>
  <r>
    <x v="0"/>
    <x v="5"/>
    <x v="18"/>
    <s v="RDET Director"/>
    <x v="3"/>
    <x v="2"/>
    <x v="81"/>
    <x v="0"/>
    <s v="Wooden ladle/sandok (2 feet length)"/>
    <n v="5"/>
    <s v="pcs"/>
    <n v="200"/>
    <n v="1000"/>
    <n v="0"/>
    <n v="0"/>
    <x v="67"/>
    <s v="RDET"/>
    <m/>
    <m/>
    <x v="7"/>
    <m/>
    <x v="6"/>
    <n v="1005"/>
    <m/>
    <m/>
    <x v="2"/>
    <s v="FAILED"/>
    <m/>
    <m/>
    <m/>
    <m/>
    <m/>
  </r>
  <r>
    <x v="0"/>
    <x v="5"/>
    <x v="18"/>
    <s v="RDET Director"/>
    <x v="3"/>
    <x v="2"/>
    <x v="81"/>
    <x v="0"/>
    <s v="6pc Stainless steel Cookware Casserole Pots Set (with glass cover, 1.6L, 3.2L, 5.1L )"/>
    <n v="2"/>
    <s v="set"/>
    <n v="1800"/>
    <n v="3600"/>
    <n v="0"/>
    <n v="0"/>
    <x v="67"/>
    <s v="RDET"/>
    <m/>
    <m/>
    <x v="7"/>
    <m/>
    <x v="6"/>
    <n v="1005"/>
    <m/>
    <m/>
    <x v="2"/>
    <s v="FAILED"/>
    <m/>
    <m/>
    <m/>
    <m/>
    <m/>
  </r>
  <r>
    <x v="0"/>
    <x v="5"/>
    <x v="18"/>
    <s v="RDET Director"/>
    <x v="3"/>
    <x v="2"/>
    <x v="81"/>
    <x v="0"/>
    <s v="Traditional Rice winnower (bilao sa palay) large (2 feet diameter)"/>
    <n v="3"/>
    <s v="pcs"/>
    <n v="350"/>
    <n v="1050"/>
    <n v="0"/>
    <n v="0"/>
    <x v="67"/>
    <s v="RDET"/>
    <m/>
    <m/>
    <x v="7"/>
    <m/>
    <x v="6"/>
    <n v="1005"/>
    <m/>
    <m/>
    <x v="2"/>
    <s v="FAILED"/>
    <m/>
    <m/>
    <m/>
    <m/>
    <m/>
  </r>
  <r>
    <x v="0"/>
    <x v="5"/>
    <x v="18"/>
    <s v="RDET Director"/>
    <x v="3"/>
    <x v="2"/>
    <x v="81"/>
    <x v="0"/>
    <s v="Stainless ladle/sandok (2 feet length)"/>
    <n v="2"/>
    <s v="pcs"/>
    <n v="200"/>
    <n v="400"/>
    <n v="0"/>
    <n v="0"/>
    <x v="67"/>
    <s v="RDET"/>
    <m/>
    <m/>
    <x v="7"/>
    <m/>
    <x v="6"/>
    <n v="1005"/>
    <m/>
    <m/>
    <x v="2"/>
    <s v="FAILED"/>
    <m/>
    <m/>
    <m/>
    <m/>
    <m/>
  </r>
  <r>
    <x v="0"/>
    <x v="5"/>
    <x v="18"/>
    <s v="RDET Director"/>
    <x v="3"/>
    <x v="2"/>
    <x v="81"/>
    <x v="0"/>
    <s v="Stainless mixing bowl (12 inches diameter)"/>
    <n v="10"/>
    <s v="pcs"/>
    <n v="1000"/>
    <n v="10000"/>
    <n v="0"/>
    <n v="0"/>
    <x v="67"/>
    <s v="RDET"/>
    <m/>
    <m/>
    <x v="7"/>
    <m/>
    <x v="6"/>
    <n v="1005"/>
    <m/>
    <m/>
    <x v="2"/>
    <s v="FAILED"/>
    <m/>
    <m/>
    <m/>
    <m/>
    <m/>
  </r>
  <r>
    <x v="0"/>
    <x v="5"/>
    <x v="18"/>
    <s v="RDET Director"/>
    <x v="3"/>
    <x v="2"/>
    <x v="81"/>
    <x v="0"/>
    <s v="Stainless Steel Funnel with mesh hole filter (13cm x 10cm) with handle"/>
    <n v="2"/>
    <s v="pcs"/>
    <n v="300"/>
    <n v="600"/>
    <n v="0"/>
    <n v="0"/>
    <x v="67"/>
    <s v="RDET"/>
    <m/>
    <m/>
    <x v="7"/>
    <m/>
    <x v="6"/>
    <n v="1005"/>
    <m/>
    <m/>
    <x v="2"/>
    <s v="FAILED"/>
    <m/>
    <m/>
    <m/>
    <m/>
    <m/>
  </r>
  <r>
    <x v="0"/>
    <x v="5"/>
    <x v="18"/>
    <s v="RDET Director"/>
    <x v="3"/>
    <x v="2"/>
    <x v="81"/>
    <x v="0"/>
    <s v="Kitchen Apron (water proof, adjustable, with pockets infront,green,blue, yellow )"/>
    <n v="6"/>
    <s v="pcs"/>
    <n v="500"/>
    <n v="3000"/>
    <n v="0"/>
    <n v="0"/>
    <x v="67"/>
    <s v="RDET"/>
    <m/>
    <m/>
    <x v="7"/>
    <m/>
    <x v="6"/>
    <n v="1005"/>
    <m/>
    <m/>
    <x v="2"/>
    <s v="FAILED"/>
    <m/>
    <m/>
    <m/>
    <m/>
    <m/>
  </r>
  <r>
    <x v="0"/>
    <x v="5"/>
    <x v="18"/>
    <s v="RDET Director"/>
    <x v="3"/>
    <x v="2"/>
    <x v="81"/>
    <x v="0"/>
    <s v="LPG tank with refill (large)"/>
    <n v="1"/>
    <s v="tank"/>
    <n v="10000"/>
    <n v="10000"/>
    <n v="0"/>
    <n v="0"/>
    <x v="67"/>
    <s v="RDET"/>
    <m/>
    <m/>
    <x v="7"/>
    <m/>
    <x v="6"/>
    <n v="1005"/>
    <m/>
    <m/>
    <x v="2"/>
    <s v="FAILED"/>
    <m/>
    <m/>
    <m/>
    <m/>
    <m/>
  </r>
  <r>
    <x v="0"/>
    <x v="5"/>
    <x v="18"/>
    <s v="RDET Director"/>
    <x v="3"/>
    <x v="2"/>
    <x v="81"/>
    <x v="0"/>
    <s v="Cooking pan (kawa) medium"/>
    <n v="2"/>
    <s v="pcs"/>
    <n v="1000"/>
    <n v="2000"/>
    <n v="0"/>
    <n v="0"/>
    <x v="67"/>
    <s v="RDET"/>
    <m/>
    <m/>
    <x v="7"/>
    <m/>
    <x v="6"/>
    <n v="1005"/>
    <m/>
    <m/>
    <x v="2"/>
    <s v="FAILED"/>
    <m/>
    <m/>
    <m/>
    <m/>
    <m/>
  </r>
  <r>
    <x v="0"/>
    <x v="5"/>
    <x v="18"/>
    <s v="RDET Director"/>
    <x v="3"/>
    <x v="2"/>
    <x v="81"/>
    <x v="0"/>
    <s v="Measuring Cup Stainless Steel for Baking, (1000ml, 1500ml, 2000ml)"/>
    <n v="3"/>
    <s v="pcs"/>
    <n v="500"/>
    <n v="1500"/>
    <n v="0"/>
    <n v="0"/>
    <x v="67"/>
    <s v="RDET"/>
    <m/>
    <m/>
    <x v="7"/>
    <m/>
    <x v="6"/>
    <n v="1005"/>
    <m/>
    <m/>
    <x v="2"/>
    <s v="FAILED"/>
    <m/>
    <m/>
    <m/>
    <m/>
    <m/>
  </r>
  <r>
    <x v="0"/>
    <x v="5"/>
    <x v="18"/>
    <s v="RDET Director"/>
    <x v="3"/>
    <x v="2"/>
    <x v="81"/>
    <x v="0"/>
    <s v="Vacuum Bag (Both Side Clear_x000a_Smooth Surface, Freeze Safe. Microwave Safe. Boil Safe_x000a_Thickness: 240microns (front and back)"/>
    <n v="3"/>
    <s v="bundles(100pcs/ bundle)"/>
    <n v="646"/>
    <n v="1938"/>
    <n v="0"/>
    <n v="0"/>
    <x v="67"/>
    <s v="RDET"/>
    <m/>
    <m/>
    <x v="7"/>
    <m/>
    <x v="6"/>
    <n v="1005"/>
    <m/>
    <m/>
    <x v="2"/>
    <s v="FAILED"/>
    <m/>
    <m/>
    <m/>
    <m/>
    <m/>
  </r>
  <r>
    <x v="0"/>
    <x v="5"/>
    <x v="4"/>
    <s v="CAO/Director of Admin &amp; Finance"/>
    <x v="1"/>
    <x v="0"/>
    <x v="82"/>
    <x v="0"/>
    <s v="Wooden Filing Cabinet (80 x 24 x 178cm, made of MDF wood)"/>
    <n v="2"/>
    <s v="units"/>
    <n v="3500"/>
    <n v="7000"/>
    <n v="3000"/>
    <n v="6000"/>
    <x v="68"/>
    <s v="CAO"/>
    <s v="June 1, 2021"/>
    <s v="June 8, 2021"/>
    <x v="7"/>
    <s v="SKR Furniture &amp; Fixture Trading"/>
    <x v="6"/>
    <n v="1003"/>
    <m/>
    <m/>
    <x v="7"/>
    <m/>
    <m/>
    <m/>
    <s v="01-02-2021-05-0160"/>
    <m/>
    <m/>
  </r>
  <r>
    <x v="0"/>
    <x v="5"/>
    <x v="7"/>
    <s v="Director of Instruction"/>
    <x v="1"/>
    <x v="0"/>
    <x v="83"/>
    <x v="0"/>
    <s v="Breakfast (Tapsilog/Hotsilog w/ bottled water) May 18, 2021 Time: 6:00AM"/>
    <n v="98"/>
    <s v="pax"/>
    <n v="200"/>
    <n v="19600"/>
    <n v="200"/>
    <n v="19600"/>
    <x v="69"/>
    <s v="Director of Instruction"/>
    <d v="2021-07-15T00:00:00"/>
    <s v="July 21, 2021"/>
    <x v="44"/>
    <s v="Pension Ivatan"/>
    <x v="41"/>
    <n v="1002"/>
    <s v="July 30, 2021"/>
    <s v="Director for Instruction"/>
    <x v="1"/>
    <s v="for payment"/>
    <m/>
    <m/>
    <s v="01-01-2021-07-0212"/>
    <m/>
    <n v="30"/>
  </r>
  <r>
    <x v="0"/>
    <x v="5"/>
    <x v="7"/>
    <s v="Director of Instruction"/>
    <x v="1"/>
    <x v="0"/>
    <x v="83"/>
    <x v="0"/>
    <s v="Rice w/ egg &amp; vegetable w/ bottled water"/>
    <n v="2"/>
    <s v="pax"/>
    <n v="200"/>
    <n v="400"/>
    <n v="200"/>
    <n v="400"/>
    <x v="69"/>
    <s v="Director of Instruction"/>
    <s v="July 15, 2021"/>
    <s v="July 21, 2021"/>
    <x v="44"/>
    <s v="Pension Ivatan"/>
    <x v="41"/>
    <n v="1002"/>
    <s v="July 30, 2021"/>
    <s v="Director for Instruction"/>
    <x v="1"/>
    <s v="for payment"/>
    <m/>
    <m/>
    <s v="01-01-2021-07-0212"/>
    <m/>
    <n v="30"/>
  </r>
  <r>
    <x v="0"/>
    <x v="5"/>
    <x v="16"/>
    <s v="School Publication Adviser"/>
    <x v="2"/>
    <x v="0"/>
    <x v="84"/>
    <x v="0"/>
    <s v="Black Ordinary Lanyards"/>
    <n v="20"/>
    <s v="pcs"/>
    <n v="70"/>
    <n v="1400"/>
    <n v="90"/>
    <n v="1800"/>
    <x v="70"/>
    <s v="Publication"/>
    <s v="June 4, 2021"/>
    <s v="June 9, 2021"/>
    <x v="7"/>
    <s v="Davocol's Gen. Mdse."/>
    <x v="6"/>
    <s v="1004E"/>
    <m/>
    <m/>
    <x v="7"/>
    <m/>
    <m/>
    <m/>
    <s v="07-02-2021-06-0059"/>
    <m/>
    <n v="30"/>
  </r>
  <r>
    <x v="0"/>
    <x v="5"/>
    <x v="16"/>
    <s v="School Publication Adviser"/>
    <x v="2"/>
    <x v="0"/>
    <x v="84"/>
    <x v="0"/>
    <s v="A3 Bond Paper (non-glossy) (GSM-80)"/>
    <n v="10"/>
    <s v="reams"/>
    <n v="600"/>
    <n v="6000"/>
    <n v="750"/>
    <n v="7500"/>
    <x v="70"/>
    <m/>
    <s v="June 4, 2021"/>
    <s v="June 9, 2021"/>
    <x v="7"/>
    <s v="Davocol's Gen. Mdse."/>
    <x v="6"/>
    <s v="1004E"/>
    <m/>
    <m/>
    <x v="7"/>
    <m/>
    <m/>
    <m/>
    <s v="07-02-2021-06-0059"/>
    <m/>
    <n v="30"/>
  </r>
  <r>
    <x v="0"/>
    <x v="5"/>
    <x v="16"/>
    <s v="School Publication Adviser"/>
    <x v="2"/>
    <x v="0"/>
    <x v="84"/>
    <x v="0"/>
    <s v="6 Drawer Organizer Cart"/>
    <n v="1"/>
    <s v="pc"/>
    <n v="4000"/>
    <n v="4000"/>
    <n v="1950"/>
    <n v="1950"/>
    <x v="70"/>
    <s v="Publication"/>
    <s v="June 4, 2021"/>
    <s v="June 9, 2021"/>
    <x v="7"/>
    <s v="Davocol's Gen. Mdse."/>
    <x v="6"/>
    <s v="1004E"/>
    <m/>
    <m/>
    <x v="7"/>
    <m/>
    <m/>
    <m/>
    <s v="07-02-2021-06-0059"/>
    <m/>
    <n v="30"/>
  </r>
  <r>
    <x v="0"/>
    <x v="5"/>
    <x v="16"/>
    <s v="School Publication Adviser"/>
    <x v="2"/>
    <x v="0"/>
    <x v="84"/>
    <x v="0"/>
    <s v="A4 White Special Papers"/>
    <n v="5"/>
    <s v="packs"/>
    <n v="80"/>
    <n v="400"/>
    <n v="90"/>
    <n v="450"/>
    <x v="70"/>
    <s v="Publication"/>
    <s v="June 4, 2021"/>
    <s v="June 9, 2021"/>
    <x v="7"/>
    <s v="Davocol's Gen. Mdse."/>
    <x v="6"/>
    <s v="1004E"/>
    <m/>
    <m/>
    <x v="7"/>
    <m/>
    <m/>
    <m/>
    <s v="07-02-2021-06-0059"/>
    <m/>
    <n v="30"/>
  </r>
  <r>
    <x v="0"/>
    <x v="5"/>
    <x v="16"/>
    <s v="School Publication Adviser"/>
    <x v="2"/>
    <x v="0"/>
    <x v="84"/>
    <x v="0"/>
    <s v="3-Layer Magazine/File Holder"/>
    <n v="1"/>
    <s v="pc"/>
    <n v="600"/>
    <n v="600"/>
    <n v="250"/>
    <n v="250"/>
    <x v="70"/>
    <s v="Publication"/>
    <s v="June 4, 2021"/>
    <s v="June 9, 2021"/>
    <x v="7"/>
    <s v="Davocol's Gen. Mdse."/>
    <x v="6"/>
    <s v="1004E"/>
    <m/>
    <m/>
    <x v="7"/>
    <m/>
    <m/>
    <m/>
    <s v="07-02-2021-06-0059"/>
    <m/>
    <n v="30"/>
  </r>
  <r>
    <x v="0"/>
    <x v="5"/>
    <x v="16"/>
    <s v="School Publication Adviser"/>
    <x v="2"/>
    <x v="0"/>
    <x v="84"/>
    <x v="0"/>
    <s v="Book Stand"/>
    <n v="2"/>
    <s v="pcs"/>
    <n v="500"/>
    <n v="1000"/>
    <n v="350"/>
    <n v="700"/>
    <x v="70"/>
    <s v="Publication"/>
    <s v="June 4, 2021"/>
    <s v="June 9, 2021"/>
    <x v="7"/>
    <s v="Davocol's Gen. Mdse."/>
    <x v="6"/>
    <s v="1004E"/>
    <m/>
    <m/>
    <x v="7"/>
    <m/>
    <m/>
    <m/>
    <s v="07-02-2021-06-0059"/>
    <m/>
    <n v="30"/>
  </r>
  <r>
    <x v="0"/>
    <x v="5"/>
    <x v="16"/>
    <s v="School Publication Adviser"/>
    <x v="2"/>
    <x v="0"/>
    <x v="84"/>
    <x v="0"/>
    <s v="A4 laminating Films (not rolled)"/>
    <n v="1"/>
    <s v="pack"/>
    <n v="600"/>
    <n v="600"/>
    <n v="750"/>
    <n v="750"/>
    <x v="70"/>
    <s v="Publication"/>
    <s v="June 4, 2021"/>
    <s v="June 9, 2021"/>
    <x v="7"/>
    <s v="Davocol's Gen. Mdse."/>
    <x v="6"/>
    <s v="1004E"/>
    <m/>
    <m/>
    <x v="7"/>
    <m/>
    <m/>
    <m/>
    <s v="07-02-2021-06-0059"/>
    <m/>
    <n v="30"/>
  </r>
  <r>
    <x v="0"/>
    <x v="5"/>
    <x v="5"/>
    <s v="GSO-Supervisor"/>
    <x v="1"/>
    <x v="0"/>
    <x v="85"/>
    <x v="0"/>
    <s v="Relocation &amp; Reinstallation of Split Type air conditioners"/>
    <n v="2"/>
    <s v="units"/>
    <n v="6500"/>
    <n v="13000"/>
    <n v="6500"/>
    <n v="13000"/>
    <x v="71"/>
    <s v="GSO"/>
    <s v="June 8, 2021"/>
    <s v="June 16, 2021"/>
    <x v="51"/>
    <s v="One-Touch Technology Trading"/>
    <x v="31"/>
    <s v="1003G"/>
    <s v="July 5, 2021"/>
    <s v="Accounting"/>
    <x v="1"/>
    <s v="for payment"/>
    <n v="9923101042"/>
    <s v="01-2021-07-247"/>
    <s v="01-02-2021-06-0169"/>
    <s v="July 16, 2021"/>
    <n v="30"/>
  </r>
  <r>
    <x v="0"/>
    <x v="5"/>
    <x v="9"/>
    <s v="College Nurse"/>
    <x v="2"/>
    <x v="0"/>
    <x v="86"/>
    <x v="0"/>
    <s v="Blood Cholesterol Test Strips 25's (Easy Touch)"/>
    <n v="26"/>
    <s v="boxes"/>
    <n v="3000"/>
    <n v="78000"/>
    <n v="4550"/>
    <n v="118300"/>
    <x v="72"/>
    <s v="Clinic"/>
    <d v="2021-06-29T00:00:00"/>
    <d v="2021-07-02T00:00:00"/>
    <x v="7"/>
    <s v="IBS Pharmacy &amp; Gen. Mdse."/>
    <x v="6"/>
    <s v="1004C"/>
    <m/>
    <m/>
    <x v="7"/>
    <m/>
    <m/>
    <m/>
    <s v="07-02-2021-06-0076"/>
    <m/>
    <n v="30"/>
  </r>
  <r>
    <x v="0"/>
    <x v="5"/>
    <x v="9"/>
    <s v="College Nurse"/>
    <x v="2"/>
    <x v="0"/>
    <x v="86"/>
    <x v="0"/>
    <s v="Uric Acid Test Strips 25's (Easy Touch)"/>
    <n v="26"/>
    <s v="boxes"/>
    <n v="2000"/>
    <n v="52000"/>
    <n v="1000"/>
    <n v="26000"/>
    <x v="72"/>
    <s v="Clinic"/>
    <d v="2021-06-29T00:00:00"/>
    <d v="2021-07-02T00:00:00"/>
    <x v="7"/>
    <s v="IBS Pharmacy &amp; Gen. Mdse."/>
    <x v="6"/>
    <s v="1004C"/>
    <m/>
    <m/>
    <x v="7"/>
    <m/>
    <m/>
    <m/>
    <s v="07-02-2021-06-0076"/>
    <m/>
    <n v="30"/>
  </r>
  <r>
    <x v="0"/>
    <x v="5"/>
    <x v="9"/>
    <s v="College Nurse"/>
    <x v="2"/>
    <x v="0"/>
    <x v="86"/>
    <x v="0"/>
    <s v="Blood Glucose Test Strips 50's (Glucosure AutoCode)"/>
    <n v="14"/>
    <s v="boxes"/>
    <n v="2000"/>
    <n v="28000"/>
    <n v="1500"/>
    <n v="21000"/>
    <x v="72"/>
    <s v="Clinic"/>
    <d v="2021-06-29T00:00:00"/>
    <d v="2021-07-02T00:00:00"/>
    <x v="7"/>
    <s v="IBS Pharmacy &amp; Gen. Mdse."/>
    <x v="6"/>
    <s v="1004C"/>
    <m/>
    <m/>
    <x v="7"/>
    <m/>
    <m/>
    <m/>
    <s v="07-02-2021-06-0076"/>
    <m/>
    <n v="30"/>
  </r>
  <r>
    <x v="0"/>
    <x v="5"/>
    <x v="9"/>
    <s v="College Nurse"/>
    <x v="2"/>
    <x v="0"/>
    <x v="86"/>
    <x v="0"/>
    <s v="Lancets"/>
    <n v="9"/>
    <s v="boxes"/>
    <n v="500"/>
    <n v="4500"/>
    <n v="180"/>
    <n v="1620"/>
    <x v="72"/>
    <s v="Clinic"/>
    <d v="2021-06-29T00:00:00"/>
    <d v="2021-07-02T00:00:00"/>
    <x v="7"/>
    <s v="IBS Pharmacy &amp; Gen. Mdse."/>
    <x v="6"/>
    <s v="1004C"/>
    <m/>
    <m/>
    <x v="7"/>
    <m/>
    <m/>
    <m/>
    <s v="07-02-2021-06-0076"/>
    <m/>
    <n v="30"/>
  </r>
  <r>
    <x v="0"/>
    <x v="5"/>
    <x v="9"/>
    <s v="College Nurse"/>
    <x v="2"/>
    <x v="0"/>
    <x v="86"/>
    <x v="0"/>
    <s v="Urinalysis Reagent Test Paper 14 Parameters Urine Test Strips"/>
    <n v="2"/>
    <s v="boxes"/>
    <n v="2000"/>
    <n v="4000"/>
    <n v="1200"/>
    <n v="2400"/>
    <x v="72"/>
    <s v="Clinic"/>
    <d v="2021-06-29T00:00:00"/>
    <d v="2021-07-02T00:00:00"/>
    <x v="7"/>
    <s v="IBS Pharmacy &amp; Gen. Mdse."/>
    <x v="6"/>
    <s v="1004C"/>
    <m/>
    <m/>
    <x v="7"/>
    <m/>
    <m/>
    <m/>
    <s v="07-02-2021-06-0076"/>
    <m/>
    <n v="30"/>
  </r>
  <r>
    <x v="0"/>
    <x v="5"/>
    <x v="9"/>
    <s v="College Nurse"/>
    <x v="2"/>
    <x v="0"/>
    <x v="86"/>
    <x v="0"/>
    <s v="Pulse Oximeter"/>
    <n v="6"/>
    <s v="pc"/>
    <n v="3000"/>
    <n v="18000"/>
    <n v="1400"/>
    <n v="8400"/>
    <x v="72"/>
    <s v="Clinic"/>
    <d v="2021-06-29T00:00:00"/>
    <d v="2021-07-02T00:00:00"/>
    <x v="7"/>
    <s v="IBS Pharmacy &amp; Gen. Mdse."/>
    <x v="6"/>
    <s v="1004C"/>
    <m/>
    <m/>
    <x v="7"/>
    <m/>
    <m/>
    <m/>
    <s v="07-02-2021-06-0076"/>
    <m/>
    <n v="30"/>
  </r>
  <r>
    <x v="0"/>
    <x v="5"/>
    <x v="9"/>
    <s v="College Nurse"/>
    <x v="2"/>
    <x v="0"/>
    <x v="86"/>
    <x v="0"/>
    <s v="Blood Typing Sera Set (Anti-A, Anti-B and Anti-D)"/>
    <n v="5"/>
    <s v="set"/>
    <n v="3000"/>
    <n v="15000"/>
    <n v="1800"/>
    <n v="9000"/>
    <x v="72"/>
    <s v="Clinic"/>
    <d v="2021-06-29T00:00:00"/>
    <d v="2021-07-02T00:00:00"/>
    <x v="7"/>
    <s v="IBS Pharmacy &amp; Gen. Mdse."/>
    <x v="6"/>
    <s v="1004C"/>
    <m/>
    <m/>
    <x v="7"/>
    <m/>
    <m/>
    <m/>
    <s v="07-02-2021-06-0076"/>
    <m/>
    <n v="30"/>
  </r>
  <r>
    <x v="0"/>
    <x v="5"/>
    <x v="9"/>
    <s v="College Nurse"/>
    <x v="2"/>
    <x v="0"/>
    <x v="86"/>
    <x v="0"/>
    <s v="6&quot; wooden long Applicator cotton swabs 100's"/>
    <n v="5"/>
    <s v="boxes"/>
    <n v="500"/>
    <n v="2500"/>
    <n v="170"/>
    <n v="850"/>
    <x v="72"/>
    <s v="Clinic"/>
    <d v="2021-06-29T00:00:00"/>
    <d v="2021-07-02T00:00:00"/>
    <x v="7"/>
    <s v="IBS Pharmacy &amp; Gen. Mdse."/>
    <x v="6"/>
    <s v="1004C"/>
    <m/>
    <m/>
    <x v="7"/>
    <m/>
    <m/>
    <m/>
    <s v="07-02-2021-06-0076"/>
    <m/>
    <n v="30"/>
  </r>
  <r>
    <x v="0"/>
    <x v="5"/>
    <x v="9"/>
    <s v="College Nurse"/>
    <x v="2"/>
    <x v="0"/>
    <x v="86"/>
    <x v="0"/>
    <s v="Lab Glass Microscope slide 76.2x25.4mm thickness: 1.0-1.2mm 50's"/>
    <n v="10"/>
    <s v="boxes"/>
    <n v="1500"/>
    <n v="15000"/>
    <n v="80"/>
    <n v="800"/>
    <x v="72"/>
    <s v="Clinic"/>
    <d v="2021-06-29T00:00:00"/>
    <d v="2021-07-02T00:00:00"/>
    <x v="7"/>
    <s v="IBS Pharmacy &amp; Gen. Mdse."/>
    <x v="6"/>
    <s v="1004C"/>
    <m/>
    <m/>
    <x v="7"/>
    <m/>
    <m/>
    <m/>
    <s v="07-02-2021-06-0076"/>
    <m/>
    <n v="30"/>
  </r>
  <r>
    <x v="0"/>
    <x v="5"/>
    <x v="9"/>
    <s v="College Nurse"/>
    <x v="2"/>
    <x v="0"/>
    <x v="86"/>
    <x v="0"/>
    <s v="Glucose,Cholesterol, Uric Acid 3 in 1 test Kit"/>
    <n v="1"/>
    <s v="set"/>
    <n v="5500"/>
    <n v="5500"/>
    <n v="4000"/>
    <n v="4000"/>
    <x v="72"/>
    <s v="Clinic"/>
    <d v="2021-06-29T00:00:00"/>
    <d v="2021-07-02T00:00:00"/>
    <x v="7"/>
    <s v="IBS Pharmacy &amp; Gen. Mdse."/>
    <x v="6"/>
    <s v="1004C"/>
    <m/>
    <m/>
    <x v="7"/>
    <m/>
    <m/>
    <m/>
    <s v="07-02-2021-06-0076"/>
    <m/>
    <n v="30"/>
  </r>
  <r>
    <x v="0"/>
    <x v="5"/>
    <x v="10"/>
    <s v="Budget Officer III"/>
    <x v="1"/>
    <x v="0"/>
    <x v="87"/>
    <x v="0"/>
    <s v="PM Snacks (Beef Burger &amp; Softdrinks) w/ overflowing coffee   (June 8)"/>
    <n v="12"/>
    <s v="pax"/>
    <n v="150"/>
    <n v="1800"/>
    <n v="150"/>
    <n v="1800"/>
    <x v="73"/>
    <s v="Budget"/>
    <s v="June 4, 2021"/>
    <s v="June 8, 2021"/>
    <x v="52"/>
    <s v="Hudzan Café &amp; Catering Services"/>
    <x v="42"/>
    <s v="1003A"/>
    <s v="June 30, 2021"/>
    <s v="Acctg"/>
    <x v="1"/>
    <s v="PAID"/>
    <n v="86448"/>
    <s v="01-2021-07-252"/>
    <s v="01-02-2021-06-0166"/>
    <s v="July 15, 2021"/>
    <n v="30"/>
  </r>
  <r>
    <x v="0"/>
    <x v="5"/>
    <x v="14"/>
    <s v="SSO Supervisor"/>
    <x v="2"/>
    <x v="0"/>
    <x v="88"/>
    <x v="0"/>
    <s v="Official Record Book 300 pages"/>
    <n v="3"/>
    <s v="pcs."/>
    <n v="400"/>
    <n v="1200"/>
    <n v="240"/>
    <n v="720"/>
    <x v="74"/>
    <s v="SSO"/>
    <s v="June 24, 2021"/>
    <s v="June 30, 2021"/>
    <x v="8"/>
    <s v="J-Tech Trading &amp; Services"/>
    <x v="43"/>
    <s v="1004H"/>
    <m/>
    <m/>
    <x v="8"/>
    <s v="on-going"/>
    <m/>
    <m/>
    <s v="07-02-2021-06-0069"/>
    <m/>
    <n v="30"/>
  </r>
  <r>
    <x v="0"/>
    <x v="5"/>
    <x v="14"/>
    <s v="SSO Supervisor"/>
    <x v="2"/>
    <x v="0"/>
    <x v="88"/>
    <x v="0"/>
    <s v="Pen 0.4mm (Black)"/>
    <n v="6"/>
    <s v="pcs."/>
    <n v="90"/>
    <n v="540"/>
    <n v="74"/>
    <n v="444"/>
    <x v="74"/>
    <s v="SSO"/>
    <s v="June 24, 2021"/>
    <s v="June 30, 2021"/>
    <x v="8"/>
    <s v="J-Tech Trading &amp; Services"/>
    <x v="43"/>
    <s v="1004H"/>
    <m/>
    <m/>
    <x v="8"/>
    <s v="on-going"/>
    <m/>
    <m/>
    <s v="07-02-2021-06-0069"/>
    <m/>
    <n v="30"/>
  </r>
  <r>
    <x v="0"/>
    <x v="5"/>
    <x v="14"/>
    <s v="SSO Supervisor"/>
    <x v="2"/>
    <x v="0"/>
    <x v="88"/>
    <x v="0"/>
    <s v="Pen 0.3mm (Black)"/>
    <n v="6"/>
    <s v="pcs."/>
    <n v="90"/>
    <n v="540"/>
    <n v="74"/>
    <n v="444"/>
    <x v="74"/>
    <s v="SSO"/>
    <s v="June 24, 2021"/>
    <s v="June 30, 2021"/>
    <x v="8"/>
    <s v="J-Tech Trading &amp; Services"/>
    <x v="43"/>
    <s v="1004H"/>
    <m/>
    <m/>
    <x v="8"/>
    <s v="on-going"/>
    <m/>
    <m/>
    <s v="07-02-2021-06-0069"/>
    <m/>
    <n v="30"/>
  </r>
  <r>
    <x v="0"/>
    <x v="5"/>
    <x v="14"/>
    <s v="SSO Supervisor"/>
    <x v="2"/>
    <x v="0"/>
    <x v="88"/>
    <x v="0"/>
    <s v="Pen 0.4mm (Blue)"/>
    <n v="6"/>
    <s v="pcs."/>
    <n v="90"/>
    <n v="540"/>
    <n v="74"/>
    <n v="444"/>
    <x v="74"/>
    <s v="SSO"/>
    <s v="June 24, 2021"/>
    <s v="June 30, 2021"/>
    <x v="8"/>
    <s v="J-Tech Trading &amp; Services"/>
    <x v="43"/>
    <s v="1004H"/>
    <m/>
    <m/>
    <x v="8"/>
    <s v="on-going"/>
    <m/>
    <m/>
    <s v="07-02-2021-06-0069"/>
    <m/>
    <n v="30"/>
  </r>
  <r>
    <x v="0"/>
    <x v="5"/>
    <x v="14"/>
    <s v="SSO Supervisor"/>
    <x v="2"/>
    <x v="0"/>
    <x v="88"/>
    <x v="0"/>
    <s v="Paper clips (small)"/>
    <n v="2"/>
    <s v="boxes"/>
    <n v="25"/>
    <n v="50"/>
    <n v="19"/>
    <n v="38"/>
    <x v="74"/>
    <s v="SSO"/>
    <s v="June 24, 2021"/>
    <s v="June 30, 2021"/>
    <x v="8"/>
    <s v="J-Tech Trading &amp; Services"/>
    <x v="43"/>
    <s v="1004H"/>
    <m/>
    <m/>
    <x v="8"/>
    <s v="on-going"/>
    <m/>
    <m/>
    <s v="07-02-2021-06-0069"/>
    <m/>
    <n v="30"/>
  </r>
  <r>
    <x v="0"/>
    <x v="5"/>
    <x v="14"/>
    <s v="SSO Supervisor"/>
    <x v="2"/>
    <x v="0"/>
    <x v="88"/>
    <x v="0"/>
    <s v="Paper clips (medium)"/>
    <n v="2"/>
    <s v="boxes"/>
    <n v="30"/>
    <n v="60"/>
    <n v="29"/>
    <n v="58"/>
    <x v="74"/>
    <s v="SSO"/>
    <s v="June 24, 2021"/>
    <s v="June 30, 2021"/>
    <x v="8"/>
    <s v="J-Tech Trading &amp; Services"/>
    <x v="43"/>
    <s v="1004H"/>
    <m/>
    <m/>
    <x v="8"/>
    <s v="on-going"/>
    <m/>
    <m/>
    <s v="07-02-2021-06-0069"/>
    <m/>
    <n v="30"/>
  </r>
  <r>
    <x v="0"/>
    <x v="5"/>
    <x v="14"/>
    <s v="SSO Supervisor"/>
    <x v="2"/>
    <x v="0"/>
    <x v="88"/>
    <x v="0"/>
    <s v="Multipurpose Stainless Steel scissor 8&quot;"/>
    <n v="4"/>
    <s v="pcs."/>
    <n v="120"/>
    <n v="480"/>
    <n v="140"/>
    <n v="560"/>
    <x v="74"/>
    <s v="SSO"/>
    <s v="June 24, 2021"/>
    <s v="June 30, 2021"/>
    <x v="8"/>
    <s v="J-Tech Trading &amp; Services"/>
    <x v="43"/>
    <s v="1004H"/>
    <m/>
    <m/>
    <x v="8"/>
    <s v="on-going"/>
    <m/>
    <m/>
    <s v="07-02-2021-06-0069"/>
    <m/>
    <n v="30"/>
  </r>
  <r>
    <x v="0"/>
    <x v="5"/>
    <x v="14"/>
    <s v="SSO Supervisor"/>
    <x v="2"/>
    <x v="0"/>
    <x v="88"/>
    <x v="0"/>
    <s v="AAA Battery"/>
    <n v="20"/>
    <s v="pcs."/>
    <n v="65"/>
    <n v="1300"/>
    <n v="39"/>
    <n v="780"/>
    <x v="74"/>
    <s v="SSO"/>
    <s v="June 24, 2021"/>
    <s v="June 30, 2021"/>
    <x v="8"/>
    <s v="J-Tech Trading &amp; Services"/>
    <x v="43"/>
    <s v="1004H"/>
    <m/>
    <m/>
    <x v="8"/>
    <s v="on-going"/>
    <m/>
    <m/>
    <s v="07-02-2021-06-0069"/>
    <m/>
    <n v="30"/>
  </r>
  <r>
    <x v="0"/>
    <x v="5"/>
    <x v="14"/>
    <s v="SSO Supervisor"/>
    <x v="2"/>
    <x v="0"/>
    <x v="88"/>
    <x v="0"/>
    <s v="AA Battery"/>
    <n v="10"/>
    <s v="pcs."/>
    <n v="65"/>
    <n v="650"/>
    <n v="29"/>
    <n v="290"/>
    <x v="74"/>
    <s v="SSO"/>
    <s v="June 24, 2021"/>
    <s v="June 30, 2021"/>
    <x v="8"/>
    <s v="J-Tech Trading &amp; Services"/>
    <x v="43"/>
    <s v="1004H"/>
    <m/>
    <m/>
    <x v="8"/>
    <s v="on-going"/>
    <m/>
    <m/>
    <s v="07-02-2021-06-0069"/>
    <m/>
    <n v="30"/>
  </r>
  <r>
    <x v="0"/>
    <x v="5"/>
    <x v="14"/>
    <s v="SSO Supervisor"/>
    <x v="2"/>
    <x v="0"/>
    <x v="88"/>
    <x v="0"/>
    <s v="CR2032 Lithium Coin Battery"/>
    <n v="10"/>
    <s v="pcs."/>
    <n v="65"/>
    <n v="650"/>
    <n v="85"/>
    <n v="850"/>
    <x v="74"/>
    <s v="SSO"/>
    <s v="June 24, 2021"/>
    <s v="June 30, 2021"/>
    <x v="8"/>
    <s v="J-Tech Trading &amp; Services"/>
    <x v="43"/>
    <s v="1004H"/>
    <m/>
    <m/>
    <x v="8"/>
    <s v="on-going"/>
    <m/>
    <m/>
    <s v="07-02-2021-06-0069"/>
    <m/>
    <n v="30"/>
  </r>
  <r>
    <x v="0"/>
    <x v="5"/>
    <x v="14"/>
    <s v="SSO Supervisor"/>
    <x v="2"/>
    <x v="0"/>
    <x v="88"/>
    <x v="0"/>
    <s v="Double sided Tape 1&quot;"/>
    <n v="4"/>
    <s v="pcs."/>
    <n v="55"/>
    <n v="220"/>
    <n v="31"/>
    <n v="124"/>
    <x v="74"/>
    <s v="SSO"/>
    <s v="June 24, 2021"/>
    <s v="June 30, 2021"/>
    <x v="8"/>
    <s v="J-Tech Trading &amp; Services"/>
    <x v="43"/>
    <s v="1004H"/>
    <m/>
    <m/>
    <x v="8"/>
    <s v="on-going"/>
    <m/>
    <m/>
    <s v="07-02-2021-06-0069"/>
    <m/>
    <n v="30"/>
  </r>
  <r>
    <x v="0"/>
    <x v="5"/>
    <x v="14"/>
    <s v="SSO Supervisor"/>
    <x v="2"/>
    <x v="0"/>
    <x v="88"/>
    <x v="0"/>
    <s v="clip board legal size"/>
    <n v="4"/>
    <s v="pcs."/>
    <n v="80"/>
    <n v="320"/>
    <n v="70"/>
    <n v="280"/>
    <x v="74"/>
    <s v="SSO"/>
    <s v="June 24, 2021"/>
    <s v="June 30, 2021"/>
    <x v="8"/>
    <s v="J-Tech Trading &amp; Services"/>
    <x v="43"/>
    <s v="1004H"/>
    <m/>
    <m/>
    <x v="8"/>
    <s v="on-going"/>
    <m/>
    <m/>
    <s v="07-02-2021-06-0069"/>
    <m/>
    <n v="30"/>
  </r>
  <r>
    <x v="0"/>
    <x v="5"/>
    <x v="14"/>
    <s v="SSO Supervisor"/>
    <x v="2"/>
    <x v="0"/>
    <x v="88"/>
    <x v="0"/>
    <s v="High Quality Plastic Flipping Trash Bin with pedal"/>
    <n v="4"/>
    <s v="pcs."/>
    <n v="1000"/>
    <n v="4000"/>
    <n v="950"/>
    <n v="3800"/>
    <x v="74"/>
    <s v="SSO"/>
    <s v="June 24, 2021"/>
    <s v="June 30, 2021"/>
    <x v="8"/>
    <s v="J-Tech Trading &amp; Services"/>
    <x v="43"/>
    <s v="1004H"/>
    <m/>
    <m/>
    <x v="8"/>
    <s v="on-going"/>
    <m/>
    <m/>
    <s v="07-02-2021-06-0069"/>
    <m/>
    <n v="30"/>
  </r>
  <r>
    <x v="0"/>
    <x v="5"/>
    <x v="14"/>
    <s v="SSO Supervisor"/>
    <x v="2"/>
    <x v="0"/>
    <x v="88"/>
    <x v="0"/>
    <s v="glue gun(plastic)"/>
    <n v="2"/>
    <s v="pcs."/>
    <n v="250"/>
    <n v="500"/>
    <n v="250"/>
    <n v="500"/>
    <x v="74"/>
    <s v="SSO"/>
    <s v="June 24, 2021"/>
    <s v="June 30, 2021"/>
    <x v="8"/>
    <s v="J-Tech Trading &amp; Services"/>
    <x v="43"/>
    <s v="1004H"/>
    <m/>
    <m/>
    <x v="8"/>
    <s v="on-going"/>
    <m/>
    <m/>
    <s v="07-02-2021-06-0069"/>
    <m/>
    <n v="30"/>
  </r>
  <r>
    <x v="0"/>
    <x v="5"/>
    <x v="14"/>
    <s v="SSO Supervisor"/>
    <x v="2"/>
    <x v="0"/>
    <x v="88"/>
    <x v="0"/>
    <s v="gluestick(fit to glue gun)"/>
    <n v="10"/>
    <s v="pcs."/>
    <n v="10"/>
    <n v="100"/>
    <n v="6"/>
    <n v="60"/>
    <x v="74"/>
    <s v="SSO"/>
    <s v="June 24, 2021"/>
    <s v="June 30, 2021"/>
    <x v="8"/>
    <s v="J-Tech Trading &amp; Services"/>
    <x v="43"/>
    <s v="1004H"/>
    <m/>
    <m/>
    <x v="8"/>
    <s v="on-going"/>
    <m/>
    <m/>
    <s v="07-02-2021-06-0069"/>
    <m/>
    <n v="30"/>
  </r>
  <r>
    <x v="0"/>
    <x v="5"/>
    <x v="14"/>
    <s v="SSO Supervisor"/>
    <x v="2"/>
    <x v="0"/>
    <x v="88"/>
    <x v="0"/>
    <s v="Bulldog Clip (medium size)"/>
    <n v="2"/>
    <s v="boxes"/>
    <n v="30"/>
    <n v="60"/>
    <n v="80"/>
    <n v="160"/>
    <x v="74"/>
    <s v="SSO"/>
    <s v="June 24, 2021"/>
    <s v="June 30, 2021"/>
    <x v="8"/>
    <s v="J-Tech Trading &amp; Services"/>
    <x v="43"/>
    <s v="1004H"/>
    <m/>
    <m/>
    <x v="8"/>
    <s v="on-going"/>
    <m/>
    <m/>
    <s v="07-02-2021-06-0069"/>
    <m/>
    <n v="30"/>
  </r>
  <r>
    <x v="0"/>
    <x v="5"/>
    <x v="14"/>
    <s v="SSO Supervisor"/>
    <x v="2"/>
    <x v="0"/>
    <x v="88"/>
    <x v="0"/>
    <s v="Push pin"/>
    <n v="4"/>
    <s v="boxes"/>
    <n v="40"/>
    <n v="160"/>
    <n v="42"/>
    <n v="168"/>
    <x v="74"/>
    <s v="SSO"/>
    <s v="June 24, 2021"/>
    <s v="June 30, 2021"/>
    <x v="8"/>
    <s v="J-Tech Trading &amp; Services"/>
    <x v="43"/>
    <s v="1004H"/>
    <m/>
    <m/>
    <x v="8"/>
    <s v="on-going"/>
    <m/>
    <m/>
    <s v="07-02-2021-06-0069"/>
    <m/>
    <n v="30"/>
  </r>
  <r>
    <x v="0"/>
    <x v="5"/>
    <x v="14"/>
    <s v="SSO Supervisor"/>
    <x v="2"/>
    <x v="0"/>
    <x v="88"/>
    <x v="0"/>
    <s v="3 layer Desk Files Folder Organizer(metal/plastic)"/>
    <n v="2"/>
    <s v="pcs."/>
    <n v="1200"/>
    <n v="2400"/>
    <n v="895"/>
    <n v="1790"/>
    <x v="74"/>
    <s v="SSO"/>
    <s v="June 24, 2021"/>
    <s v="June 30, 2021"/>
    <x v="8"/>
    <s v="J-Tech Trading &amp; Services"/>
    <x v="43"/>
    <s v="1004H"/>
    <m/>
    <m/>
    <x v="8"/>
    <s v="on-going"/>
    <m/>
    <m/>
    <s v="07-02-2021-06-0069"/>
    <m/>
    <n v="30"/>
  </r>
  <r>
    <x v="0"/>
    <x v="5"/>
    <x v="14"/>
    <s v="SSO Supervisor"/>
    <x v="2"/>
    <x v="0"/>
    <x v="88"/>
    <x v="0"/>
    <s v="highlighter (yellowgreen)"/>
    <n v="4"/>
    <s v="pcs."/>
    <n v="50"/>
    <n v="200"/>
    <n v="38"/>
    <n v="152"/>
    <x v="74"/>
    <s v="SSO"/>
    <s v="June 24, 2021"/>
    <s v="June 30, 2021"/>
    <x v="8"/>
    <s v="J-Tech Trading &amp; Services"/>
    <x v="43"/>
    <s v="1004H"/>
    <m/>
    <m/>
    <x v="8"/>
    <s v="on-going"/>
    <m/>
    <m/>
    <s v="07-02-2021-06-0069"/>
    <m/>
    <n v="30"/>
  </r>
  <r>
    <x v="0"/>
    <x v="5"/>
    <x v="14"/>
    <s v="SSO Supervisor"/>
    <x v="2"/>
    <x v="0"/>
    <x v="88"/>
    <x v="0"/>
    <s v="Permanent Marker(Broad) Black and Blue"/>
    <n v="6"/>
    <s v="pcs."/>
    <n v="60"/>
    <n v="360"/>
    <n v="39"/>
    <n v="234"/>
    <x v="74"/>
    <s v="SSO"/>
    <s v="June 24, 2021"/>
    <s v="June 30, 2021"/>
    <x v="8"/>
    <s v="J-Tech Trading &amp; Services"/>
    <x v="43"/>
    <s v="1004H"/>
    <m/>
    <m/>
    <x v="8"/>
    <s v="on-going"/>
    <m/>
    <m/>
    <s v="07-02-2021-06-0069"/>
    <m/>
    <n v="30"/>
  </r>
  <r>
    <x v="0"/>
    <x v="5"/>
    <x v="14"/>
    <s v="SSO Supervisor"/>
    <x v="2"/>
    <x v="0"/>
    <x v="88"/>
    <x v="0"/>
    <s v="whiteboard marker (Black and Blue)"/>
    <n v="10"/>
    <s v="pcs."/>
    <n v="80"/>
    <n v="800"/>
    <n v="38"/>
    <n v="380"/>
    <x v="74"/>
    <s v="SSO"/>
    <s v="June 24, 2021"/>
    <s v="June 30, 2021"/>
    <x v="8"/>
    <s v="J-Tech Trading &amp; Services"/>
    <x v="43"/>
    <s v="1004H"/>
    <m/>
    <m/>
    <x v="8"/>
    <s v="on-going"/>
    <m/>
    <m/>
    <s v="07-02-2021-06-0069"/>
    <m/>
    <n v="30"/>
  </r>
  <r>
    <x v="0"/>
    <x v="5"/>
    <x v="14"/>
    <s v="SSO Supervisor"/>
    <x v="2"/>
    <x v="0"/>
    <x v="88"/>
    <x v="0"/>
    <s v="External Drive 1 Tb"/>
    <n v="1"/>
    <s v="pcs."/>
    <n v="5500"/>
    <n v="5500"/>
    <n v="3900"/>
    <n v="3900"/>
    <x v="74"/>
    <s v="SSO"/>
    <s v="June 24, 2021"/>
    <s v="June 30, 2021"/>
    <x v="8"/>
    <s v="J-Tech Trading &amp; Services"/>
    <x v="43"/>
    <s v="1004H"/>
    <m/>
    <m/>
    <x v="8"/>
    <s v="on-going"/>
    <m/>
    <m/>
    <s v="07-02-2021-06-0069"/>
    <m/>
    <n v="30"/>
  </r>
  <r>
    <x v="0"/>
    <x v="5"/>
    <x v="14"/>
    <s v="SSO Supervisor"/>
    <x v="2"/>
    <x v="0"/>
    <x v="88"/>
    <x v="0"/>
    <s v="Flask drive 64 Gb"/>
    <n v="2"/>
    <s v="pcs."/>
    <n v="1000"/>
    <n v="2000"/>
    <n v="850"/>
    <n v="1700"/>
    <x v="74"/>
    <s v="SSO"/>
    <s v="June 24, 2021"/>
    <s v="June 30, 2021"/>
    <x v="8"/>
    <s v="J-Tech Trading &amp; Services"/>
    <x v="43"/>
    <s v="1004H"/>
    <m/>
    <m/>
    <x v="8"/>
    <s v="on-going"/>
    <m/>
    <m/>
    <s v="07-02-2021-06-0069"/>
    <m/>
    <n v="30"/>
  </r>
  <r>
    <x v="0"/>
    <x v="5"/>
    <x v="14"/>
    <s v="SSO Supervisor"/>
    <x v="2"/>
    <x v="0"/>
    <x v="88"/>
    <x v="0"/>
    <s v="Pen holder Office desk Organizer (Metal/wood/plastic)"/>
    <n v="2"/>
    <s v="pcs."/>
    <n v="1200"/>
    <n v="2400"/>
    <n v="830"/>
    <n v="1660"/>
    <x v="74"/>
    <s v="SSO"/>
    <s v="June 24, 2021"/>
    <s v="June 30, 2021"/>
    <x v="8"/>
    <s v="J-Tech Trading &amp; Services"/>
    <x v="43"/>
    <s v="1004H"/>
    <m/>
    <m/>
    <x v="8"/>
    <s v="on-going"/>
    <m/>
    <m/>
    <s v="07-02-2021-06-0069"/>
    <m/>
    <n v="30"/>
  </r>
  <r>
    <x v="0"/>
    <x v="5"/>
    <x v="14"/>
    <s v="SSO Supervisor"/>
    <x v="2"/>
    <x v="0"/>
    <x v="88"/>
    <x v="0"/>
    <s v="correction tape"/>
    <n v="6"/>
    <s v="pcs."/>
    <n v="50"/>
    <n v="300"/>
    <n v="25"/>
    <n v="150"/>
    <x v="74"/>
    <s v="SSO"/>
    <s v="June 24, 2021"/>
    <s v="June 30, 2021"/>
    <x v="8"/>
    <s v="J-Tech Trading &amp; Services"/>
    <x v="43"/>
    <s v="1004H"/>
    <m/>
    <m/>
    <x v="8"/>
    <s v="on-going"/>
    <m/>
    <m/>
    <s v="07-02-2021-06-0069"/>
    <m/>
    <n v="30"/>
  </r>
  <r>
    <x v="0"/>
    <x v="5"/>
    <x v="20"/>
    <s v="Extension Coordinator"/>
    <x v="2"/>
    <x v="0"/>
    <x v="89"/>
    <x v="0"/>
    <s v="Packaging tape 2&quot;"/>
    <n v="6"/>
    <s v="pcs"/>
    <n v="60"/>
    <n v="360"/>
    <n v="75"/>
    <n v="450"/>
    <x v="75"/>
    <s v="RDET"/>
    <d v="2021-06-08T00:00:00"/>
    <d v="2021-06-16T00:00:00"/>
    <x v="7"/>
    <s v="Davocol's Gen. Mdse"/>
    <x v="6"/>
    <n v="1005"/>
    <m/>
    <m/>
    <x v="7"/>
    <m/>
    <m/>
    <m/>
    <s v="07-02-2021-06-0062"/>
    <m/>
    <m/>
  </r>
  <r>
    <x v="0"/>
    <x v="5"/>
    <x v="20"/>
    <s v="Extension Coordinator"/>
    <x v="2"/>
    <x v="0"/>
    <x v="89"/>
    <x v="0"/>
    <s v="Transparent Tape 2&quot;"/>
    <n v="6"/>
    <s v="pcs"/>
    <n v="55"/>
    <n v="330"/>
    <n v="75"/>
    <n v="450"/>
    <x v="75"/>
    <s v="RDET"/>
    <d v="2021-06-08T00:00:00"/>
    <d v="2021-06-16T00:00:00"/>
    <x v="7"/>
    <s v="Davocol's Gen. Mdse"/>
    <x v="6"/>
    <n v="1005"/>
    <m/>
    <m/>
    <x v="7"/>
    <m/>
    <m/>
    <m/>
    <s v="07-02-2021-06-0062"/>
    <m/>
    <m/>
  </r>
  <r>
    <x v="0"/>
    <x v="5"/>
    <x v="20"/>
    <s v="Extension Coordinator"/>
    <x v="2"/>
    <x v="0"/>
    <x v="89"/>
    <x v="0"/>
    <s v="Transparent tape 1&quot; "/>
    <n v="6"/>
    <s v="pcs"/>
    <n v="20"/>
    <n v="120"/>
    <n v="45"/>
    <n v="270"/>
    <x v="75"/>
    <s v="RDET"/>
    <d v="2021-06-08T00:00:00"/>
    <d v="2021-06-16T00:00:00"/>
    <x v="7"/>
    <s v="Davocol's Gen. Mdse"/>
    <x v="6"/>
    <n v="1005"/>
    <m/>
    <m/>
    <x v="7"/>
    <m/>
    <m/>
    <m/>
    <s v="07-02-2021-06-0062"/>
    <m/>
    <m/>
  </r>
  <r>
    <x v="0"/>
    <x v="5"/>
    <x v="20"/>
    <s v="Extension Coordinator"/>
    <x v="2"/>
    <x v="0"/>
    <x v="89"/>
    <x v="0"/>
    <s v="Double adhesive tape 1 &quot;"/>
    <n v="6"/>
    <s v="pcs"/>
    <n v="45"/>
    <n v="270"/>
    <n v="55"/>
    <n v="330"/>
    <x v="75"/>
    <s v="RDET"/>
    <d v="2021-06-08T00:00:00"/>
    <d v="2021-06-16T00:00:00"/>
    <x v="7"/>
    <s v="Davocol's Gen. Mdse"/>
    <x v="6"/>
    <n v="1005"/>
    <m/>
    <m/>
    <x v="7"/>
    <m/>
    <m/>
    <m/>
    <s v="07-02-2021-06-0062"/>
    <m/>
    <m/>
  </r>
  <r>
    <x v="0"/>
    <x v="5"/>
    <x v="20"/>
    <s v="Extension Coordinator"/>
    <x v="2"/>
    <x v="0"/>
    <x v="89"/>
    <x v="0"/>
    <s v="Stapler heavy duty"/>
    <n v="2"/>
    <s v="pcs"/>
    <n v="380"/>
    <n v="760"/>
    <n v="350"/>
    <n v="700"/>
    <x v="75"/>
    <s v="RDET"/>
    <d v="2021-06-08T00:00:00"/>
    <d v="2021-06-16T00:00:00"/>
    <x v="7"/>
    <s v="Davocol's Gen. Mdse"/>
    <x v="6"/>
    <n v="1005"/>
    <m/>
    <m/>
    <x v="7"/>
    <m/>
    <m/>
    <m/>
    <s v="07-02-2021-06-0062"/>
    <m/>
    <m/>
  </r>
  <r>
    <x v="0"/>
    <x v="5"/>
    <x v="20"/>
    <s v="Extension Coordinator"/>
    <x v="2"/>
    <x v="0"/>
    <x v="89"/>
    <x v="0"/>
    <s v="Scissors (Large)"/>
    <n v="2"/>
    <s v="pcs"/>
    <n v="80"/>
    <n v="160"/>
    <n v="150"/>
    <n v="300"/>
    <x v="75"/>
    <s v="RDET"/>
    <d v="2021-06-08T00:00:00"/>
    <d v="2021-06-16T00:00:00"/>
    <x v="7"/>
    <s v="Davocol's Gen. Mdse"/>
    <x v="6"/>
    <n v="1005"/>
    <m/>
    <m/>
    <x v="7"/>
    <m/>
    <m/>
    <m/>
    <s v="07-02-2021-06-0062"/>
    <m/>
    <m/>
  </r>
  <r>
    <x v="0"/>
    <x v="5"/>
    <x v="20"/>
    <s v="Extension Coordinator"/>
    <x v="2"/>
    <x v="0"/>
    <x v="89"/>
    <x v="0"/>
    <s v="extension (5 m 5 sockets with usb port)"/>
    <n v="2"/>
    <s v="roll"/>
    <n v="1280"/>
    <n v="2560"/>
    <n v="950"/>
    <n v="1900"/>
    <x v="75"/>
    <s v="RDET"/>
    <d v="2021-06-08T00:00:00"/>
    <d v="2021-06-16T00:00:00"/>
    <x v="7"/>
    <s v="Davocol's Gen. Mdse"/>
    <x v="6"/>
    <n v="1005"/>
    <m/>
    <m/>
    <x v="7"/>
    <m/>
    <m/>
    <m/>
    <s v="07-02-2021-06-0062"/>
    <m/>
    <m/>
  </r>
  <r>
    <x v="0"/>
    <x v="5"/>
    <x v="20"/>
    <s v="Extension Coordinator"/>
    <x v="2"/>
    <x v="0"/>
    <x v="89"/>
    <x v="0"/>
    <s v="record book (250 leaves)"/>
    <n v="2"/>
    <s v="pcs"/>
    <n v="90"/>
    <n v="180"/>
    <n v="85"/>
    <n v="170"/>
    <x v="75"/>
    <s v="RDET"/>
    <d v="2021-06-08T00:00:00"/>
    <d v="2021-06-16T00:00:00"/>
    <x v="7"/>
    <s v="Davocol's Gen. Mdse"/>
    <x v="6"/>
    <n v="1005"/>
    <m/>
    <m/>
    <x v="7"/>
    <m/>
    <m/>
    <m/>
    <s v="07-02-2021-06-0062"/>
    <m/>
    <m/>
  </r>
  <r>
    <x v="0"/>
    <x v="5"/>
    <x v="20"/>
    <s v="Extension Coordinator"/>
    <x v="2"/>
    <x v="0"/>
    <x v="89"/>
    <x v="0"/>
    <s v="highlighters"/>
    <n v="2"/>
    <s v="set"/>
    <n v="220"/>
    <n v="440"/>
    <n v="250"/>
    <n v="500"/>
    <x v="75"/>
    <s v="RDET"/>
    <d v="2021-06-08T00:00:00"/>
    <d v="2021-06-16T00:00:00"/>
    <x v="7"/>
    <s v="Davocol's Gen. Mdse"/>
    <x v="6"/>
    <n v="1005"/>
    <m/>
    <m/>
    <x v="7"/>
    <m/>
    <m/>
    <m/>
    <s v="07-02-2021-06-0062"/>
    <m/>
    <m/>
  </r>
  <r>
    <x v="0"/>
    <x v="5"/>
    <x v="20"/>
    <s v="Extension Coordinator"/>
    <x v="2"/>
    <x v="0"/>
    <x v="89"/>
    <x v="0"/>
    <s v="sticky note (with sign here) assorted color"/>
    <n v="5"/>
    <s v="packs"/>
    <n v="100"/>
    <n v="500"/>
    <n v="95"/>
    <n v="475"/>
    <x v="75"/>
    <s v="RDET"/>
    <d v="2021-06-08T00:00:00"/>
    <d v="2021-06-16T00:00:00"/>
    <x v="7"/>
    <s v="Davocol's Gen. Mdse"/>
    <x v="6"/>
    <n v="1005"/>
    <m/>
    <m/>
    <x v="7"/>
    <m/>
    <m/>
    <m/>
    <s v="07-02-2021-06-0062"/>
    <m/>
    <m/>
  </r>
  <r>
    <x v="0"/>
    <x v="5"/>
    <x v="20"/>
    <s v="Extension Coordinator"/>
    <x v="2"/>
    <x v="0"/>
    <x v="89"/>
    <x v="0"/>
    <s v="sticky note square"/>
    <n v="5"/>
    <s v="packs"/>
    <n v="45"/>
    <n v="225"/>
    <n v="75"/>
    <n v="375"/>
    <x v="75"/>
    <s v="RDET"/>
    <d v="2021-06-08T00:00:00"/>
    <d v="2021-06-16T00:00:00"/>
    <x v="7"/>
    <s v="Davocol's Gen. Mdse"/>
    <x v="6"/>
    <n v="1005"/>
    <m/>
    <m/>
    <x v="7"/>
    <m/>
    <m/>
    <m/>
    <s v="07-02-2021-06-0062"/>
    <m/>
    <m/>
  </r>
  <r>
    <x v="0"/>
    <x v="5"/>
    <x v="20"/>
    <s v="Extension Coordinator"/>
    <x v="2"/>
    <x v="0"/>
    <x v="89"/>
    <x v="0"/>
    <s v="Paper towels"/>
    <n v="6"/>
    <s v="packs"/>
    <n v="60"/>
    <n v="360"/>
    <n v="75"/>
    <n v="450"/>
    <x v="75"/>
    <s v="RDET"/>
    <d v="2021-06-08T00:00:00"/>
    <d v="2021-06-16T00:00:00"/>
    <x v="7"/>
    <s v="Davocol's Gen. Mdse"/>
    <x v="6"/>
    <n v="1005"/>
    <m/>
    <m/>
    <x v="7"/>
    <m/>
    <m/>
    <m/>
    <s v="07-02-2021-06-0062"/>
    <m/>
    <m/>
  </r>
  <r>
    <x v="0"/>
    <x v="5"/>
    <x v="20"/>
    <s v="Extension Coordinator"/>
    <x v="2"/>
    <x v="0"/>
    <x v="89"/>
    <x v="0"/>
    <s v="battery (AAA)"/>
    <n v="5"/>
    <s v="sets"/>
    <n v="150"/>
    <n v="750"/>
    <n v="250"/>
    <n v="1250"/>
    <x v="75"/>
    <s v="RDET"/>
    <d v="2021-06-08T00:00:00"/>
    <d v="2021-06-16T00:00:00"/>
    <x v="7"/>
    <s v="Davocol's Gen. Mdse"/>
    <x v="6"/>
    <n v="1005"/>
    <m/>
    <m/>
    <x v="7"/>
    <m/>
    <m/>
    <m/>
    <s v="07-02-2021-06-0062"/>
    <m/>
    <m/>
  </r>
  <r>
    <x v="0"/>
    <x v="5"/>
    <x v="20"/>
    <s v="Extension Coordinator"/>
    <x v="2"/>
    <x v="0"/>
    <x v="89"/>
    <x v="0"/>
    <s v="battery (AA)"/>
    <n v="5"/>
    <s v="sets"/>
    <n v="140"/>
    <n v="700"/>
    <n v="250"/>
    <n v="1250"/>
    <x v="75"/>
    <s v="RDET"/>
    <d v="2021-06-08T00:00:00"/>
    <d v="2021-06-16T00:00:00"/>
    <x v="7"/>
    <s v="Davocol's Gen. Mdse"/>
    <x v="6"/>
    <n v="1005"/>
    <m/>
    <m/>
    <x v="7"/>
    <m/>
    <m/>
    <m/>
    <s v="07-02-2021-06-0062"/>
    <m/>
    <m/>
  </r>
  <r>
    <x v="0"/>
    <x v="5"/>
    <x v="20"/>
    <s v="Extension Coordinator"/>
    <x v="2"/>
    <x v="0"/>
    <x v="89"/>
    <x v="0"/>
    <s v="glue gun plastic "/>
    <n v="1"/>
    <s v="set"/>
    <n v="280"/>
    <n v="280"/>
    <n v="295"/>
    <n v="295"/>
    <x v="75"/>
    <s v="RDET"/>
    <d v="2021-06-08T00:00:00"/>
    <d v="2021-06-16T00:00:00"/>
    <x v="7"/>
    <s v="Davocol's Gen. Mdse"/>
    <x v="6"/>
    <n v="1005"/>
    <m/>
    <m/>
    <x v="7"/>
    <m/>
    <m/>
    <m/>
    <s v="07-02-2021-06-0062"/>
    <m/>
    <m/>
  </r>
  <r>
    <x v="0"/>
    <x v="5"/>
    <x v="20"/>
    <s v="Extension Coordinator"/>
    <x v="2"/>
    <x v="0"/>
    <x v="89"/>
    <x v="0"/>
    <s v="glue (large) 130ml"/>
    <n v="5"/>
    <s v="bottles"/>
    <n v="70"/>
    <n v="350"/>
    <n v="95"/>
    <n v="475"/>
    <x v="75"/>
    <s v="RDET"/>
    <d v="2021-06-08T00:00:00"/>
    <d v="2021-06-16T00:00:00"/>
    <x v="7"/>
    <s v="Davocol's Gen. Mdse"/>
    <x v="6"/>
    <n v="1005"/>
    <m/>
    <m/>
    <x v="7"/>
    <m/>
    <m/>
    <m/>
    <s v="07-02-2021-06-0062"/>
    <m/>
    <m/>
  </r>
  <r>
    <x v="0"/>
    <x v="5"/>
    <x v="20"/>
    <s v="Extension Coordinator"/>
    <x v="2"/>
    <x v="0"/>
    <x v="89"/>
    <x v="0"/>
    <s v="airfreshener spray lavender 250ml"/>
    <n v="6"/>
    <s v="bottles"/>
    <n v="280"/>
    <n v="1680"/>
    <n v="250"/>
    <n v="1500"/>
    <x v="75"/>
    <s v="RDET"/>
    <d v="2021-06-08T00:00:00"/>
    <d v="2021-06-16T00:00:00"/>
    <x v="7"/>
    <s v="Davocol's Gen. Mdse"/>
    <x v="6"/>
    <n v="1005"/>
    <m/>
    <m/>
    <x v="7"/>
    <m/>
    <m/>
    <m/>
    <s v="07-02-2021-06-0062"/>
    <m/>
    <m/>
  </r>
  <r>
    <x v="0"/>
    <x v="5"/>
    <x v="20"/>
    <s v="Extension Coordinator"/>
    <x v="2"/>
    <x v="0"/>
    <x v="89"/>
    <x v="0"/>
    <s v="air freshener gel lavender"/>
    <n v="3"/>
    <s v="pcs"/>
    <n v="280"/>
    <n v="840"/>
    <n v="250"/>
    <n v="750"/>
    <x v="75"/>
    <s v="RDET"/>
    <d v="2021-06-08T00:00:00"/>
    <d v="2021-06-16T00:00:00"/>
    <x v="7"/>
    <s v="Davocol's Gen. Mdse"/>
    <x v="6"/>
    <n v="1005"/>
    <m/>
    <m/>
    <x v="7"/>
    <m/>
    <m/>
    <m/>
    <s v="07-02-2021-06-0062"/>
    <m/>
    <m/>
  </r>
  <r>
    <x v="0"/>
    <x v="5"/>
    <x v="20"/>
    <s v="Extension Coordinator"/>
    <x v="2"/>
    <x v="0"/>
    <x v="89"/>
    <x v="0"/>
    <s v="Ballpen hi tech point v7 grip (red)"/>
    <n v="5"/>
    <s v="pcs"/>
    <n v="95"/>
    <n v="475"/>
    <n v="95"/>
    <n v="475"/>
    <x v="75"/>
    <s v="RDET"/>
    <d v="2021-06-08T00:00:00"/>
    <d v="2021-06-16T00:00:00"/>
    <x v="7"/>
    <s v="Davocol's Gen. Mdse"/>
    <x v="6"/>
    <n v="1005"/>
    <m/>
    <m/>
    <x v="7"/>
    <m/>
    <m/>
    <m/>
    <s v="07-02-2021-06-0062"/>
    <m/>
    <m/>
  </r>
  <r>
    <x v="0"/>
    <x v="5"/>
    <x v="20"/>
    <s v="Extension Coordinator"/>
    <x v="2"/>
    <x v="0"/>
    <x v="89"/>
    <x v="0"/>
    <s v="Ballpen hi tech point v7(black)"/>
    <n v="5"/>
    <s v="pcs"/>
    <n v="95"/>
    <n v="475"/>
    <n v="95"/>
    <n v="475"/>
    <x v="75"/>
    <s v="RDET"/>
    <d v="2021-06-08T00:00:00"/>
    <d v="2021-06-16T00:00:00"/>
    <x v="7"/>
    <s v="Davocol's Gen. Mdse"/>
    <x v="6"/>
    <n v="1005"/>
    <m/>
    <m/>
    <x v="7"/>
    <m/>
    <m/>
    <m/>
    <s v="07-02-2021-06-0062"/>
    <m/>
    <m/>
  </r>
  <r>
    <x v="0"/>
    <x v="5"/>
    <x v="20"/>
    <s v="Extension Coordinator"/>
    <x v="2"/>
    <x v="0"/>
    <x v="89"/>
    <x v="0"/>
    <s v="Ballpen hi-tech point v7 (blue)"/>
    <n v="5"/>
    <s v="pcs"/>
    <n v="95"/>
    <n v="475"/>
    <n v="95"/>
    <n v="475"/>
    <x v="75"/>
    <s v="RDET"/>
    <d v="2021-06-08T00:00:00"/>
    <d v="2021-06-16T00:00:00"/>
    <x v="7"/>
    <s v="Davocol's Gen. Mdse"/>
    <x v="6"/>
    <n v="1005"/>
    <m/>
    <m/>
    <x v="7"/>
    <m/>
    <m/>
    <m/>
    <s v="07-02-2021-06-0062"/>
    <m/>
    <m/>
  </r>
  <r>
    <x v="0"/>
    <x v="5"/>
    <x v="20"/>
    <s v="Extension Coordinator"/>
    <x v="2"/>
    <x v="0"/>
    <x v="89"/>
    <x v="0"/>
    <s v="Ballpen hi-tech point v7"/>
    <n v="5"/>
    <s v="pcs"/>
    <n v="95"/>
    <n v="475"/>
    <n v="95"/>
    <n v="475"/>
    <x v="75"/>
    <s v="RDET"/>
    <d v="2021-06-08T00:00:00"/>
    <d v="2021-06-16T00:00:00"/>
    <x v="7"/>
    <s v="Davocol's Gen. Mdse"/>
    <x v="6"/>
    <n v="1005"/>
    <m/>
    <m/>
    <x v="7"/>
    <m/>
    <m/>
    <m/>
    <s v="07-02-2021-06-0062"/>
    <m/>
    <m/>
  </r>
  <r>
    <x v="0"/>
    <x v="5"/>
    <x v="20"/>
    <s v="Extension Coordinator"/>
    <x v="2"/>
    <x v="0"/>
    <x v="89"/>
    <x v="0"/>
    <s v="arch file (long)legal 2 ring"/>
    <n v="6"/>
    <s v="pcs"/>
    <n v="380"/>
    <n v="2280"/>
    <n v="395"/>
    <n v="2370"/>
    <x v="75"/>
    <s v="RDET"/>
    <d v="2021-06-08T00:00:00"/>
    <d v="2021-06-16T00:00:00"/>
    <x v="7"/>
    <s v="Davocol's Gen. Mdse"/>
    <x v="6"/>
    <n v="1005"/>
    <m/>
    <m/>
    <x v="7"/>
    <m/>
    <m/>
    <m/>
    <s v="07-02-2021-06-0062"/>
    <m/>
    <m/>
  </r>
  <r>
    <x v="0"/>
    <x v="5"/>
    <x v="20"/>
    <s v="Extension Coordinator"/>
    <x v="2"/>
    <x v="0"/>
    <x v="89"/>
    <x v="0"/>
    <s v="permanent marker (black)"/>
    <n v="1"/>
    <s v="box"/>
    <n v="660"/>
    <n v="660"/>
    <n v="660"/>
    <n v="660"/>
    <x v="75"/>
    <s v="RDET"/>
    <d v="2021-06-08T00:00:00"/>
    <d v="2021-06-16T00:00:00"/>
    <x v="7"/>
    <s v="Davocol's Gen. Mdse"/>
    <x v="6"/>
    <n v="1005"/>
    <m/>
    <m/>
    <x v="7"/>
    <m/>
    <m/>
    <m/>
    <s v="07-02-2021-06-0062"/>
    <m/>
    <m/>
  </r>
  <r>
    <x v="0"/>
    <x v="5"/>
    <x v="20"/>
    <s v="Extension Coordinator"/>
    <x v="2"/>
    <x v="0"/>
    <x v="89"/>
    <x v="0"/>
    <s v="permanent marker (blue)"/>
    <n v="1"/>
    <s v="box"/>
    <n v="660"/>
    <n v="660"/>
    <n v="660"/>
    <n v="660"/>
    <x v="75"/>
    <s v="RDET"/>
    <d v="2021-06-08T00:00:00"/>
    <d v="2021-06-16T00:00:00"/>
    <x v="7"/>
    <s v="Davocol's Gen. Mdse"/>
    <x v="6"/>
    <n v="1005"/>
    <m/>
    <m/>
    <x v="7"/>
    <m/>
    <m/>
    <m/>
    <s v="07-02-2021-06-0062"/>
    <m/>
    <m/>
  </r>
  <r>
    <x v="0"/>
    <x v="5"/>
    <x v="20"/>
    <s v="Extension Coordinator"/>
    <x v="2"/>
    <x v="0"/>
    <x v="89"/>
    <x v="0"/>
    <s v="permanent marker (red)"/>
    <n v="1"/>
    <s v="box"/>
    <n v="660"/>
    <n v="660"/>
    <n v="660"/>
    <n v="660"/>
    <x v="75"/>
    <s v="RDET"/>
    <d v="2021-06-08T00:00:00"/>
    <d v="2021-06-16T00:00:00"/>
    <x v="7"/>
    <s v="Davocol's Gen. Mdse"/>
    <x v="6"/>
    <n v="1005"/>
    <m/>
    <m/>
    <x v="7"/>
    <m/>
    <m/>
    <m/>
    <s v="07-02-2021-06-0062"/>
    <m/>
    <m/>
  </r>
  <r>
    <x v="0"/>
    <x v="5"/>
    <x v="20"/>
    <s v="Extension Coordinator"/>
    <x v="2"/>
    <x v="0"/>
    <x v="89"/>
    <x v="0"/>
    <s v="white board marker (black)"/>
    <n v="1"/>
    <s v="box"/>
    <n v="660"/>
    <n v="660"/>
    <n v="660"/>
    <n v="660"/>
    <x v="75"/>
    <s v="RDET"/>
    <d v="2021-06-08T00:00:00"/>
    <d v="2021-06-16T00:00:00"/>
    <x v="7"/>
    <s v="Davocol's Gen. Mdse"/>
    <x v="6"/>
    <n v="1005"/>
    <m/>
    <m/>
    <x v="7"/>
    <m/>
    <m/>
    <m/>
    <s v="07-02-2021-06-0062"/>
    <m/>
    <m/>
  </r>
  <r>
    <x v="0"/>
    <x v="5"/>
    <x v="20"/>
    <s v="Extension Coordinator"/>
    <x v="2"/>
    <x v="0"/>
    <x v="89"/>
    <x v="0"/>
    <s v="white board marker (blue)"/>
    <n v="1"/>
    <s v="box"/>
    <n v="660"/>
    <n v="660"/>
    <n v="660"/>
    <n v="660"/>
    <x v="75"/>
    <s v="RDET"/>
    <d v="2021-06-08T00:00:00"/>
    <d v="2021-06-16T00:00:00"/>
    <x v="7"/>
    <s v="Davocol's Gen. Mdse"/>
    <x v="6"/>
    <n v="1005"/>
    <m/>
    <m/>
    <x v="7"/>
    <m/>
    <m/>
    <m/>
    <s v="07-02-2021-06-0062"/>
    <m/>
    <m/>
  </r>
  <r>
    <x v="0"/>
    <x v="5"/>
    <x v="20"/>
    <s v="Extension Coordinator"/>
    <x v="2"/>
    <x v="0"/>
    <x v="89"/>
    <x v="0"/>
    <s v="Staple wire (1/4&quot;)"/>
    <n v="3"/>
    <s v="boxes"/>
    <n v="50"/>
    <n v="150"/>
    <n v="86"/>
    <n v="258"/>
    <x v="75"/>
    <s v="RDET"/>
    <d v="2021-06-08T00:00:00"/>
    <d v="2021-06-16T00:00:00"/>
    <x v="7"/>
    <s v="Davocol's Gen. Mdse"/>
    <x v="6"/>
    <n v="1005"/>
    <m/>
    <m/>
    <x v="7"/>
    <m/>
    <m/>
    <m/>
    <s v="07-02-2021-06-0062"/>
    <m/>
    <m/>
  </r>
  <r>
    <x v="0"/>
    <x v="5"/>
    <x v="20"/>
    <s v="Extension Coordinator"/>
    <x v="2"/>
    <x v="0"/>
    <x v="89"/>
    <x v="0"/>
    <s v="binder clip ( 1 inch)"/>
    <n v="3"/>
    <s v="boxes"/>
    <n v="36"/>
    <n v="108"/>
    <n v="200"/>
    <n v="600"/>
    <x v="75"/>
    <s v="RDET"/>
    <d v="2021-06-08T00:00:00"/>
    <d v="2021-06-16T00:00:00"/>
    <x v="7"/>
    <s v="Davocol's Gen. Mdse"/>
    <x v="6"/>
    <n v="1005"/>
    <m/>
    <m/>
    <x v="7"/>
    <m/>
    <m/>
    <m/>
    <s v="07-02-2021-06-0062"/>
    <m/>
    <m/>
  </r>
  <r>
    <x v="0"/>
    <x v="5"/>
    <x v="20"/>
    <s v="Extension Coordinator"/>
    <x v="2"/>
    <x v="0"/>
    <x v="89"/>
    <x v="0"/>
    <s v="circular pen holder"/>
    <n v="1"/>
    <s v="pc"/>
    <n v="150"/>
    <n v="150"/>
    <n v="400"/>
    <n v="400"/>
    <x v="75"/>
    <s v="RDET"/>
    <d v="2021-06-08T00:00:00"/>
    <d v="2021-06-16T00:00:00"/>
    <x v="7"/>
    <s v="Davocol's Gen. Mdse"/>
    <x v="6"/>
    <n v="1005"/>
    <m/>
    <m/>
    <x v="7"/>
    <m/>
    <m/>
    <m/>
    <s v="07-02-2021-06-0062"/>
    <m/>
    <m/>
  </r>
  <r>
    <x v="0"/>
    <x v="5"/>
    <x v="20"/>
    <s v="Extension Coordinator"/>
    <x v="2"/>
    <x v="0"/>
    <x v="89"/>
    <x v="0"/>
    <s v="alcohol "/>
    <n v="2"/>
    <s v="gallons"/>
    <n v="1600"/>
    <n v="3200"/>
    <n v="700"/>
    <n v="1400"/>
    <x v="75"/>
    <s v="RDET"/>
    <d v="2021-06-08T00:00:00"/>
    <d v="2021-06-16T00:00:00"/>
    <x v="7"/>
    <s v="Davocol's Gen. Mdse"/>
    <x v="6"/>
    <n v="1005"/>
    <m/>
    <m/>
    <x v="7"/>
    <m/>
    <m/>
    <m/>
    <s v="07-02-2021-06-0062"/>
    <m/>
    <m/>
  </r>
  <r>
    <x v="0"/>
    <x v="5"/>
    <x v="20"/>
    <s v="Extension Coordinator"/>
    <x v="2"/>
    <x v="0"/>
    <x v="89"/>
    <x v="0"/>
    <s v="Cork Board (1/4)"/>
    <n v="5"/>
    <s v="pc"/>
    <n v="580"/>
    <n v="2900"/>
    <n v="900"/>
    <n v="4500"/>
    <x v="75"/>
    <s v="RDET"/>
    <d v="2021-06-08T00:00:00"/>
    <d v="2021-06-16T00:00:00"/>
    <x v="7"/>
    <s v="Davocol's Gen. Mdse"/>
    <x v="6"/>
    <n v="1005"/>
    <m/>
    <m/>
    <x v="7"/>
    <m/>
    <m/>
    <m/>
    <s v="07-02-2021-06-0062"/>
    <m/>
    <m/>
  </r>
  <r>
    <x v="0"/>
    <x v="5"/>
    <x v="20"/>
    <s v="Extension Coordinator"/>
    <x v="2"/>
    <x v="0"/>
    <x v="89"/>
    <x v="0"/>
    <s v="white board (1/4)"/>
    <n v="1"/>
    <s v="pc"/>
    <n v="680"/>
    <n v="680"/>
    <n v="950"/>
    <n v="950"/>
    <x v="75"/>
    <s v="RDET"/>
    <d v="2021-06-08T00:00:00"/>
    <d v="2021-06-16T00:00:00"/>
    <x v="7"/>
    <s v="Davocol's Gen. Mdse"/>
    <x v="6"/>
    <n v="1005"/>
    <m/>
    <m/>
    <x v="7"/>
    <m/>
    <m/>
    <m/>
    <s v="07-02-2021-06-0062"/>
    <m/>
    <m/>
  </r>
  <r>
    <x v="0"/>
    <x v="5"/>
    <x v="20"/>
    <s v="Extension Coordinator"/>
    <x v="2"/>
    <x v="0"/>
    <x v="89"/>
    <x v="0"/>
    <s v="Push Pins"/>
    <n v="2"/>
    <s v="boxes"/>
    <n v="30"/>
    <n v="60"/>
    <n v="95"/>
    <n v="190"/>
    <x v="75"/>
    <s v="RDET"/>
    <d v="2021-06-08T00:00:00"/>
    <d v="2021-06-16T00:00:00"/>
    <x v="7"/>
    <s v="Davocol's Gen. Mdse"/>
    <x v="6"/>
    <n v="1005"/>
    <m/>
    <m/>
    <x v="7"/>
    <m/>
    <m/>
    <m/>
    <s v="07-02-2021-06-0062"/>
    <m/>
    <m/>
  </r>
  <r>
    <x v="0"/>
    <x v="5"/>
    <x v="20"/>
    <s v="Extension Coordinator"/>
    <x v="2"/>
    <x v="0"/>
    <x v="89"/>
    <x v="0"/>
    <s v="analog wall clock"/>
    <n v="1"/>
    <s v="pc"/>
    <n v="1800"/>
    <n v="1800"/>
    <n v="500"/>
    <n v="500"/>
    <x v="75"/>
    <s v="RDET"/>
    <d v="2021-06-08T00:00:00"/>
    <d v="2021-06-16T00:00:00"/>
    <x v="7"/>
    <s v="Davocol's Gen. Mdse"/>
    <x v="6"/>
    <n v="1005"/>
    <m/>
    <m/>
    <x v="7"/>
    <m/>
    <m/>
    <m/>
    <s v="07-02-2021-06-0062"/>
    <m/>
    <m/>
  </r>
  <r>
    <x v="0"/>
    <x v="5"/>
    <x v="20"/>
    <s v="Extension Coordinator"/>
    <x v="2"/>
    <x v="0"/>
    <x v="89"/>
    <x v="0"/>
    <s v="sticker paper A4"/>
    <n v="5"/>
    <s v="packs"/>
    <n v="65"/>
    <n v="325"/>
    <n v="95"/>
    <n v="475"/>
    <x v="75"/>
    <s v="RDET"/>
    <d v="2021-06-08T00:00:00"/>
    <d v="2021-06-16T00:00:00"/>
    <x v="7"/>
    <s v="Davocol's Gen. Mdse"/>
    <x v="6"/>
    <n v="1005"/>
    <m/>
    <m/>
    <x v="7"/>
    <m/>
    <m/>
    <m/>
    <s v="07-02-2021-06-0062"/>
    <m/>
    <m/>
  </r>
  <r>
    <x v="0"/>
    <x v="5"/>
    <x v="20"/>
    <s v="Extension Coordinator"/>
    <x v="2"/>
    <x v="0"/>
    <x v="89"/>
    <x v="0"/>
    <s v="photo paper A4"/>
    <n v="10"/>
    <s v="packs"/>
    <n v="200"/>
    <n v="2000"/>
    <n v="85"/>
    <n v="850"/>
    <x v="75"/>
    <s v="RDET"/>
    <d v="2021-06-08T00:00:00"/>
    <d v="2021-06-16T00:00:00"/>
    <x v="7"/>
    <s v="Davocol's Gen. Mdse"/>
    <x v="6"/>
    <n v="1005"/>
    <m/>
    <m/>
    <x v="7"/>
    <m/>
    <m/>
    <m/>
    <s v="07-02-2021-06-0062"/>
    <m/>
    <m/>
  </r>
  <r>
    <x v="0"/>
    <x v="5"/>
    <x v="20"/>
    <s v="Extension Coordinator"/>
    <x v="2"/>
    <x v="0"/>
    <x v="89"/>
    <x v="0"/>
    <s v="tape dispenser"/>
    <n v="2"/>
    <s v="pcs"/>
    <n v="150"/>
    <n v="300"/>
    <n v="300"/>
    <n v="600"/>
    <x v="75"/>
    <s v="RDET"/>
    <d v="2021-06-08T00:00:00"/>
    <d v="2021-06-16T00:00:00"/>
    <x v="7"/>
    <s v="Davocol's Gen. Mdse"/>
    <x v="6"/>
    <n v="1005"/>
    <m/>
    <m/>
    <x v="7"/>
    <m/>
    <m/>
    <m/>
    <s v="07-02-2021-06-0062"/>
    <m/>
    <m/>
  </r>
  <r>
    <x v="0"/>
    <x v="5"/>
    <x v="20"/>
    <s v="Extension Coordinator"/>
    <x v="2"/>
    <x v="0"/>
    <x v="89"/>
    <x v="0"/>
    <s v="specialty paper (milky white, modern, 8.5x11&quot; gsm120)"/>
    <n v="30"/>
    <s v="packs"/>
    <n v="50"/>
    <n v="1500"/>
    <n v="85"/>
    <n v="2550"/>
    <x v="75"/>
    <s v="RDET"/>
    <d v="2021-06-08T00:00:00"/>
    <d v="2021-06-16T00:00:00"/>
    <x v="7"/>
    <s v="Davocol's Gen. Mdse"/>
    <x v="6"/>
    <n v="1005"/>
    <m/>
    <m/>
    <x v="7"/>
    <m/>
    <m/>
    <m/>
    <s v="07-02-2021-06-0062"/>
    <m/>
    <m/>
  </r>
  <r>
    <x v="0"/>
    <x v="5"/>
    <x v="20"/>
    <s v="Extension Coordinator"/>
    <x v="2"/>
    <x v="0"/>
    <x v="89"/>
    <x v="0"/>
    <s v="duck tape 2''"/>
    <n v="5"/>
    <s v="pcs"/>
    <n v="150"/>
    <n v="750"/>
    <n v="95"/>
    <n v="475"/>
    <x v="75"/>
    <s v="RDET"/>
    <d v="2021-06-08T00:00:00"/>
    <d v="2021-06-16T00:00:00"/>
    <x v="7"/>
    <s v="Davocol's Gen. Mdse"/>
    <x v="6"/>
    <n v="1005"/>
    <m/>
    <m/>
    <x v="7"/>
    <m/>
    <m/>
    <m/>
    <s v="07-02-2021-06-0062"/>
    <m/>
    <m/>
  </r>
  <r>
    <x v="0"/>
    <x v="5"/>
    <x v="20"/>
    <s v="Extension Coordinator"/>
    <x v="2"/>
    <x v="0"/>
    <x v="89"/>
    <x v="0"/>
    <s v="correction tape "/>
    <n v="5"/>
    <s v="pcs"/>
    <n v="35"/>
    <n v="175"/>
    <n v="85"/>
    <n v="425"/>
    <x v="75"/>
    <s v="RDET"/>
    <d v="2021-06-08T00:00:00"/>
    <d v="2021-06-16T00:00:00"/>
    <x v="7"/>
    <s v="Davocol's Gen. Mdse"/>
    <x v="6"/>
    <n v="1005"/>
    <m/>
    <m/>
    <x v="7"/>
    <m/>
    <m/>
    <m/>
    <s v="07-02-2021-06-0062"/>
    <m/>
    <m/>
  </r>
  <r>
    <x v="0"/>
    <x v="5"/>
    <x v="20"/>
    <s v="Extension Coordinator"/>
    <x v="2"/>
    <x v="0"/>
    <x v="89"/>
    <x v="0"/>
    <s v="post it 2x3"/>
    <n v="5"/>
    <s v="packs"/>
    <n v="25"/>
    <n v="125"/>
    <n v="60"/>
    <n v="300"/>
    <x v="75"/>
    <s v="RDET"/>
    <d v="2021-06-08T00:00:00"/>
    <d v="2021-06-16T00:00:00"/>
    <x v="7"/>
    <s v="Davocol's Gen. Mdse"/>
    <x v="6"/>
    <n v="1005"/>
    <m/>
    <m/>
    <x v="7"/>
    <m/>
    <m/>
    <m/>
    <s v="07-02-2021-06-0062"/>
    <m/>
    <m/>
  </r>
  <r>
    <x v="0"/>
    <x v="5"/>
    <x v="20"/>
    <s v="Extension Coordinator"/>
    <x v="2"/>
    <x v="0"/>
    <x v="89"/>
    <x v="0"/>
    <s v="post it 3x3"/>
    <n v="5"/>
    <s v="packs"/>
    <n v="35"/>
    <n v="175"/>
    <n v="60"/>
    <n v="300"/>
    <x v="75"/>
    <s v="RDET"/>
    <d v="2021-06-08T00:00:00"/>
    <d v="2021-06-16T00:00:00"/>
    <x v="7"/>
    <s v="Davocol's Gen. Mdse"/>
    <x v="6"/>
    <n v="1005"/>
    <m/>
    <m/>
    <x v="7"/>
    <m/>
    <m/>
    <m/>
    <s v="07-02-2021-06-0062"/>
    <m/>
    <m/>
  </r>
  <r>
    <x v="0"/>
    <x v="5"/>
    <x v="20"/>
    <s v="Extension Coordinator"/>
    <x v="2"/>
    <x v="0"/>
    <x v="89"/>
    <x v="0"/>
    <s v="post it3x4"/>
    <n v="5"/>
    <s v="packs"/>
    <n v="45"/>
    <n v="225"/>
    <n v="60"/>
    <n v="300"/>
    <x v="75"/>
    <s v="RDET"/>
    <d v="2021-06-08T00:00:00"/>
    <d v="2021-06-16T00:00:00"/>
    <x v="7"/>
    <s v="Davocol's Gen. Mdse"/>
    <x v="6"/>
    <n v="1005"/>
    <m/>
    <m/>
    <x v="7"/>
    <m/>
    <m/>
    <m/>
    <s v="07-02-2021-06-0062"/>
    <m/>
    <m/>
  </r>
  <r>
    <x v="0"/>
    <x v="5"/>
    <x v="20"/>
    <s v="Extension Coordinator"/>
    <x v="2"/>
    <x v="0"/>
    <x v="89"/>
    <x v="0"/>
    <s v="post it 3x5"/>
    <n v="5"/>
    <s v="packs"/>
    <n v="55"/>
    <n v="275"/>
    <n v="60"/>
    <n v="300"/>
    <x v="75"/>
    <s v="RDET"/>
    <d v="2021-06-08T00:00:00"/>
    <d v="2021-06-16T00:00:00"/>
    <x v="7"/>
    <s v="Davocol's Gen. Mdse"/>
    <x v="6"/>
    <n v="1005"/>
    <m/>
    <m/>
    <x v="7"/>
    <m/>
    <m/>
    <m/>
    <s v="07-02-2021-06-0062"/>
    <m/>
    <m/>
  </r>
  <r>
    <x v="0"/>
    <x v="5"/>
    <x v="20"/>
    <s v="Extension Coordinator"/>
    <x v="2"/>
    <x v="0"/>
    <x v="89"/>
    <x v="0"/>
    <s v="pvc cover (short)"/>
    <n v="1"/>
    <s v="pack"/>
    <n v="1200"/>
    <n v="1200"/>
    <n v="700"/>
    <n v="700"/>
    <x v="75"/>
    <s v="RDET"/>
    <d v="2021-06-08T00:00:00"/>
    <d v="2021-06-16T00:00:00"/>
    <x v="7"/>
    <s v="Davocol's Gen. Mdse"/>
    <x v="6"/>
    <n v="1005"/>
    <m/>
    <m/>
    <x v="7"/>
    <m/>
    <m/>
    <m/>
    <s v="07-02-2021-06-0062"/>
    <m/>
    <m/>
  </r>
  <r>
    <x v="0"/>
    <x v="5"/>
    <x v="20"/>
    <s v="Extension Coordinator"/>
    <x v="2"/>
    <x v="0"/>
    <x v="89"/>
    <x v="0"/>
    <s v="pvc cover (a4)"/>
    <n v="1"/>
    <s v="pack"/>
    <n v="1400"/>
    <n v="1400"/>
    <n v="700"/>
    <n v="700"/>
    <x v="75"/>
    <s v="RDET"/>
    <d v="2021-06-08T00:00:00"/>
    <d v="2021-06-16T00:00:00"/>
    <x v="7"/>
    <s v="Davocol's Gen. Mdse"/>
    <x v="6"/>
    <n v="1005"/>
    <m/>
    <m/>
    <x v="7"/>
    <m/>
    <m/>
    <m/>
    <s v="07-02-2021-06-0062"/>
    <m/>
    <m/>
  </r>
  <r>
    <x v="0"/>
    <x v="5"/>
    <x v="20"/>
    <s v="Extension Coordinator"/>
    <x v="2"/>
    <x v="0"/>
    <x v="89"/>
    <x v="0"/>
    <s v="pvc cover (long)"/>
    <n v="1"/>
    <s v="pack"/>
    <n v="1800"/>
    <n v="1800"/>
    <n v="700"/>
    <n v="700"/>
    <x v="75"/>
    <s v="RDET"/>
    <d v="2021-06-08T00:00:00"/>
    <d v="2021-06-16T00:00:00"/>
    <x v="7"/>
    <s v="Davocol's Gen. Mdse"/>
    <x v="6"/>
    <n v="1005"/>
    <m/>
    <m/>
    <x v="7"/>
    <m/>
    <m/>
    <m/>
    <s v="07-02-2021-06-0062"/>
    <m/>
    <m/>
  </r>
  <r>
    <x v="0"/>
    <x v="5"/>
    <x v="20"/>
    <s v="Extension Coordinator"/>
    <x v="2"/>
    <x v="0"/>
    <x v="89"/>
    <x v="0"/>
    <s v="metal document tray"/>
    <n v="1"/>
    <s v="pc"/>
    <n v="880"/>
    <n v="880"/>
    <n v="350"/>
    <n v="350"/>
    <x v="75"/>
    <s v="RDET"/>
    <d v="2021-06-08T00:00:00"/>
    <d v="2021-06-16T00:00:00"/>
    <x v="7"/>
    <s v="Davocol's Gen. Mdse"/>
    <x v="6"/>
    <n v="1005"/>
    <m/>
    <m/>
    <x v="7"/>
    <m/>
    <m/>
    <m/>
    <s v="07-02-2021-06-0062"/>
    <m/>
    <m/>
  </r>
  <r>
    <x v="0"/>
    <x v="5"/>
    <x v="20"/>
    <s v="Extension Coordinator"/>
    <x v="2"/>
    <x v="0"/>
    <x v="89"/>
    <x v="0"/>
    <s v="folder (long)"/>
    <n v="2"/>
    <s v="dozens"/>
    <n v="84"/>
    <n v="168"/>
    <n v="96"/>
    <n v="192"/>
    <x v="75"/>
    <s v="RDET"/>
    <d v="2021-06-08T00:00:00"/>
    <d v="2021-06-16T00:00:00"/>
    <x v="7"/>
    <s v="Davocol's Gen. Mdse"/>
    <x v="6"/>
    <n v="1005"/>
    <m/>
    <m/>
    <x v="7"/>
    <m/>
    <m/>
    <m/>
    <s v="07-02-2021-06-0062"/>
    <m/>
    <m/>
  </r>
  <r>
    <x v="0"/>
    <x v="5"/>
    <x v="20"/>
    <s v="Extension Coordinator"/>
    <x v="2"/>
    <x v="0"/>
    <x v="89"/>
    <x v="0"/>
    <s v="clear document folder organizer (long)"/>
    <n v="3"/>
    <s v="pcs"/>
    <n v="120"/>
    <n v="360"/>
    <n v="450"/>
    <n v="1350"/>
    <x v="75"/>
    <s v="RDET"/>
    <d v="2021-06-08T00:00:00"/>
    <d v="2021-06-16T00:00:00"/>
    <x v="7"/>
    <s v="Davocol's Gen. Mdse"/>
    <x v="6"/>
    <n v="1005"/>
    <m/>
    <m/>
    <x v="7"/>
    <m/>
    <m/>
    <m/>
    <s v="07-02-2021-06-0062"/>
    <m/>
    <m/>
  </r>
  <r>
    <x v="0"/>
    <x v="5"/>
    <x v="21"/>
    <s v="CAC Manager"/>
    <x v="2"/>
    <x v="0"/>
    <x v="90"/>
    <x v="0"/>
    <s v="Free Standing Water Dispenser, 3 options: Hot,Warm &amp; Cold"/>
    <n v="1"/>
    <s v="unit"/>
    <n v="8500"/>
    <n v="8500"/>
    <n v="8980"/>
    <n v="8980"/>
    <x v="76"/>
    <s v="CAC"/>
    <s v="June 24, 2021"/>
    <s v="June 30, 2021"/>
    <x v="53"/>
    <s v="One-Touch Technology Trading"/>
    <x v="44"/>
    <n v="1012"/>
    <m/>
    <m/>
    <x v="7"/>
    <m/>
    <m/>
    <m/>
    <s v="07-02-2021-06-0070"/>
    <m/>
    <m/>
  </r>
  <r>
    <x v="0"/>
    <x v="5"/>
    <x v="21"/>
    <s v="CAC Manager"/>
    <x v="2"/>
    <x v="0"/>
    <x v="90"/>
    <x v="0"/>
    <s v="Stapler #35 Big"/>
    <n v="3"/>
    <s v="pcs"/>
    <n v="500"/>
    <n v="1500"/>
    <n v="280"/>
    <n v="840"/>
    <x v="76"/>
    <s v="CAC"/>
    <s v="June 24, 2021"/>
    <s v="June 30, 2021"/>
    <x v="53"/>
    <s v="One-Touch Technology Trading"/>
    <x v="44"/>
    <n v="1012"/>
    <m/>
    <m/>
    <x v="7"/>
    <m/>
    <m/>
    <m/>
    <s v="07-02-2021-06-0070"/>
    <m/>
    <m/>
  </r>
  <r>
    <x v="0"/>
    <x v="5"/>
    <x v="21"/>
    <s v="CAC Manager"/>
    <x v="2"/>
    <x v="0"/>
    <x v="90"/>
    <x v="0"/>
    <s v="Staple Wire #35"/>
    <n v="10"/>
    <s v="box"/>
    <n v="85"/>
    <n v="850"/>
    <n v="50"/>
    <n v="500"/>
    <x v="76"/>
    <s v="CAC"/>
    <s v="June 24, 2021"/>
    <s v="June 30, 2021"/>
    <x v="53"/>
    <s v="One-Touch Technology Trading"/>
    <x v="44"/>
    <n v="1012"/>
    <m/>
    <m/>
    <x v="7"/>
    <m/>
    <m/>
    <m/>
    <s v="07-02-2021-06-0070"/>
    <m/>
    <m/>
  </r>
  <r>
    <x v="0"/>
    <x v="5"/>
    <x v="21"/>
    <s v="CAC Manager"/>
    <x v="2"/>
    <x v="0"/>
    <x v="90"/>
    <x v="0"/>
    <s v="Wrinkled Steel Filing Cabinet with 3 drawers (Dark Gray)"/>
    <n v="1"/>
    <s v="unit"/>
    <n v="15000"/>
    <n v="15000"/>
    <n v="11800"/>
    <n v="11800"/>
    <x v="76"/>
    <s v="CAC"/>
    <s v="June 24, 2021"/>
    <s v="June 30, 2021"/>
    <x v="53"/>
    <s v="One-Touch Technology Trading"/>
    <x v="44"/>
    <n v="1012"/>
    <m/>
    <m/>
    <x v="7"/>
    <m/>
    <m/>
    <m/>
    <s v="07-02-2021-06-0070"/>
    <m/>
    <m/>
  </r>
  <r>
    <x v="0"/>
    <x v="5"/>
    <x v="21"/>
    <s v="CAC Manager"/>
    <x v="2"/>
    <x v="0"/>
    <x v="90"/>
    <x v="0"/>
    <s v="Legal size ordinary folder"/>
    <n v="5"/>
    <s v="box"/>
    <n v="350"/>
    <n v="1750"/>
    <n v="700"/>
    <n v="3500"/>
    <x v="76"/>
    <s v="CAC"/>
    <s v="June 24, 2021"/>
    <s v="June 30, 2021"/>
    <x v="53"/>
    <s v="One-Touch Technology Trading"/>
    <x v="44"/>
    <n v="1012"/>
    <m/>
    <m/>
    <x v="7"/>
    <m/>
    <m/>
    <m/>
    <s v="07-02-2021-06-0070"/>
    <m/>
    <m/>
  </r>
  <r>
    <x v="0"/>
    <x v="5"/>
    <x v="21"/>
    <s v="CAC Manager"/>
    <x v="2"/>
    <x v="0"/>
    <x v="90"/>
    <x v="0"/>
    <s v="A4 size Bond Paper"/>
    <n v="10"/>
    <s v="reams"/>
    <n v="350"/>
    <n v="3500"/>
    <n v="255"/>
    <n v="2550"/>
    <x v="76"/>
    <s v="CAC"/>
    <s v="June 24, 2021"/>
    <s v="June 30, 2021"/>
    <x v="53"/>
    <s v="One-Touch Technology Trading"/>
    <x v="44"/>
    <n v="1012"/>
    <m/>
    <m/>
    <x v="7"/>
    <m/>
    <m/>
    <m/>
    <s v="07-02-2021-06-0070"/>
    <m/>
    <m/>
  </r>
  <r>
    <x v="0"/>
    <x v="5"/>
    <x v="21"/>
    <s v="CAC Manager"/>
    <x v="2"/>
    <x v="0"/>
    <x v="90"/>
    <x v="0"/>
    <s v="Legal size Bond Paper"/>
    <n v="10"/>
    <s v="reams"/>
    <n v="370"/>
    <n v="3700"/>
    <n v="265"/>
    <n v="2650"/>
    <x v="76"/>
    <s v="CAC"/>
    <s v="June 24, 2021"/>
    <s v="June 30, 2021"/>
    <x v="53"/>
    <s v="One-Touch Technology Trading"/>
    <x v="44"/>
    <n v="1012"/>
    <m/>
    <m/>
    <x v="7"/>
    <m/>
    <m/>
    <m/>
    <s v="07-02-2021-06-0070"/>
    <m/>
    <m/>
  </r>
  <r>
    <x v="0"/>
    <x v="5"/>
    <x v="21"/>
    <s v="CAC Manager"/>
    <x v="2"/>
    <x v="0"/>
    <x v="90"/>
    <x v="0"/>
    <s v="Plastic coated paper fastener"/>
    <n v="5"/>
    <s v="box"/>
    <n v="50"/>
    <n v="250"/>
    <n v="35"/>
    <n v="175"/>
    <x v="76"/>
    <s v="CAC"/>
    <s v="June 24, 2021"/>
    <s v="June 30, 2021"/>
    <x v="53"/>
    <s v="One-Touch Technology Trading"/>
    <x v="44"/>
    <n v="1012"/>
    <m/>
    <m/>
    <x v="7"/>
    <m/>
    <m/>
    <m/>
    <s v="07-02-2021-06-0070"/>
    <m/>
    <m/>
  </r>
  <r>
    <x v="0"/>
    <x v="5"/>
    <x v="21"/>
    <s v="CAC Manager"/>
    <x v="2"/>
    <x v="0"/>
    <x v="90"/>
    <x v="0"/>
    <s v="Heavy Duty Puncher"/>
    <n v="1"/>
    <s v="pc"/>
    <n v="300"/>
    <n v="300"/>
    <n v="380"/>
    <n v="380"/>
    <x v="76"/>
    <s v="CAC"/>
    <s v="June 24, 2021"/>
    <s v="June 30, 2021"/>
    <x v="53"/>
    <s v="One-Touch Technology Trading"/>
    <x v="44"/>
    <n v="1012"/>
    <m/>
    <m/>
    <x v="7"/>
    <m/>
    <m/>
    <m/>
    <s v="07-02-2021-06-0070"/>
    <m/>
    <m/>
  </r>
  <r>
    <x v="0"/>
    <x v="5"/>
    <x v="21"/>
    <s v="CAC Manager"/>
    <x v="2"/>
    <x v="0"/>
    <x v="90"/>
    <x v="0"/>
    <s v="Ring Binder 2&quot; "/>
    <n v="10"/>
    <s v="pcs"/>
    <n v="65"/>
    <n v="650"/>
    <n v="75"/>
    <n v="750"/>
    <x v="76"/>
    <s v="CAC"/>
    <s v="June 24, 2021"/>
    <s v="June 30, 2021"/>
    <x v="53"/>
    <s v="One-Touch Technology Trading"/>
    <x v="44"/>
    <n v="1012"/>
    <m/>
    <m/>
    <x v="7"/>
    <m/>
    <m/>
    <m/>
    <s v="07-02-2021-06-0070"/>
    <m/>
    <m/>
  </r>
  <r>
    <x v="0"/>
    <x v="5"/>
    <x v="21"/>
    <s v="CAC Manager"/>
    <x v="2"/>
    <x v="0"/>
    <x v="90"/>
    <x v="0"/>
    <s v="Ring Binder 1/2&quot;"/>
    <n v="10"/>
    <s v="pcs"/>
    <n v="30"/>
    <n v="300"/>
    <n v="18"/>
    <n v="180"/>
    <x v="76"/>
    <s v="CAC"/>
    <s v="June 24, 2021"/>
    <s v="June 30, 2021"/>
    <x v="53"/>
    <s v="One-Touch Technology Trading"/>
    <x v="44"/>
    <n v="1012"/>
    <m/>
    <m/>
    <x v="7"/>
    <m/>
    <m/>
    <m/>
    <s v="07-02-2021-06-0070"/>
    <m/>
    <m/>
  </r>
  <r>
    <x v="0"/>
    <x v="5"/>
    <x v="21"/>
    <s v="CAC Manager"/>
    <x v="2"/>
    <x v="0"/>
    <x v="90"/>
    <x v="0"/>
    <s v="Ring Binder 3/4&quot;"/>
    <n v="10"/>
    <s v="pcs"/>
    <n v="35"/>
    <n v="350"/>
    <n v="38"/>
    <n v="380"/>
    <x v="76"/>
    <s v="CAC"/>
    <s v="June 24, 2021"/>
    <s v="June 30, 2021"/>
    <x v="53"/>
    <s v="One-Touch Technology Trading"/>
    <x v="44"/>
    <n v="1012"/>
    <m/>
    <m/>
    <x v="7"/>
    <m/>
    <m/>
    <m/>
    <s v="07-02-2021-06-0070"/>
    <m/>
    <m/>
  </r>
  <r>
    <x v="0"/>
    <x v="5"/>
    <x v="21"/>
    <s v="CAC Manager"/>
    <x v="2"/>
    <x v="0"/>
    <x v="91"/>
    <x v="0"/>
    <s v="Adaptor"/>
    <n v="4"/>
    <s v="pcs"/>
    <n v="450"/>
    <n v="1800"/>
    <n v="400"/>
    <n v="1600"/>
    <x v="76"/>
    <s v="CAC"/>
    <d v="2021-06-28T00:00:00"/>
    <d v="2021-07-02T00:00:00"/>
    <x v="7"/>
    <s v="One-Touch Technology Trading"/>
    <x v="6"/>
    <n v="1012"/>
    <m/>
    <m/>
    <x v="7"/>
    <m/>
    <m/>
    <m/>
    <s v="07-02-02021-06-0073"/>
    <m/>
    <m/>
  </r>
  <r>
    <x v="0"/>
    <x v="5"/>
    <x v="21"/>
    <s v="CAC Manager"/>
    <x v="2"/>
    <x v="0"/>
    <x v="91"/>
    <x v="0"/>
    <s v="BNC"/>
    <n v="4"/>
    <s v="pcs"/>
    <n v="70"/>
    <n v="280"/>
    <n v="50"/>
    <n v="200"/>
    <x v="76"/>
    <s v="CAC"/>
    <d v="2021-06-28T00:00:00"/>
    <d v="2021-07-02T00:00:00"/>
    <x v="7"/>
    <s v="One-Touch Technology Trading"/>
    <x v="6"/>
    <n v="1012"/>
    <m/>
    <m/>
    <x v="7"/>
    <m/>
    <m/>
    <m/>
    <s v="07-02-02021-06-0073"/>
    <m/>
    <m/>
  </r>
  <r>
    <x v="0"/>
    <x v="5"/>
    <x v="21"/>
    <s v="CAC Manager"/>
    <x v="2"/>
    <x v="0"/>
    <x v="91"/>
    <x v="0"/>
    <s v=" All-in-one Power Audio Video Cable for analog camera DVR"/>
    <n v="80"/>
    <s v="meters"/>
    <n v="40"/>
    <n v="3200"/>
    <n v="38"/>
    <n v="3040"/>
    <x v="76"/>
    <s v="CAC"/>
    <d v="2021-06-28T00:00:00"/>
    <d v="2021-07-02T00:00:00"/>
    <x v="7"/>
    <s v="One-Touch Technology Trading"/>
    <x v="6"/>
    <n v="1012"/>
    <m/>
    <m/>
    <x v="7"/>
    <m/>
    <m/>
    <m/>
    <s v="07-02-02021-06-0073"/>
    <m/>
    <m/>
  </r>
  <r>
    <x v="0"/>
    <x v="5"/>
    <x v="21"/>
    <s v="CAC Manager"/>
    <x v="2"/>
    <x v="0"/>
    <x v="91"/>
    <x v="0"/>
    <s v="Mini microphone for CCTV Security Surveillance Camera DVR"/>
    <n v="2"/>
    <s v="pcs"/>
    <n v="350"/>
    <n v="700"/>
    <n v="298"/>
    <n v="596"/>
    <x v="76"/>
    <s v="CAC"/>
    <d v="2021-06-28T00:00:00"/>
    <d v="2021-07-02T00:00:00"/>
    <x v="7"/>
    <s v="One-Touch Technology Trading"/>
    <x v="6"/>
    <n v="1012"/>
    <m/>
    <m/>
    <x v="7"/>
    <m/>
    <m/>
    <m/>
    <s v="07-02-02021-06-0073"/>
    <m/>
    <m/>
  </r>
  <r>
    <x v="0"/>
    <x v="5"/>
    <x v="21"/>
    <s v="CAC Manager"/>
    <x v="2"/>
    <x v="0"/>
    <x v="91"/>
    <x v="0"/>
    <s v="Desktop Comouter AMD Ryzen™5 2400G (3.6 GHz base frequency, up to 3.8 GHz burst frequency, 4 MB cache, 4 cores) AMD Ryzen ™ 5 pro processor,Windows 10 Home 64, 1920x1080 at 60Hz (FHD), Display, NVIDIA® Geforce® GTX 1050 Ti (4GB GDDR5 dedicated), 61.0cm (24 in) diagonal IPS with LED backlight, anti-glare, 8GB DDR4-2666 SDRAM (1x8 GB), 8GB memory; 1 TB HDD storage, 1USB 3.1 Type-C™; 2 USB 3.1; 1 headphone/microphone combo"/>
    <n v="1"/>
    <s v="unit"/>
    <n v="85000"/>
    <n v="85000"/>
    <n v="68980"/>
    <n v="68980"/>
    <x v="76"/>
    <s v="CAC"/>
    <d v="2021-06-28T00:00:00"/>
    <d v="2021-07-02T00:00:00"/>
    <x v="7"/>
    <s v="One-Touch Technology Trading"/>
    <x v="6"/>
    <n v="1012"/>
    <m/>
    <m/>
    <x v="7"/>
    <m/>
    <m/>
    <m/>
    <s v="07-02-02021-06-0073"/>
    <m/>
    <m/>
  </r>
  <r>
    <x v="0"/>
    <x v="5"/>
    <x v="21"/>
    <s v="CAC Manager"/>
    <x v="2"/>
    <x v="0"/>
    <x v="91"/>
    <x v="0"/>
    <s v="3 in 1 printer with continous ink system and refillable tank wifi direct"/>
    <n v="1"/>
    <s v="unit"/>
    <n v="25000"/>
    <n v="25000"/>
    <n v="14800"/>
    <n v="14800"/>
    <x v="76"/>
    <s v="CAC"/>
    <d v="2021-06-28T00:00:00"/>
    <d v="2021-07-02T00:00:00"/>
    <x v="7"/>
    <s v="One-Touch Technology Trading"/>
    <x v="6"/>
    <n v="1012"/>
    <m/>
    <m/>
    <x v="7"/>
    <m/>
    <m/>
    <m/>
    <s v="07-02-02021-06-0073"/>
    <m/>
    <m/>
  </r>
  <r>
    <x v="0"/>
    <x v="5"/>
    <x v="21"/>
    <s v="CAC Manager"/>
    <x v="2"/>
    <x v="0"/>
    <x v="91"/>
    <x v="0"/>
    <s v=" Electric Extension w/ individual socket switch duo/trio sockets-16A 250V"/>
    <n v="1"/>
    <s v="pc"/>
    <n v="2000"/>
    <n v="2000"/>
    <n v="1800"/>
    <n v="1800"/>
    <x v="76"/>
    <s v="CAC"/>
    <d v="2021-06-28T00:00:00"/>
    <d v="2021-07-02T00:00:00"/>
    <x v="7"/>
    <s v="One-Touch Technology Trading"/>
    <x v="6"/>
    <n v="1012"/>
    <m/>
    <m/>
    <x v="7"/>
    <m/>
    <m/>
    <m/>
    <s v="07-02-02021-06-0073"/>
    <m/>
    <m/>
  </r>
  <r>
    <x v="0"/>
    <x v="5"/>
    <x v="5"/>
    <s v="GSO-Supervisor"/>
    <x v="1"/>
    <x v="0"/>
    <x v="92"/>
    <x v="0"/>
    <s v="PVC Vulcanized Raincoat (heavy duty, terno w/ detachable hood) size Large"/>
    <n v="10"/>
    <s v="pcs"/>
    <n v="1000"/>
    <n v="10000"/>
    <n v="1000"/>
    <n v="10000"/>
    <x v="77"/>
    <s v="GSO"/>
    <s v="June 24, 2021"/>
    <d v="2021-07-02T00:00:00"/>
    <x v="7"/>
    <s v="Davocol's Gen. Merchandise"/>
    <x v="6"/>
    <s v="1003G"/>
    <m/>
    <m/>
    <x v="7"/>
    <m/>
    <m/>
    <m/>
    <s v="01-02-2021-06-0777"/>
    <m/>
    <m/>
  </r>
  <r>
    <x v="0"/>
    <x v="5"/>
    <x v="4"/>
    <s v="Director of Admin. &amp; Finance "/>
    <x v="1"/>
    <x v="0"/>
    <x v="93"/>
    <x v="0"/>
    <s v="Prepaid Load Card (500 worth of load)-Smart"/>
    <n v="141"/>
    <s v="pcs"/>
    <n v="580"/>
    <n v="81780"/>
    <n v="545"/>
    <n v="76845"/>
    <x v="78"/>
    <s v="Admin."/>
    <s v="June 29, 2021"/>
    <s v="July 2, 2021"/>
    <x v="7"/>
    <s v="Davocol's Gen. Merchandise"/>
    <x v="6"/>
    <n v="1003"/>
    <m/>
    <m/>
    <x v="0"/>
    <s v="for payment"/>
    <m/>
    <m/>
    <s v="01-02-2021-06-0185"/>
    <m/>
    <n v="30"/>
  </r>
  <r>
    <x v="0"/>
    <x v="5"/>
    <x v="4"/>
    <s v="Director of Admin. &amp; Finance "/>
    <x v="1"/>
    <x v="0"/>
    <x v="93"/>
    <x v="0"/>
    <s v="Prepaid Load Card (500 worth of load)-Globe"/>
    <n v="3"/>
    <s v="pcs"/>
    <n v="580"/>
    <n v="1740"/>
    <n v="545"/>
    <n v="1635"/>
    <x v="78"/>
    <s v="Admin."/>
    <s v="June 29, 2021"/>
    <s v="July 2, 2021"/>
    <x v="7"/>
    <s v="Davocol's Gen. Merchandise"/>
    <x v="6"/>
    <n v="1003"/>
    <m/>
    <m/>
    <x v="0"/>
    <s v="for payment"/>
    <m/>
    <m/>
    <s v="01-02-2021-06-0185"/>
    <m/>
    <n v="30"/>
  </r>
  <r>
    <x v="0"/>
    <x v="5"/>
    <x v="4"/>
    <s v="Director of Admin. &amp; Finance "/>
    <x v="1"/>
    <x v="0"/>
    <x v="93"/>
    <x v="0"/>
    <s v="Home-Wifi Load (e-load) (500 worth)"/>
    <n v="36"/>
    <s v="pcs"/>
    <n v="580"/>
    <n v="20880"/>
    <n v="700"/>
    <n v="25200"/>
    <x v="78"/>
    <s v="Admin."/>
    <s v="June 29, 2021"/>
    <s v="July 2, 2021"/>
    <x v="7"/>
    <s v="Davocol's Gen. Merchandise"/>
    <x v="6"/>
    <n v="1003"/>
    <m/>
    <m/>
    <x v="0"/>
    <s v="for payment"/>
    <m/>
    <m/>
    <s v="01-02-2021-06-0185"/>
    <m/>
    <n v="30"/>
  </r>
  <r>
    <x v="0"/>
    <x v="5"/>
    <x v="6"/>
    <s v="Agri-Chairperson"/>
    <x v="3"/>
    <x v="2"/>
    <x v="94"/>
    <x v="2"/>
    <s v="Anatomy and physiology of farm _x000a_animals 8th edition +D14:E26D14:E28D98D14:E24D14:E31D9D14:E60"/>
    <n v="1"/>
    <s v="pc"/>
    <n v="4000"/>
    <n v="4000"/>
    <m/>
    <n v="0"/>
    <x v="79"/>
    <s v="Agri."/>
    <m/>
    <m/>
    <x v="7"/>
    <m/>
    <x v="6"/>
    <m/>
    <m/>
    <m/>
    <x v="10"/>
    <s v="Not processed "/>
    <m/>
    <m/>
    <m/>
    <m/>
    <m/>
  </r>
  <r>
    <x v="0"/>
    <x v="5"/>
    <x v="6"/>
    <s v="Agri-Chairperson"/>
    <x v="3"/>
    <x v="2"/>
    <x v="94"/>
    <x v="2"/>
    <s v="Scientific Farm Animal Production: An Introduction to Animal Science 12th Edition"/>
    <n v="1"/>
    <s v="pc"/>
    <n v="8000"/>
    <n v="8000"/>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Functional Anatomy and Physiology of Domestic Animals 5th Edition, Kindle Edition"/>
    <n v="1"/>
    <s v="pc"/>
    <n v="8813.2999999999993"/>
    <n v="8813.2999999999993"/>
    <m/>
    <n v="0"/>
    <x v="79"/>
    <s v="Agri."/>
    <m/>
    <m/>
    <x v="7"/>
    <m/>
    <x v="6"/>
    <m/>
    <m/>
    <m/>
    <x v="10"/>
    <s v="Not processed "/>
    <m/>
    <m/>
    <m/>
    <m/>
    <m/>
  </r>
  <r>
    <x v="0"/>
    <x v="5"/>
    <x v="6"/>
    <s v="Agri-Chairperson"/>
    <x v="3"/>
    <x v="2"/>
    <x v="94"/>
    <x v="2"/>
    <s v="Principles of Animal Nutrition 1st Edition, Kindle Edition"/>
    <n v="1"/>
    <s v="pc"/>
    <n v="12455.05"/>
    <n v="12455.05"/>
    <m/>
    <n v="0"/>
    <x v="79"/>
    <s v="Agri."/>
    <m/>
    <m/>
    <x v="7"/>
    <m/>
    <x v="6"/>
    <m/>
    <m/>
    <m/>
    <x v="10"/>
    <s v="Not processed "/>
    <m/>
    <m/>
    <m/>
    <m/>
    <m/>
  </r>
  <r>
    <x v="0"/>
    <x v="5"/>
    <x v="6"/>
    <s v="Agri-Chairperson"/>
    <x v="3"/>
    <x v="2"/>
    <x v="94"/>
    <x v="2"/>
    <s v="Storey's Guide to Raising Pigs, 4th Edition: Care, Facilities, Management, Breeds"/>
    <n v="1"/>
    <s v="pc"/>
    <n v="2000"/>
    <n v="2000"/>
    <m/>
    <n v="0"/>
    <x v="79"/>
    <s v="Agri."/>
    <m/>
    <m/>
    <x v="7"/>
    <m/>
    <x v="6"/>
    <m/>
    <m/>
    <m/>
    <x v="10"/>
    <s v="Not processed "/>
    <m/>
    <m/>
    <m/>
    <m/>
    <m/>
  </r>
  <r>
    <x v="0"/>
    <x v="5"/>
    <x v="6"/>
    <s v="Agri-Chairperson"/>
    <x v="3"/>
    <x v="2"/>
    <x v="94"/>
    <x v="2"/>
    <s v="Beef production and Management Decsions "/>
    <n v="1"/>
    <s v="pc"/>
    <n v="8387.06"/>
    <n v="8387.06"/>
    <m/>
    <n v="0"/>
    <x v="79"/>
    <s v="Agri."/>
    <m/>
    <m/>
    <x v="7"/>
    <m/>
    <x v="6"/>
    <m/>
    <m/>
    <m/>
    <x v="10"/>
    <s v="Not processed "/>
    <m/>
    <m/>
    <m/>
    <m/>
    <m/>
  </r>
  <r>
    <x v="0"/>
    <x v="5"/>
    <x v="6"/>
    <s v="Agri-Chairperson"/>
    <x v="3"/>
    <x v="2"/>
    <x v="94"/>
    <x v="2"/>
    <s v="STARTING AND MANAGING YOUR POULTRY: A comprehensive book for poultry production and management"/>
    <n v="1"/>
    <s v="pc"/>
    <n v="2000"/>
    <n v="2000"/>
    <m/>
    <n v="0"/>
    <x v="79"/>
    <s v="Agri."/>
    <m/>
    <m/>
    <x v="7"/>
    <m/>
    <x v="6"/>
    <m/>
    <m/>
    <m/>
    <x v="10"/>
    <s v="Not processed "/>
    <m/>
    <m/>
    <m/>
    <m/>
    <m/>
  </r>
  <r>
    <x v="0"/>
    <x v="5"/>
    <x v="6"/>
    <s v="Agri-Chairperson"/>
    <x v="3"/>
    <x v="2"/>
    <x v="94"/>
    <x v="2"/>
    <s v="Homestead Cows: The Complete Guide to Raising Healthy, Happy Cattle"/>
    <n v="1"/>
    <s v="pc"/>
    <n v="5000"/>
    <n v="5000"/>
    <m/>
    <n v="0"/>
    <x v="79"/>
    <s v="Agri."/>
    <m/>
    <m/>
    <x v="7"/>
    <m/>
    <x v="6"/>
    <m/>
    <m/>
    <m/>
    <x v="10"/>
    <s v="Not processed "/>
    <m/>
    <m/>
    <m/>
    <m/>
    <m/>
  </r>
  <r>
    <x v="0"/>
    <x v="5"/>
    <x v="6"/>
    <s v="Agri-Chairperson"/>
    <x v="3"/>
    <x v="2"/>
    <x v="94"/>
    <x v="2"/>
    <s v="Holistic Goat Care: A Comprehensive Guide to Raising Healthy Animals, Preventing Common Ailments, and Troubleshooting Problems"/>
    <n v="1"/>
    <s v="pc"/>
    <n v="2805"/>
    <n v="2805"/>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Advanced Textbook On Gene Transfer, Gene Therapy And Genetic Pharmacology: Principles, Delivery And Pharmacological And Biomedical Applications Of Nucleotide-based Therapies (Second Edition)"/>
    <n v="1"/>
    <s v="pc"/>
    <n v="17000"/>
    <n v="17000"/>
    <m/>
    <n v="0"/>
    <x v="79"/>
    <s v="Agri."/>
    <m/>
    <m/>
    <x v="7"/>
    <m/>
    <x v="6"/>
    <m/>
    <m/>
    <m/>
    <x v="10"/>
    <s v="Not processed "/>
    <m/>
    <m/>
    <m/>
    <m/>
    <m/>
  </r>
  <r>
    <x v="0"/>
    <x v="5"/>
    <x v="6"/>
    <s v="Agri-Chairperson"/>
    <x v="3"/>
    <x v="2"/>
    <x v="94"/>
    <x v="2"/>
    <s v="Basic protocols in animal biotechnology "/>
    <n v="1"/>
    <s v="pc"/>
    <n v="2662.31"/>
    <n v="2662.31"/>
    <m/>
    <n v="0"/>
    <x v="79"/>
    <s v="Agri."/>
    <m/>
    <m/>
    <x v="7"/>
    <m/>
    <x v="6"/>
    <m/>
    <m/>
    <m/>
    <x v="10"/>
    <s v="Not processed "/>
    <m/>
    <m/>
    <m/>
    <m/>
    <m/>
  </r>
  <r>
    <x v="0"/>
    <x v="5"/>
    <x v="6"/>
    <s v="Agri-Chairperson"/>
    <x v="3"/>
    <x v="2"/>
    <x v="94"/>
    <x v="2"/>
    <s v=" Analysis and Principles 6th Edition"/>
    <n v="1"/>
    <s v="pc"/>
    <n v="17340"/>
    <n v="17340"/>
    <m/>
    <n v="0"/>
    <x v="79"/>
    <s v="Agri."/>
    <m/>
    <m/>
    <x v="7"/>
    <m/>
    <x v="6"/>
    <m/>
    <m/>
    <m/>
    <x v="10"/>
    <s v="Not processed "/>
    <m/>
    <m/>
    <m/>
    <m/>
    <m/>
  </r>
  <r>
    <x v="0"/>
    <x v="5"/>
    <x v="6"/>
    <s v="Agri-Chairperson"/>
    <x v="3"/>
    <x v="2"/>
    <x v="94"/>
    <x v="2"/>
    <s v="Functional anatomy and physiology of_x000a_ domestic animals "/>
    <n v="1"/>
    <s v="pc"/>
    <n v="4099.9799999999996"/>
    <n v="4099.9799999999996"/>
    <m/>
    <n v="0"/>
    <x v="79"/>
    <s v="Agri."/>
    <m/>
    <m/>
    <x v="7"/>
    <m/>
    <x v="6"/>
    <m/>
    <m/>
    <m/>
    <x v="10"/>
    <s v="Not processed "/>
    <m/>
    <m/>
    <m/>
    <m/>
    <m/>
  </r>
  <r>
    <x v="0"/>
    <x v="5"/>
    <x v="6"/>
    <s v="Agri-Chairperson"/>
    <x v="3"/>
    <x v="2"/>
    <x v="94"/>
    <x v="2"/>
    <s v="Anatomy and physiology with the _x000a_comparative anatomy of animals "/>
    <n v="1"/>
    <s v="pc"/>
    <n v="1198.4100000000001"/>
    <n v="1198.4100000000001"/>
    <m/>
    <n v="0"/>
    <x v="79"/>
    <s v="Agri."/>
    <m/>
    <m/>
    <x v="7"/>
    <m/>
    <x v="6"/>
    <m/>
    <m/>
    <m/>
    <x v="10"/>
    <s v="Not processed "/>
    <m/>
    <m/>
    <m/>
    <m/>
    <m/>
  </r>
  <r>
    <x v="0"/>
    <x v="5"/>
    <x v="6"/>
    <s v="Agri-Chairperson"/>
    <x v="3"/>
    <x v="2"/>
    <x v="94"/>
    <x v="2"/>
    <s v="Anatomy and Physiology of farm animals "/>
    <n v="1"/>
    <s v="pc"/>
    <n v="4442.42"/>
    <n v="4442.42"/>
    <m/>
    <n v="0"/>
    <x v="79"/>
    <s v="Agri."/>
    <m/>
    <m/>
    <x v="7"/>
    <m/>
    <x v="6"/>
    <m/>
    <m/>
    <m/>
    <x v="10"/>
    <s v="Not processed "/>
    <m/>
    <m/>
    <m/>
    <m/>
    <m/>
  </r>
  <r>
    <x v="0"/>
    <x v="5"/>
    <x v="6"/>
    <s v="Agri-Chairperson"/>
    <x v="3"/>
    <x v="2"/>
    <x v="94"/>
    <x v="2"/>
    <s v="Veterinary Physiology Animals Workbook and Coloring | Anatomy Magnificent Learning Structure for Students &amp; Even Adults_x000a_Veterinary Physiology Animals Workbook and Coloring | Anatomy Magnificent Learning Structure for Students &amp; Even Adults"/>
    <n v="1"/>
    <s v="pc"/>
    <n v="3000"/>
    <n v="3000"/>
    <m/>
    <n v="0"/>
    <x v="79"/>
    <s v="Agri."/>
    <m/>
    <m/>
    <x v="7"/>
    <m/>
    <x v="6"/>
    <m/>
    <m/>
    <m/>
    <x v="10"/>
    <s v="Not processed "/>
    <m/>
    <m/>
    <m/>
    <m/>
    <m/>
  </r>
  <r>
    <x v="0"/>
    <x v="5"/>
    <x v="6"/>
    <s v="Agri-Chairperson"/>
    <x v="3"/>
    <x v="2"/>
    <x v="94"/>
    <x v="2"/>
    <s v="The MeatEater Fish and Game Cookbook: Recipes and Techniques for Every Hunter and Angler"/>
    <n v="1"/>
    <s v="pc"/>
    <n v="30000"/>
    <n v="30000"/>
    <m/>
    <n v="0"/>
    <x v="79"/>
    <s v="Agri."/>
    <m/>
    <m/>
    <x v="7"/>
    <m/>
    <x v="6"/>
    <m/>
    <m/>
    <m/>
    <x v="10"/>
    <s v="Not processed "/>
    <m/>
    <m/>
    <m/>
    <m/>
    <m/>
  </r>
  <r>
    <x v="0"/>
    <x v="5"/>
    <x v="6"/>
    <s v="Agri-Chairperson"/>
    <x v="3"/>
    <x v="2"/>
    <x v="94"/>
    <x v="2"/>
    <s v="Meat and Meat Processing "/>
    <n v="1"/>
    <s v="pc"/>
    <n v="10831.02"/>
    <n v="10831.02"/>
    <m/>
    <n v="0"/>
    <x v="79"/>
    <s v="Agri."/>
    <m/>
    <m/>
    <x v="7"/>
    <m/>
    <x v="6"/>
    <m/>
    <m/>
    <m/>
    <x v="10"/>
    <s v="Not processed "/>
    <m/>
    <m/>
    <m/>
    <m/>
    <m/>
  </r>
  <r>
    <x v="0"/>
    <x v="5"/>
    <x v="6"/>
    <s v="Agri-Chairperson"/>
    <x v="3"/>
    <x v="2"/>
    <x v="94"/>
    <x v="2"/>
    <s v="Advances in meat processing technology "/>
    <n v="1"/>
    <s v="pc"/>
    <n v="11020.27"/>
    <n v="11020.27"/>
    <m/>
    <n v="0"/>
    <x v="79"/>
    <s v="Agri."/>
    <m/>
    <m/>
    <x v="7"/>
    <m/>
    <x v="6"/>
    <m/>
    <m/>
    <m/>
    <x v="10"/>
    <s v="Not processed "/>
    <m/>
    <m/>
    <m/>
    <m/>
    <m/>
  </r>
  <r>
    <x v="0"/>
    <x v="5"/>
    <x v="6"/>
    <s v="Agri-Chairperson"/>
    <x v="3"/>
    <x v="2"/>
    <x v="94"/>
    <x v="2"/>
    <s v="Sustainable meat production and processing _x000a_"/>
    <n v="1"/>
    <s v="pc"/>
    <n v="8580.76"/>
    <n v="8580.76"/>
    <m/>
    <n v="0"/>
    <x v="79"/>
    <s v="Agri."/>
    <m/>
    <m/>
    <x v="7"/>
    <m/>
    <x v="6"/>
    <m/>
    <m/>
    <m/>
    <x v="10"/>
    <s v="Not processed "/>
    <m/>
    <m/>
    <m/>
    <m/>
    <m/>
  </r>
  <r>
    <x v="0"/>
    <x v="5"/>
    <x v="6"/>
    <s v="Agri-Chairperson"/>
    <x v="3"/>
    <x v="2"/>
    <x v="94"/>
    <x v="2"/>
    <s v="Organic Meat "/>
    <n v="1"/>
    <s v="pc"/>
    <n v="745.28"/>
    <n v="745.28"/>
    <m/>
    <n v="0"/>
    <x v="79"/>
    <s v="Agri."/>
    <m/>
    <m/>
    <x v="7"/>
    <m/>
    <x v="6"/>
    <m/>
    <m/>
    <m/>
    <x v="10"/>
    <s v="Not processed "/>
    <m/>
    <m/>
    <m/>
    <m/>
    <m/>
  </r>
  <r>
    <x v="0"/>
    <x v="5"/>
    <x v="6"/>
    <s v="Agri-Chairperson"/>
    <x v="3"/>
    <x v="2"/>
    <x v="94"/>
    <x v="2"/>
    <s v="Animal nutrition and feed technology "/>
    <n v="1"/>
    <s v="pc"/>
    <n v="5311.08"/>
    <n v="5311.08"/>
    <m/>
    <n v="0"/>
    <x v="79"/>
    <s v="Agri."/>
    <m/>
    <m/>
    <x v="7"/>
    <m/>
    <x v="6"/>
    <m/>
    <m/>
    <m/>
    <x v="10"/>
    <s v="Not processed "/>
    <m/>
    <m/>
    <m/>
    <m/>
    <m/>
  </r>
  <r>
    <x v="0"/>
    <x v="5"/>
    <x v="6"/>
    <s v="Agri-Chairperson"/>
    <x v="3"/>
    <x v="2"/>
    <x v="94"/>
    <x v="2"/>
    <s v="The Beginner's Guide to Raising Chickens: How to Raise a Happy Backyard Flock"/>
    <n v="1"/>
    <s v="pc"/>
    <n v="2000"/>
    <n v="2000"/>
    <m/>
    <n v="0"/>
    <x v="79"/>
    <s v="Agri."/>
    <m/>
    <m/>
    <x v="7"/>
    <m/>
    <x v="6"/>
    <m/>
    <m/>
    <m/>
    <x v="10"/>
    <s v="Not processed "/>
    <m/>
    <m/>
    <m/>
    <m/>
    <m/>
  </r>
  <r>
    <x v="0"/>
    <x v="5"/>
    <x v="6"/>
    <s v="Agri-Chairperson"/>
    <x v="3"/>
    <x v="2"/>
    <x v="94"/>
    <x v="2"/>
    <s v="the Beginners guide to raising goat: ho to raise a happy backyard flock "/>
    <n v="1"/>
    <s v="pc"/>
    <n v="3000"/>
    <n v="3000"/>
    <m/>
    <n v="0"/>
    <x v="79"/>
    <s v="Agri."/>
    <m/>
    <m/>
    <x v="7"/>
    <m/>
    <x v="6"/>
    <m/>
    <m/>
    <m/>
    <x v="10"/>
    <s v="Not processed "/>
    <m/>
    <m/>
    <m/>
    <m/>
    <m/>
  </r>
  <r>
    <x v="0"/>
    <x v="5"/>
    <x v="6"/>
    <s v="Agri-Chairperson"/>
    <x v="3"/>
    <x v="2"/>
    <x v="94"/>
    <x v="2"/>
    <s v="Feed Additives "/>
    <n v="1"/>
    <s v="pc"/>
    <n v="6486.96"/>
    <n v="6486.96"/>
    <m/>
    <n v="0"/>
    <x v="79"/>
    <s v="Agri."/>
    <m/>
    <m/>
    <x v="7"/>
    <m/>
    <x v="6"/>
    <m/>
    <m/>
    <m/>
    <x v="10"/>
    <s v="Not processed "/>
    <m/>
    <m/>
    <m/>
    <m/>
    <m/>
  </r>
  <r>
    <x v="0"/>
    <x v="5"/>
    <x v="6"/>
    <s v="Agri-Chairperson"/>
    <x v="3"/>
    <x v="2"/>
    <x v="94"/>
    <x v="2"/>
    <s v="the feeding of crops and stock "/>
    <n v="1"/>
    <s v="pc"/>
    <n v="2460.46"/>
    <n v="2460.46"/>
    <m/>
    <n v="0"/>
    <x v="79"/>
    <s v="Agri."/>
    <m/>
    <m/>
    <x v="7"/>
    <m/>
    <x v="6"/>
    <m/>
    <m/>
    <m/>
    <x v="10"/>
    <s v="Not processed "/>
    <m/>
    <m/>
    <m/>
    <m/>
    <m/>
  </r>
  <r>
    <x v="0"/>
    <x v="5"/>
    <x v="6"/>
    <s v="Agri-Chairperson"/>
    <x v="3"/>
    <x v="2"/>
    <x v="94"/>
    <x v="2"/>
    <s v="The social history of agriculture "/>
    <n v="1"/>
    <s v="pc"/>
    <n v="2655.44"/>
    <n v="2655.44"/>
    <m/>
    <n v="0"/>
    <x v="79"/>
    <s v="Agri."/>
    <m/>
    <m/>
    <x v="7"/>
    <m/>
    <x v="6"/>
    <m/>
    <m/>
    <m/>
    <x v="10"/>
    <s v="Not processed "/>
    <m/>
    <m/>
    <m/>
    <m/>
    <m/>
  </r>
  <r>
    <x v="0"/>
    <x v="5"/>
    <x v="6"/>
    <s v="Agri-Chairperson"/>
    <x v="3"/>
    <x v="2"/>
    <x v="94"/>
    <x v="2"/>
    <s v="History of Agrculture "/>
    <n v="1"/>
    <s v="pc"/>
    <n v="579.14"/>
    <n v="579.14"/>
    <m/>
    <n v="0"/>
    <x v="79"/>
    <s v="Agri."/>
    <m/>
    <m/>
    <x v="7"/>
    <m/>
    <x v="6"/>
    <m/>
    <m/>
    <m/>
    <x v="10"/>
    <s v="Not processed "/>
    <m/>
    <m/>
    <m/>
    <m/>
    <m/>
  </r>
  <r>
    <x v="0"/>
    <x v="5"/>
    <x v="6"/>
    <s v="Agri-Chairperson"/>
    <x v="3"/>
    <x v="2"/>
    <x v="94"/>
    <x v="2"/>
    <s v="The history of food children's Agriculture "/>
    <n v="1"/>
    <s v="pc"/>
    <n v="517.97"/>
    <n v="517.97"/>
    <m/>
    <n v="0"/>
    <x v="79"/>
    <s v="Agri."/>
    <m/>
    <m/>
    <x v="7"/>
    <m/>
    <x v="6"/>
    <m/>
    <m/>
    <m/>
    <x v="10"/>
    <s v="Not processed "/>
    <m/>
    <m/>
    <m/>
    <m/>
    <m/>
  </r>
  <r>
    <x v="0"/>
    <x v="5"/>
    <x v="6"/>
    <s v="Agri-Chairperson"/>
    <x v="3"/>
    <x v="2"/>
    <x v="94"/>
    <x v="2"/>
    <s v="The social history of agriculture "/>
    <n v="1"/>
    <s v="pc"/>
    <n v="6190.76"/>
    <n v="6190.76"/>
    <m/>
    <n v="0"/>
    <x v="79"/>
    <s v="Agri."/>
    <m/>
    <m/>
    <x v="7"/>
    <m/>
    <x v="6"/>
    <m/>
    <m/>
    <m/>
    <x v="10"/>
    <s v="Not processed "/>
    <m/>
    <m/>
    <m/>
    <m/>
    <m/>
  </r>
  <r>
    <x v="0"/>
    <x v="5"/>
    <x v="6"/>
    <s v="Agri-Chairperson"/>
    <x v="3"/>
    <x v="2"/>
    <x v="94"/>
    <x v="2"/>
    <s v="The lighter branches of Agriculture"/>
    <n v="1"/>
    <s v="pc"/>
    <n v="1867.87"/>
    <n v="1867.87"/>
    <m/>
    <n v="0"/>
    <x v="79"/>
    <s v="Agri."/>
    <m/>
    <m/>
    <x v="7"/>
    <m/>
    <x v="6"/>
    <m/>
    <m/>
    <m/>
    <x v="10"/>
    <s v="Not processed "/>
    <m/>
    <m/>
    <m/>
    <m/>
    <m/>
  </r>
  <r>
    <x v="0"/>
    <x v="5"/>
    <x v="6"/>
    <s v="Agri-Chairperson"/>
    <x v="3"/>
    <x v="2"/>
    <x v="94"/>
    <x v="2"/>
    <s v="Organic and sustainable "/>
    <n v="1"/>
    <s v="pc"/>
    <n v="6375.94"/>
    <n v="6375.94"/>
    <m/>
    <n v="0"/>
    <x v="79"/>
    <s v="Agri."/>
    <m/>
    <m/>
    <x v="7"/>
    <m/>
    <x v="6"/>
    <m/>
    <m/>
    <m/>
    <x v="10"/>
    <s v="Not processed "/>
    <m/>
    <m/>
    <m/>
    <m/>
    <m/>
  </r>
  <r>
    <x v="0"/>
    <x v="5"/>
    <x v="6"/>
    <s v="Agri-Chairperson"/>
    <x v="3"/>
    <x v="2"/>
    <x v="94"/>
    <x v="2"/>
    <s v="Organic Production &amp; Sustainable Development Systems : Towards Resilient Cities and Sustainable Culture"/>
    <n v="1"/>
    <s v="pc"/>
    <n v="4400.09"/>
    <n v="4400.09"/>
    <m/>
    <n v="0"/>
    <x v="79"/>
    <s v="Agri."/>
    <m/>
    <m/>
    <x v="7"/>
    <m/>
    <x v="6"/>
    <m/>
    <m/>
    <m/>
    <x v="10"/>
    <s v="Not processed "/>
    <m/>
    <m/>
    <m/>
    <m/>
    <m/>
  </r>
  <r>
    <x v="0"/>
    <x v="5"/>
    <x v="6"/>
    <s v="Agri-Chairperson"/>
    <x v="3"/>
    <x v="2"/>
    <x v="94"/>
    <x v="2"/>
    <s v="Organic Farming for Sustainable Agriculture"/>
    <n v="1"/>
    <s v="pc"/>
    <n v="8497.0300000000007"/>
    <n v="8497.0300000000007"/>
    <m/>
    <n v="0"/>
    <x v="79"/>
    <s v="Agri."/>
    <m/>
    <m/>
    <x v="7"/>
    <m/>
    <x v="6"/>
    <m/>
    <m/>
    <m/>
    <x v="10"/>
    <s v="Not processed "/>
    <m/>
    <m/>
    <m/>
    <m/>
    <m/>
  </r>
  <r>
    <x v="0"/>
    <x v="5"/>
    <x v="6"/>
    <s v="Agri-Chairperson"/>
    <x v="3"/>
    <x v="2"/>
    <x v="94"/>
    <x v="2"/>
    <s v="Soil Organic Matter in Sustainable Agriculture"/>
    <n v="1"/>
    <s v="pc"/>
    <n v="3724.21"/>
    <n v="3724.21"/>
    <m/>
    <n v="0"/>
    <x v="79"/>
    <s v="Agri."/>
    <m/>
    <m/>
    <x v="7"/>
    <m/>
    <x v="6"/>
    <m/>
    <m/>
    <m/>
    <x v="10"/>
    <s v="Not processed "/>
    <m/>
    <m/>
    <m/>
    <m/>
    <m/>
  </r>
  <r>
    <x v="0"/>
    <x v="5"/>
    <x v="6"/>
    <s v="Agri-Chairperson"/>
    <x v="3"/>
    <x v="2"/>
    <x v="94"/>
    <x v="2"/>
    <s v="Organic Farming, Prototype for Sustainable _x000a_Agricultures"/>
    <n v="1"/>
    <s v="pc"/>
    <n v="11563.68"/>
    <n v="11563.68"/>
    <m/>
    <n v="0"/>
    <x v="79"/>
    <s v="Agri."/>
    <m/>
    <m/>
    <x v="7"/>
    <m/>
    <x v="6"/>
    <m/>
    <m/>
    <m/>
    <x v="10"/>
    <s v="Not processed "/>
    <m/>
    <m/>
    <m/>
    <m/>
    <m/>
  </r>
  <r>
    <x v="0"/>
    <x v="5"/>
    <x v="6"/>
    <s v="Agri-Chairperson"/>
    <x v="3"/>
    <x v="2"/>
    <x v="94"/>
    <x v="2"/>
    <s v="Standard Statistical Tools : Process, _x000a_Procedure and Interpretation for Social Science Research: SPSS-Handbook"/>
    <n v="1"/>
    <s v="pc"/>
    <n v="1001.89"/>
    <n v="1001.89"/>
    <m/>
    <n v="0"/>
    <x v="79"/>
    <s v="Agri."/>
    <m/>
    <m/>
    <x v="7"/>
    <m/>
    <x v="6"/>
    <m/>
    <m/>
    <m/>
    <x v="10"/>
    <s v="Not processed "/>
    <m/>
    <m/>
    <m/>
    <m/>
    <m/>
  </r>
  <r>
    <x v="0"/>
    <x v="5"/>
    <x v="6"/>
    <s v="Agri-Chairperson"/>
    <x v="3"/>
    <x v="2"/>
    <x v="94"/>
    <x v="2"/>
    <s v="Statistics : A Tool for Social Research and _x000a_Data Analysis"/>
    <n v="1"/>
    <s v="pc"/>
    <n v="9087.35"/>
    <n v="9087.35"/>
    <m/>
    <n v="0"/>
    <x v="79"/>
    <s v="Agri."/>
    <m/>
    <m/>
    <x v="7"/>
    <m/>
    <x v="6"/>
    <m/>
    <m/>
    <m/>
    <x v="10"/>
    <s v="Not processed "/>
    <m/>
    <m/>
    <m/>
    <m/>
    <m/>
  </r>
  <r>
    <x v="0"/>
    <x v="5"/>
    <x v="6"/>
    <s v="Agri-Chairperson"/>
    <x v="3"/>
    <x v="2"/>
    <x v="94"/>
    <x v="2"/>
    <s v="Research Design : Qualitative, Quantitative, _x000a_and Mixed Methods Approaches"/>
    <n v="1"/>
    <s v="pc"/>
    <n v="4120.6099999999997"/>
    <n v="4120.6099999999997"/>
    <m/>
    <n v="0"/>
    <x v="79"/>
    <s v="Agri."/>
    <m/>
    <m/>
    <x v="7"/>
    <m/>
    <x v="6"/>
    <m/>
    <m/>
    <m/>
    <x v="10"/>
    <s v="Not processed "/>
    <m/>
    <m/>
    <m/>
    <m/>
    <m/>
  </r>
  <r>
    <x v="0"/>
    <x v="5"/>
    <x v="6"/>
    <s v="Agri-Chairperson"/>
    <x v="3"/>
    <x v="2"/>
    <x v="94"/>
    <x v="2"/>
    <s v="A Manual for Writers of Research Papers, _x000a_Theses, and Dissertations, Ninth Edition : Chicago Style for Students and Researchers"/>
    <n v="1"/>
    <s v="pc"/>
    <n v="843.75"/>
    <n v="843.75"/>
    <m/>
    <n v="0"/>
    <x v="79"/>
    <s v="Agri."/>
    <m/>
    <m/>
    <x v="7"/>
    <m/>
    <x v="6"/>
    <m/>
    <m/>
    <m/>
    <x v="10"/>
    <s v="Not processed "/>
    <m/>
    <m/>
    <m/>
    <m/>
    <m/>
  </r>
  <r>
    <x v="0"/>
    <x v="5"/>
    <x v="6"/>
    <s v="Agri-Chairperson"/>
    <x v="3"/>
    <x v="2"/>
    <x v="94"/>
    <x v="2"/>
    <s v="The Essential Guide to Doing Your _x000a_Research Project"/>
    <n v="1"/>
    <s v="pc"/>
    <n v="1866.12"/>
    <n v="1866.12"/>
    <m/>
    <n v="0"/>
    <x v="79"/>
    <s v="Agri."/>
    <m/>
    <m/>
    <x v="7"/>
    <m/>
    <x v="6"/>
    <m/>
    <m/>
    <m/>
    <x v="10"/>
    <s v="Not processed "/>
    <m/>
    <m/>
    <m/>
    <m/>
    <m/>
  </r>
  <r>
    <x v="0"/>
    <x v="5"/>
    <x v="6"/>
    <s v="Agri-Chairperson"/>
    <x v="3"/>
    <x v="2"/>
    <x v="94"/>
    <x v="2"/>
    <s v="Principles of Agricultural EconomicsIntroduction_x000a_ to Agricultural Economics _x000a_(What's New in Trades &amp; Technology) 7th Edition"/>
    <n v="1"/>
    <s v="pc"/>
    <n v="26248"/>
    <n v="26248"/>
    <m/>
    <n v="0"/>
    <x v="79"/>
    <s v="Agri."/>
    <m/>
    <m/>
    <x v="7"/>
    <m/>
    <x v="6"/>
    <m/>
    <m/>
    <m/>
    <x v="10"/>
    <s v="Not processed "/>
    <m/>
    <m/>
    <m/>
    <m/>
    <m/>
  </r>
  <r>
    <x v="0"/>
    <x v="5"/>
    <x v="6"/>
    <s v="Agri-Chairperson"/>
    <x v="3"/>
    <x v="2"/>
    <x v="94"/>
    <x v="2"/>
    <s v="Agricultural Development and Economic _x000a_Transformation : Promoting Growth with Poverty Reduction"/>
    <n v="1"/>
    <s v="pc"/>
    <n v="3084.22"/>
    <n v="3084.22"/>
    <m/>
    <n v="0"/>
    <x v="79"/>
    <s v="Agri."/>
    <m/>
    <m/>
    <x v="7"/>
    <m/>
    <x v="6"/>
    <m/>
    <m/>
    <m/>
    <x v="10"/>
    <s v="Not processed "/>
    <m/>
    <m/>
    <m/>
    <m/>
    <m/>
  </r>
  <r>
    <x v="0"/>
    <x v="5"/>
    <x v="6"/>
    <s v="Agri-Chairperson"/>
    <x v="3"/>
    <x v="2"/>
    <x v="94"/>
    <x v="2"/>
    <s v="Agribusiness Management"/>
    <n v="1"/>
    <s v="pc"/>
    <n v="33150"/>
    <n v="33150"/>
    <m/>
    <n v="0"/>
    <x v="79"/>
    <s v="Agri."/>
    <m/>
    <m/>
    <x v="7"/>
    <m/>
    <x v="6"/>
    <m/>
    <m/>
    <m/>
    <x v="10"/>
    <s v="Not processed "/>
    <m/>
    <m/>
    <m/>
    <m/>
    <m/>
  </r>
  <r>
    <x v="0"/>
    <x v="5"/>
    <x v="6"/>
    <s v="Agri-Chairperson"/>
    <x v="3"/>
    <x v="2"/>
    <x v="94"/>
    <x v="2"/>
    <s v="Food Supply Chain Management: Building a _x000a_Sustainable Future 2nd Edition, Kindle Edition"/>
    <n v="1"/>
    <s v="pc"/>
    <n v="13428.3"/>
    <n v="13428.3"/>
    <m/>
    <n v="0"/>
    <x v="79"/>
    <s v="Agri."/>
    <m/>
    <m/>
    <x v="7"/>
    <m/>
    <x v="6"/>
    <m/>
    <m/>
    <m/>
    <x v="10"/>
    <s v="Not processed "/>
    <m/>
    <m/>
    <m/>
    <m/>
    <m/>
  </r>
  <r>
    <x v="0"/>
    <x v="5"/>
    <x v="6"/>
    <s v="Agri-Chairperson"/>
    <x v="3"/>
    <x v="2"/>
    <x v="94"/>
    <x v="2"/>
    <s v="Whole Farm Management: From Start-Up to _x000a_Sustainability"/>
    <n v="1"/>
    <s v="pc"/>
    <n v="3400"/>
    <n v="3400"/>
    <m/>
    <n v="0"/>
    <x v="79"/>
    <s v="Agri."/>
    <m/>
    <m/>
    <x v="7"/>
    <m/>
    <x v="6"/>
    <m/>
    <m/>
    <m/>
    <x v="10"/>
    <s v="Not processed "/>
    <m/>
    <m/>
    <m/>
    <m/>
    <m/>
  </r>
  <r>
    <x v="0"/>
    <x v="5"/>
    <x v="6"/>
    <s v="Agri-Chairperson"/>
    <x v="3"/>
    <x v="2"/>
    <x v="94"/>
    <x v="2"/>
    <s v="Etreprenuer revolution "/>
    <n v="1"/>
    <s v="pc"/>
    <n v="771.12"/>
    <n v="771.12"/>
    <m/>
    <n v="0"/>
    <x v="79"/>
    <s v="Agri."/>
    <m/>
    <m/>
    <x v="7"/>
    <m/>
    <x v="6"/>
    <m/>
    <m/>
    <m/>
    <x v="10"/>
    <s v="Not processed "/>
    <m/>
    <m/>
    <m/>
    <m/>
    <m/>
  </r>
  <r>
    <x v="0"/>
    <x v="5"/>
    <x v="6"/>
    <s v="Agri-Chairperson"/>
    <x v="3"/>
    <x v="2"/>
    <x v="94"/>
    <x v="2"/>
    <s v="U Won't Starve: KEY PRINCIPLES FOR _x000a_ENTREPRENEUR DEVELOPMENT"/>
    <n v="1"/>
    <s v="pc"/>
    <n v="4000"/>
    <n v="4000"/>
    <m/>
    <n v="0"/>
    <x v="79"/>
    <s v="Agri."/>
    <m/>
    <m/>
    <x v="7"/>
    <m/>
    <x v="6"/>
    <m/>
    <m/>
    <m/>
    <x v="10"/>
    <s v="Not processed "/>
    <m/>
    <m/>
    <m/>
    <m/>
    <m/>
  </r>
  <r>
    <x v="0"/>
    <x v="5"/>
    <x v="6"/>
    <s v="Agri-Chairperson"/>
    <x v="3"/>
    <x v="2"/>
    <x v="94"/>
    <x v="2"/>
    <s v="19 entrprenuer succes principles "/>
    <n v="1"/>
    <s v="pc"/>
    <n v="461.59"/>
    <n v="461.59"/>
    <m/>
    <n v="0"/>
    <x v="79"/>
    <s v="Agri."/>
    <m/>
    <m/>
    <x v="7"/>
    <m/>
    <x v="6"/>
    <m/>
    <m/>
    <m/>
    <x v="10"/>
    <s v="Not processed "/>
    <m/>
    <m/>
    <m/>
    <m/>
    <m/>
  </r>
  <r>
    <x v="0"/>
    <x v="5"/>
    <x v="6"/>
    <s v="Agri-Chairperson"/>
    <x v="3"/>
    <x v="2"/>
    <x v="94"/>
    <x v="2"/>
    <s v="Principles: Life and Work"/>
    <n v="1"/>
    <s v="pc"/>
    <n v="3000"/>
    <n v="3000"/>
    <m/>
    <n v="0"/>
    <x v="79"/>
    <s v="Agri."/>
    <m/>
    <m/>
    <x v="7"/>
    <m/>
    <x v="6"/>
    <m/>
    <m/>
    <m/>
    <x v="10"/>
    <s v="Not processed "/>
    <m/>
    <m/>
    <m/>
    <m/>
    <m/>
  </r>
  <r>
    <x v="0"/>
    <x v="5"/>
    <x v="6"/>
    <s v="Agri-Chairperson"/>
    <x v="3"/>
    <x v="2"/>
    <x v="94"/>
    <x v="2"/>
    <s v="To be an entreprenuer "/>
    <n v="1"/>
    <s v="pc"/>
    <n v="1315.72"/>
    <n v="1315.72"/>
    <m/>
    <n v="0"/>
    <x v="79"/>
    <s v="Agri."/>
    <m/>
    <m/>
    <x v="7"/>
    <m/>
    <x v="6"/>
    <m/>
    <m/>
    <m/>
    <x v="10"/>
    <s v="Not processed "/>
    <m/>
    <m/>
    <m/>
    <m/>
    <m/>
  </r>
  <r>
    <x v="0"/>
    <x v="5"/>
    <x v="6"/>
    <s v="Agri-Chairperson"/>
    <x v="3"/>
    <x v="2"/>
    <x v="94"/>
    <x v="2"/>
    <s v="PAY OFF YOUR MORTGAGE IN 3 YEARS: The 4-Step System That Will Save You Years and Thousands in Interest Payments"/>
    <n v="1"/>
    <s v="pc"/>
    <n v="3000"/>
    <n v="3000"/>
    <m/>
    <n v="0"/>
    <x v="79"/>
    <s v="Agri."/>
    <m/>
    <m/>
    <x v="7"/>
    <m/>
    <x v="6"/>
    <m/>
    <m/>
    <m/>
    <x v="10"/>
    <s v="Not processed "/>
    <m/>
    <m/>
    <m/>
    <m/>
    <m/>
  </r>
  <r>
    <x v="0"/>
    <x v="5"/>
    <x v="6"/>
    <s v="Agri-Chairperson"/>
    <x v="3"/>
    <x v="2"/>
    <x v="94"/>
    <x v="2"/>
    <s v="Environmental Economics and Natural Resource Management"/>
    <n v="1"/>
    <s v="pc"/>
    <n v="5000"/>
    <n v="5000"/>
    <m/>
    <n v="0"/>
    <x v="79"/>
    <s v="Agri."/>
    <m/>
    <m/>
    <x v="7"/>
    <m/>
    <x v="6"/>
    <m/>
    <m/>
    <m/>
    <x v="10"/>
    <s v="Not processed "/>
    <m/>
    <m/>
    <m/>
    <m/>
    <m/>
  </r>
  <r>
    <x v="0"/>
    <x v="5"/>
    <x v="6"/>
    <s v="Agri-Chairperson"/>
    <x v="3"/>
    <x v="2"/>
    <x v="94"/>
    <x v="2"/>
    <s v="Development Through Bricolage: Rethinking Institutions for Natural Resource Management (Earthscan Studies in Natural Resou..."/>
    <n v="1"/>
    <s v="pc"/>
    <n v="8500"/>
    <n v="8500"/>
    <m/>
    <n v="0"/>
    <x v="79"/>
    <s v="Agri."/>
    <m/>
    <m/>
    <x v="7"/>
    <m/>
    <x v="6"/>
    <m/>
    <m/>
    <m/>
    <x v="10"/>
    <s v="Not processed "/>
    <m/>
    <m/>
    <m/>
    <m/>
    <m/>
  </r>
  <r>
    <x v="0"/>
    <x v="5"/>
    <x v="6"/>
    <s v="Agri-Chairperson"/>
    <x v="3"/>
    <x v="2"/>
    <x v="94"/>
    <x v="2"/>
    <s v="Development Through Bricolage: Rethinking Institutions for Natural Resource Management (Earthscan Studies in Natural Resource Management)"/>
    <n v="1"/>
    <s v="pc"/>
    <n v="3380.43"/>
    <n v="3380.43"/>
    <m/>
    <n v="0"/>
    <x v="79"/>
    <s v="Agri."/>
    <m/>
    <m/>
    <x v="7"/>
    <m/>
    <x v="6"/>
    <m/>
    <m/>
    <m/>
    <x v="10"/>
    <s v="Not processed "/>
    <m/>
    <m/>
    <m/>
    <m/>
    <m/>
  </r>
  <r>
    <x v="0"/>
    <x v="5"/>
    <x v="6"/>
    <s v="Agri-Chairperson"/>
    <x v="3"/>
    <x v="2"/>
    <x v="94"/>
    <x v="2"/>
    <s v="Applied Methods for Agriculture and Natural _x000a_Resource Management : _x000a_A Festschrift in Honor of Richard E. Howitt"/>
    <n v="1"/>
    <s v="pc"/>
    <n v="4986.59"/>
    <n v="4986.59"/>
    <m/>
    <n v="0"/>
    <x v="79"/>
    <s v="Agri."/>
    <m/>
    <m/>
    <x v="7"/>
    <m/>
    <x v="6"/>
    <m/>
    <m/>
    <m/>
    <x v="10"/>
    <s v="Not processed "/>
    <m/>
    <m/>
    <m/>
    <m/>
    <m/>
  </r>
  <r>
    <x v="0"/>
    <x v="5"/>
    <x v="6"/>
    <s v="Agri-Chairperson"/>
    <x v="3"/>
    <x v="2"/>
    <x v="94"/>
    <x v="2"/>
    <s v="Agricultural Development: New Perspectives _x000a_in a Changing World"/>
    <n v="1"/>
    <s v="pc"/>
    <n v="15300"/>
    <n v="15300"/>
    <m/>
    <n v="0"/>
    <x v="79"/>
    <s v="Agri."/>
    <m/>
    <m/>
    <x v="7"/>
    <m/>
    <x v="6"/>
    <m/>
    <m/>
    <m/>
    <x v="10"/>
    <s v="Not processed "/>
    <m/>
    <m/>
    <m/>
    <m/>
    <m/>
  </r>
  <r>
    <x v="0"/>
    <x v="5"/>
    <x v="6"/>
    <s v="Agri-Chairperson"/>
    <x v="3"/>
    <x v="2"/>
    <x v="94"/>
    <x v="2"/>
    <s v="Handbook of Research on Agricultural Policy,_x000a_ Rural Development, and Entrepreneurship in Contemporary Economies"/>
    <n v="1"/>
    <s v="pc"/>
    <n v="48450"/>
    <n v="48450"/>
    <m/>
    <n v="0"/>
    <x v="79"/>
    <s v="Agri."/>
    <m/>
    <m/>
    <x v="7"/>
    <m/>
    <x v="6"/>
    <m/>
    <m/>
    <m/>
    <x v="10"/>
    <s v="Not processed "/>
    <m/>
    <m/>
    <m/>
    <m/>
    <m/>
  </r>
  <r>
    <x v="0"/>
    <x v="5"/>
    <x v="6"/>
    <s v="Agri-Chairperson"/>
    <x v="3"/>
    <x v="2"/>
    <x v="94"/>
    <x v="2"/>
    <s v="Agricultural Development and Sustainable Intensification : _x000a_Technology and Policy Challenges in the Face of Climate Change"/>
    <n v="1"/>
    <s v="pc"/>
    <n v="6894.91"/>
    <n v="6894.91"/>
    <m/>
    <n v="0"/>
    <x v="79"/>
    <s v="Agri."/>
    <m/>
    <m/>
    <x v="7"/>
    <m/>
    <x v="6"/>
    <m/>
    <m/>
    <m/>
    <x v="10"/>
    <s v="Not processed "/>
    <m/>
    <m/>
    <m/>
    <m/>
    <m/>
  </r>
  <r>
    <x v="0"/>
    <x v="5"/>
    <x v="6"/>
    <s v="Agri-Chairperson"/>
    <x v="3"/>
    <x v="2"/>
    <x v="94"/>
    <x v="2"/>
    <s v="Agricultural policy monitoring and evaluation_x000a_ 2020 "/>
    <n v="1"/>
    <s v="pc"/>
    <n v="3576.98"/>
    <n v="3576.98"/>
    <m/>
    <n v="0"/>
    <x v="79"/>
    <s v="Agri."/>
    <m/>
    <m/>
    <x v="7"/>
    <m/>
    <x v="6"/>
    <m/>
    <m/>
    <m/>
    <x v="10"/>
    <s v="Not processed "/>
    <m/>
    <m/>
    <m/>
    <m/>
    <m/>
  </r>
  <r>
    <x v="0"/>
    <x v="5"/>
    <x v="6"/>
    <s v="Agri-Chairperson"/>
    <x v="3"/>
    <x v="2"/>
    <x v="94"/>
    <x v="2"/>
    <s v="Food, Politics, And Agricultural Development : _x000a_Case Studies In The Public Policy Of Rural Modernization"/>
    <n v="1"/>
    <s v="pc"/>
    <n v="2270.13"/>
    <n v="2270.13"/>
    <m/>
    <n v="0"/>
    <x v="79"/>
    <s v="Agri."/>
    <m/>
    <m/>
    <x v="7"/>
    <m/>
    <x v="6"/>
    <m/>
    <m/>
    <m/>
    <x v="10"/>
    <s v="Not processed "/>
    <m/>
    <m/>
    <m/>
    <m/>
    <m/>
  </r>
  <r>
    <x v="0"/>
    <x v="5"/>
    <x v="6"/>
    <s v="Agri-Chairperson"/>
    <x v="3"/>
    <x v="2"/>
    <x v="94"/>
    <x v="2"/>
    <s v="Principles of Soil Science"/>
    <n v="1"/>
    <s v="pc"/>
    <n v="8639.49"/>
    <n v="8639.49"/>
    <m/>
    <n v="0"/>
    <x v="79"/>
    <s v="Agri."/>
    <m/>
    <m/>
    <x v="7"/>
    <m/>
    <x v="6"/>
    <m/>
    <m/>
    <m/>
    <x v="10"/>
    <s v="Not processed "/>
    <m/>
    <m/>
    <m/>
    <m/>
    <m/>
  </r>
  <r>
    <x v="0"/>
    <x v="5"/>
    <x v="6"/>
    <s v="Agri-Chairperson"/>
    <x v="3"/>
    <x v="2"/>
    <x v="94"/>
    <x v="2"/>
    <s v="Essentials of Soil Science : Soil formation, functions, _x000a_use and classification (World Reference Base, WRB)"/>
    <n v="1"/>
    <s v="pc"/>
    <n v="1668.73"/>
    <n v="1668.73"/>
    <m/>
    <n v="0"/>
    <x v="79"/>
    <s v="Agri."/>
    <m/>
    <m/>
    <x v="7"/>
    <m/>
    <x v="6"/>
    <m/>
    <m/>
    <m/>
    <x v="10"/>
    <s v="Not processed "/>
    <m/>
    <m/>
    <m/>
    <m/>
    <m/>
  </r>
  <r>
    <x v="0"/>
    <x v="5"/>
    <x v="6"/>
    <s v="Agri-Chairperson"/>
    <x v="3"/>
    <x v="2"/>
    <x v="94"/>
    <x v="2"/>
    <s v="The Nature and Properties of Soils, Global Edition"/>
    <n v="1"/>
    <s v="pc"/>
    <n v="4527.26"/>
    <n v="4527.26"/>
    <m/>
    <n v="0"/>
    <x v="79"/>
    <s v="Agri."/>
    <m/>
    <m/>
    <x v="7"/>
    <m/>
    <x v="6"/>
    <m/>
    <m/>
    <m/>
    <x v="10"/>
    <s v="Not processed "/>
    <m/>
    <m/>
    <m/>
    <m/>
    <m/>
  </r>
  <r>
    <x v="0"/>
    <x v="5"/>
    <x v="6"/>
    <s v="Agri-Chairperson"/>
    <x v="3"/>
    <x v="2"/>
    <x v="94"/>
    <x v="2"/>
    <s v="Gardening for Geeks: All the Science You Need _x000a_for Successful Organic Gardening _x000a_(CompanionHouse Books) _x000a_Step-by-Step Processes with Diagrams, Expert _x000a_Tips, &amp; Nerdy Details on Soil Biology, Botany, _x000a_&amp; More Paperback"/>
    <n v="1"/>
    <s v="pc"/>
    <n v="3058.3"/>
    <n v="3058.3"/>
    <m/>
    <n v="0"/>
    <x v="79"/>
    <s v="Agri."/>
    <m/>
    <m/>
    <x v="7"/>
    <m/>
    <x v="6"/>
    <m/>
    <m/>
    <m/>
    <x v="10"/>
    <s v="Not processed "/>
    <m/>
    <m/>
    <m/>
    <m/>
    <m/>
  </r>
  <r>
    <x v="0"/>
    <x v="5"/>
    <x v="6"/>
    <s v="Agri-Chairperson"/>
    <x v="3"/>
    <x v="2"/>
    <x v="94"/>
    <x v="2"/>
    <s v="Principles of Crop Production"/>
    <n v="1"/>
    <s v="pc"/>
    <n v="8106.52"/>
    <n v="8106.52"/>
    <m/>
    <n v="0"/>
    <x v="79"/>
    <s v="Agri."/>
    <m/>
    <m/>
    <x v="7"/>
    <m/>
    <x v="6"/>
    <m/>
    <m/>
    <m/>
    <x v="10"/>
    <s v="Not processed "/>
    <m/>
    <m/>
    <m/>
    <m/>
    <m/>
  </r>
  <r>
    <x v="0"/>
    <x v="5"/>
    <x v="6"/>
    <s v="Agri-Chairperson"/>
    <x v="3"/>
    <x v="2"/>
    <x v="94"/>
    <x v="2"/>
    <s v="Fundamental principles of crop production"/>
    <n v="1"/>
    <s v="pc"/>
    <n v="1378.68"/>
    <n v="1378.68"/>
    <m/>
    <n v="0"/>
    <x v="79"/>
    <s v="Agri."/>
    <m/>
    <m/>
    <x v="7"/>
    <m/>
    <x v="6"/>
    <m/>
    <m/>
    <m/>
    <x v="10"/>
    <s v="Not processed "/>
    <m/>
    <m/>
    <m/>
    <m/>
    <m/>
  </r>
  <r>
    <x v="0"/>
    <x v="5"/>
    <x v="6"/>
    <s v="Agri-Chairperson"/>
    <x v="3"/>
    <x v="2"/>
    <x v="94"/>
    <x v="2"/>
    <s v="Healthy Soil, Sick Soils "/>
    <n v="1"/>
    <s v="pc"/>
    <n v="1025.1199999999999"/>
    <n v="1025.1199999999999"/>
    <m/>
    <n v="0"/>
    <x v="79"/>
    <s v="Agri."/>
    <m/>
    <m/>
    <x v="7"/>
    <m/>
    <x v="6"/>
    <m/>
    <m/>
    <m/>
    <x v="10"/>
    <s v="Not processed "/>
    <m/>
    <m/>
    <m/>
    <m/>
    <m/>
  </r>
  <r>
    <x v="0"/>
    <x v="5"/>
    <x v="6"/>
    <s v="Agri-Chairperson"/>
    <x v="3"/>
    <x v="2"/>
    <x v="94"/>
    <x v="2"/>
    <s v="Soil and Fertilizers : Managing the Environmental Footprint"/>
    <n v="1"/>
    <s v="pc"/>
    <n v="9089.6200000000008"/>
    <n v="9089.6200000000008"/>
    <m/>
    <n v="0"/>
    <x v="79"/>
    <s v="Agri."/>
    <m/>
    <m/>
    <x v="7"/>
    <m/>
    <x v="6"/>
    <m/>
    <m/>
    <m/>
    <x v="10"/>
    <s v="Not processed "/>
    <m/>
    <m/>
    <m/>
    <m/>
    <m/>
  </r>
  <r>
    <x v="0"/>
    <x v="5"/>
    <x v="6"/>
    <s v="Agri-Chairperson"/>
    <x v="3"/>
    <x v="2"/>
    <x v="94"/>
    <x v="2"/>
    <s v="Practical Plant Physiology : An Introduction to Original _x000a_Research for Students and Teachers of Natural_x000a_ Science, Medicine, Agriculture and Forestry"/>
    <n v="1"/>
    <s v="pc"/>
    <n v="2503.1799999999998"/>
    <n v="2503.1799999999998"/>
    <m/>
    <n v="0"/>
    <x v="79"/>
    <s v="Agri."/>
    <m/>
    <m/>
    <x v="7"/>
    <m/>
    <x v="6"/>
    <m/>
    <m/>
    <m/>
    <x v="10"/>
    <s v="Not processed "/>
    <m/>
    <m/>
    <m/>
    <m/>
    <m/>
  </r>
  <r>
    <x v="0"/>
    <x v="5"/>
    <x v="6"/>
    <s v="Agri-Chairperson"/>
    <x v="3"/>
    <x v="2"/>
    <x v="94"/>
    <x v="2"/>
    <s v="Community Pest Management in Practice: _x000a_A Narrative Approach"/>
    <n v="1"/>
    <s v="pc"/>
    <n v="5000"/>
    <n v="5000"/>
    <m/>
    <n v="0"/>
    <x v="79"/>
    <s v="Agri."/>
    <m/>
    <m/>
    <x v="7"/>
    <m/>
    <x v="6"/>
    <m/>
    <m/>
    <m/>
    <x v="10"/>
    <s v="Not processed "/>
    <m/>
    <m/>
    <m/>
    <m/>
    <m/>
  </r>
  <r>
    <x v="0"/>
    <x v="5"/>
    <x v="6"/>
    <s v="Agri-Chairperson"/>
    <x v="3"/>
    <x v="2"/>
    <x v="94"/>
    <x v="2"/>
    <s v="The Vegetable Garden Pest Handbook:_x000a_ Identify and Solve Common Pest Problems on _x000a_Edible Plants - All Natural Solutions!"/>
    <n v="1"/>
    <s v="pc"/>
    <n v="2500"/>
    <n v="2500"/>
    <m/>
    <n v="0"/>
    <x v="79"/>
    <s v="Agri."/>
    <m/>
    <m/>
    <x v="7"/>
    <m/>
    <x v="6"/>
    <m/>
    <m/>
    <m/>
    <x v="10"/>
    <s v="Not processed "/>
    <m/>
    <m/>
    <m/>
    <m/>
    <m/>
  </r>
  <r>
    <x v="0"/>
    <x v="5"/>
    <x v="6"/>
    <s v="Agri-Chairperson"/>
    <x v="3"/>
    <x v="2"/>
    <x v="94"/>
    <x v="2"/>
    <s v="General Pest Management: Study Guide for Pest Control Operators (2019)"/>
    <n v="1"/>
    <s v="pc"/>
    <n v="2000"/>
    <n v="2000"/>
    <m/>
    <n v="0"/>
    <x v="79"/>
    <s v="Agri."/>
    <m/>
    <m/>
    <x v="7"/>
    <m/>
    <x v="6"/>
    <m/>
    <m/>
    <m/>
    <x v="10"/>
    <s v="Not processed "/>
    <m/>
    <m/>
    <m/>
    <m/>
    <m/>
  </r>
  <r>
    <x v="0"/>
    <x v="5"/>
    <x v="6"/>
    <s v="Agri-Chairperson"/>
    <x v="3"/>
    <x v="2"/>
    <x v="94"/>
    <x v="2"/>
    <s v=" Integrated pest management principles and Aplications "/>
    <n v="1"/>
    <s v="pc"/>
    <n v="3000"/>
    <n v="3000"/>
    <m/>
    <n v="0"/>
    <x v="79"/>
    <s v="Agri."/>
    <m/>
    <m/>
    <x v="7"/>
    <m/>
    <x v="6"/>
    <m/>
    <m/>
    <m/>
    <x v="10"/>
    <s v="Not processed "/>
    <m/>
    <m/>
    <m/>
    <m/>
    <m/>
  </r>
  <r>
    <x v="0"/>
    <x v="5"/>
    <x v="6"/>
    <s v="Agri-Chairperson"/>
    <x v="3"/>
    <x v="2"/>
    <x v="94"/>
    <x v="2"/>
    <s v="Diseases of Field Crops Diagnosis and Management :_x000a_ Volume 2: Pulses, Oil Seeds, Narcotics, and Sugar Crops"/>
    <n v="1"/>
    <s v="pc"/>
    <n v="7723.9"/>
    <n v="7723.9"/>
    <m/>
    <n v="0"/>
    <x v="79"/>
    <s v="Agri."/>
    <m/>
    <m/>
    <x v="7"/>
    <m/>
    <x v="6"/>
    <m/>
    <m/>
    <m/>
    <x v="10"/>
    <s v="Not processed "/>
    <m/>
    <m/>
    <m/>
    <m/>
    <m/>
  </r>
  <r>
    <x v="0"/>
    <x v="5"/>
    <x v="6"/>
    <s v="Agri-Chairperson"/>
    <x v="3"/>
    <x v="2"/>
    <x v="94"/>
    <x v="2"/>
    <s v="Community Scale Composting System "/>
    <n v="1"/>
    <s v="pc"/>
    <n v="2327.75"/>
    <n v="2327.75"/>
    <m/>
    <n v="0"/>
    <x v="79"/>
    <s v="Agri."/>
    <m/>
    <m/>
    <x v="7"/>
    <m/>
    <x v="6"/>
    <m/>
    <m/>
    <m/>
    <x v="10"/>
    <s v="Not processed "/>
    <m/>
    <m/>
    <m/>
    <m/>
    <m/>
  </r>
  <r>
    <x v="0"/>
    <x v="5"/>
    <x v="6"/>
    <s v="Agri-Chairperson"/>
    <x v="3"/>
    <x v="2"/>
    <x v="94"/>
    <x v="2"/>
    <s v="Regenerative Soil: The Science and Solutions"/>
    <n v="1"/>
    <s v="pc"/>
    <n v="12750"/>
    <n v="12750"/>
    <m/>
    <n v="0"/>
    <x v="79"/>
    <s v="Agri."/>
    <m/>
    <m/>
    <x v="7"/>
    <m/>
    <x v="6"/>
    <m/>
    <m/>
    <m/>
    <x v="10"/>
    <s v="Not processed "/>
    <m/>
    <m/>
    <m/>
    <m/>
    <m/>
  </r>
  <r>
    <x v="0"/>
    <x v="5"/>
    <x v="6"/>
    <s v="Agri-Chairperson"/>
    <x v="3"/>
    <x v="2"/>
    <x v="94"/>
    <x v="2"/>
    <s v="Soil Fertility Advances and Nutrient ManaDirt_x000a_ to Soil: One Family’s Journey into _x000a_Regenerative Agriculturegement"/>
    <n v="1"/>
    <s v="pc"/>
    <n v="2550"/>
    <n v="2550"/>
    <m/>
    <n v="0"/>
    <x v="79"/>
    <s v="Agri."/>
    <m/>
    <m/>
    <x v="7"/>
    <m/>
    <x v="6"/>
    <m/>
    <m/>
    <m/>
    <x v="10"/>
    <s v="Not processed "/>
    <m/>
    <m/>
    <m/>
    <m/>
    <m/>
  </r>
  <r>
    <x v="0"/>
    <x v="5"/>
    <x v="6"/>
    <s v="Agri-Chairperson"/>
    <x v="3"/>
    <x v="2"/>
    <x v="94"/>
    <x v="2"/>
    <s v="Irrigation Engineering: Conservation of Soil and Water"/>
    <n v="1"/>
    <s v="pc"/>
    <n v="2202.59"/>
    <n v="2202.59"/>
    <m/>
    <n v="0"/>
    <x v="79"/>
    <s v="Agri."/>
    <m/>
    <m/>
    <x v="7"/>
    <m/>
    <x v="6"/>
    <m/>
    <m/>
    <m/>
    <x v="10"/>
    <s v="Not processed "/>
    <m/>
    <m/>
    <m/>
    <m/>
    <m/>
  </r>
  <r>
    <x v="0"/>
    <x v="5"/>
    <x v="6"/>
    <s v="Agri-Chairperson"/>
    <x v="3"/>
    <x v="2"/>
    <x v="94"/>
    <x v="2"/>
    <s v="Soil Fertility and Nutrient Management in Horticulture"/>
    <n v="1"/>
    <s v="pc"/>
    <n v="5912"/>
    <n v="5912"/>
    <m/>
    <n v="0"/>
    <x v="79"/>
    <s v="Agri."/>
    <m/>
    <m/>
    <x v="7"/>
    <m/>
    <x v="6"/>
    <m/>
    <m/>
    <m/>
    <x v="10"/>
    <s v="Not processed "/>
    <m/>
    <m/>
    <m/>
    <m/>
    <m/>
  </r>
  <r>
    <x v="0"/>
    <x v="5"/>
    <x v="6"/>
    <s v="Agri-Chairperson"/>
    <x v="3"/>
    <x v="2"/>
    <x v="94"/>
    <x v="2"/>
    <s v="Production Technology of Spices and Herbs _x000a_and their Benefits"/>
    <n v="1"/>
    <s v="pc"/>
    <n v="27200"/>
    <n v="27200"/>
    <m/>
    <n v="0"/>
    <x v="79"/>
    <s v="Agri."/>
    <m/>
    <m/>
    <x v="7"/>
    <m/>
    <x v="6"/>
    <m/>
    <m/>
    <m/>
    <x v="10"/>
    <s v="Not processed "/>
    <m/>
    <m/>
    <m/>
    <m/>
    <m/>
  </r>
  <r>
    <x v="0"/>
    <x v="5"/>
    <x v="6"/>
    <s v="Agri-Chairperson"/>
    <x v="3"/>
    <x v="2"/>
    <x v="94"/>
    <x v="2"/>
    <s v="Adoption Of Post-harvest Technologies And Household Food Security"/>
    <n v="1"/>
    <s v="pc"/>
    <n v="3218"/>
    <n v="3218"/>
    <m/>
    <n v="0"/>
    <x v="79"/>
    <s v="Agri."/>
    <m/>
    <m/>
    <x v="7"/>
    <m/>
    <x v="6"/>
    <m/>
    <m/>
    <m/>
    <x v="10"/>
    <s v="Not processed "/>
    <m/>
    <m/>
    <m/>
    <m/>
    <m/>
  </r>
  <r>
    <x v="0"/>
    <x v="5"/>
    <x v="6"/>
    <s v="Agri-Chairperson"/>
    <x v="3"/>
    <x v="2"/>
    <x v="94"/>
    <x v="2"/>
    <s v="Medicinal and Aromatic Crops : Production, Phytochemistry, and Utilization"/>
    <n v="1"/>
    <s v="pc"/>
    <n v="5360.91"/>
    <n v="5360.91"/>
    <m/>
    <n v="0"/>
    <x v="79"/>
    <s v="Agri."/>
    <m/>
    <m/>
    <x v="7"/>
    <m/>
    <x v="6"/>
    <m/>
    <m/>
    <m/>
    <x v="10"/>
    <s v="Not processed "/>
    <m/>
    <m/>
    <m/>
    <m/>
    <m/>
  </r>
  <r>
    <x v="0"/>
    <x v="5"/>
    <x v="6"/>
    <s v="Agri-Chairperson"/>
    <x v="3"/>
    <x v="2"/>
    <x v="94"/>
    <x v="2"/>
    <s v="Basic Horticulture "/>
    <n v="1"/>
    <s v="pc"/>
    <n v="5364.91"/>
    <n v="5364.91"/>
    <m/>
    <n v="0"/>
    <x v="79"/>
    <s v="Agri."/>
    <m/>
    <m/>
    <x v="7"/>
    <m/>
    <x v="6"/>
    <m/>
    <m/>
    <m/>
    <x v="10"/>
    <s v="Not processed "/>
    <m/>
    <m/>
    <m/>
    <m/>
    <m/>
  </r>
  <r>
    <x v="0"/>
    <x v="5"/>
    <x v="6"/>
    <s v="Agri-Chairperson"/>
    <x v="3"/>
    <x v="2"/>
    <x v="94"/>
    <x v="2"/>
    <s v="Fundamentals of Plant Physiology"/>
    <n v="1"/>
    <s v="pc"/>
    <n v="5842.99"/>
    <n v="5842.99"/>
    <m/>
    <n v="0"/>
    <x v="79"/>
    <s v="Agri."/>
    <m/>
    <m/>
    <x v="7"/>
    <m/>
    <x v="6"/>
    <m/>
    <m/>
    <m/>
    <x v="10"/>
    <s v="Not processed "/>
    <m/>
    <m/>
    <m/>
    <m/>
    <m/>
  </r>
  <r>
    <x v="0"/>
    <x v="5"/>
    <x v="6"/>
    <s v="Agri-Chairperson"/>
    <x v="3"/>
    <x v="2"/>
    <x v="94"/>
    <x v="2"/>
    <s v="Plant Physiology and Development"/>
    <n v="1"/>
    <s v="pc"/>
    <n v="4305.13"/>
    <n v="4305.13"/>
    <m/>
    <n v="0"/>
    <x v="79"/>
    <s v="Agri."/>
    <m/>
    <m/>
    <x v="7"/>
    <m/>
    <x v="6"/>
    <m/>
    <m/>
    <m/>
    <x v="10"/>
    <s v="Not processed "/>
    <m/>
    <m/>
    <m/>
    <m/>
    <m/>
  </r>
  <r>
    <x v="0"/>
    <x v="5"/>
    <x v="6"/>
    <s v="Agri-Chairperson"/>
    <x v="3"/>
    <x v="2"/>
    <x v="94"/>
    <x v="2"/>
    <s v="An Introduction to Plant Structure and Development"/>
    <n v="1"/>
    <s v="pc"/>
    <n v="3718.62"/>
    <n v="3718.62"/>
    <m/>
    <n v="0"/>
    <x v="79"/>
    <s v="Agri."/>
    <m/>
    <m/>
    <x v="7"/>
    <m/>
    <x v="6"/>
    <m/>
    <m/>
    <m/>
    <x v="10"/>
    <s v="Not processed "/>
    <m/>
    <m/>
    <m/>
    <m/>
    <m/>
  </r>
  <r>
    <x v="0"/>
    <x v="5"/>
    <x v="6"/>
    <s v="Agri-Chairperson"/>
    <x v="3"/>
    <x v="2"/>
    <x v="94"/>
    <x v="2"/>
    <s v="Plant Ecology"/>
    <n v="1"/>
    <s v="pc"/>
    <n v="4506.6099999999997"/>
    <n v="4506.6099999999997"/>
    <m/>
    <n v="0"/>
    <x v="79"/>
    <s v="Agri."/>
    <m/>
    <m/>
    <x v="7"/>
    <m/>
    <x v="6"/>
    <m/>
    <m/>
    <m/>
    <x v="10"/>
    <s v="Not processed "/>
    <m/>
    <m/>
    <m/>
    <m/>
    <m/>
  </r>
  <r>
    <x v="0"/>
    <x v="5"/>
    <x v="6"/>
    <s v="Agri-Chairperson"/>
    <x v="3"/>
    <x v="2"/>
    <x v="94"/>
    <x v="2"/>
    <s v="Innumerable Insect"/>
    <n v="1"/>
    <s v="pc"/>
    <n v="1200.44"/>
    <n v="1200.44"/>
    <m/>
    <n v="0"/>
    <x v="79"/>
    <s v="Agri."/>
    <m/>
    <m/>
    <x v="7"/>
    <m/>
    <x v="6"/>
    <m/>
    <m/>
    <m/>
    <x v="10"/>
    <s v="Not processed "/>
    <m/>
    <m/>
    <m/>
    <m/>
    <m/>
  </r>
  <r>
    <x v="0"/>
    <x v="5"/>
    <x v="6"/>
    <s v="Agri-Chairperson"/>
    <x v="3"/>
    <x v="2"/>
    <x v="94"/>
    <x v="2"/>
    <s v="Insects"/>
    <n v="1"/>
    <s v="pc"/>
    <n v="2030.18"/>
    <n v="2030.18"/>
    <m/>
    <n v="0"/>
    <x v="79"/>
    <s v="Agri."/>
    <m/>
    <m/>
    <x v="7"/>
    <m/>
    <x v="6"/>
    <m/>
    <m/>
    <m/>
    <x v="10"/>
    <s v="Not processed "/>
    <m/>
    <m/>
    <m/>
    <m/>
    <m/>
  </r>
  <r>
    <x v="0"/>
    <x v="5"/>
    <x v="6"/>
    <s v="Agri-Chairperson"/>
    <x v="3"/>
    <x v="2"/>
    <x v="94"/>
    <x v="2"/>
    <s v="Dragonflies and Damslflies of New"/>
    <n v="1"/>
    <s v="pc"/>
    <n v="3066.81"/>
    <n v="3066.81"/>
    <m/>
    <n v="0"/>
    <x v="79"/>
    <s v="Agri."/>
    <m/>
    <m/>
    <x v="7"/>
    <m/>
    <x v="6"/>
    <m/>
    <m/>
    <m/>
    <x v="10"/>
    <s v="Not processed "/>
    <m/>
    <m/>
    <m/>
    <m/>
    <m/>
  </r>
  <r>
    <x v="0"/>
    <x v="5"/>
    <x v="6"/>
    <s v="Agri-Chairperson"/>
    <x v="3"/>
    <x v="2"/>
    <x v="94"/>
    <x v="2"/>
    <s v="Complete Illustrated World Encyclopedia of Insects"/>
    <n v="1"/>
    <s v="pc"/>
    <n v="2030.19"/>
    <n v="2030.19"/>
    <m/>
    <n v="0"/>
    <x v="79"/>
    <s v="Agri."/>
    <m/>
    <m/>
    <x v="7"/>
    <m/>
    <x v="6"/>
    <m/>
    <m/>
    <m/>
    <x v="10"/>
    <s v="Not processed "/>
    <m/>
    <m/>
    <m/>
    <m/>
    <m/>
  </r>
  <r>
    <x v="0"/>
    <x v="5"/>
    <x v="6"/>
    <s v="Agri-Chairperson"/>
    <x v="3"/>
    <x v="2"/>
    <x v="94"/>
    <x v="2"/>
    <s v="Plant Propagation Principles and Practices"/>
    <n v="1"/>
    <s v="pc"/>
    <n v="14927.97"/>
    <n v="14927.97"/>
    <m/>
    <n v="0"/>
    <x v="79"/>
    <s v="Agri."/>
    <m/>
    <m/>
    <x v="7"/>
    <m/>
    <x v="6"/>
    <m/>
    <m/>
    <m/>
    <x v="10"/>
    <s v="Not processed "/>
    <m/>
    <m/>
    <m/>
    <m/>
    <m/>
  </r>
  <r>
    <x v="0"/>
    <x v="5"/>
    <x v="6"/>
    <s v="Agri-Chairperson"/>
    <x v="3"/>
    <x v="2"/>
    <x v="94"/>
    <x v="2"/>
    <s v="Genetic Data Analysis for Plants"/>
    <n v="1"/>
    <s v="pc"/>
    <n v="3940.53"/>
    <n v="3940.53"/>
    <m/>
    <n v="0"/>
    <x v="79"/>
    <s v="Agri."/>
    <m/>
    <m/>
    <x v="7"/>
    <m/>
    <x v="6"/>
    <m/>
    <m/>
    <m/>
    <x v="10"/>
    <s v="Not processed "/>
    <m/>
    <m/>
    <m/>
    <m/>
    <m/>
  </r>
  <r>
    <x v="0"/>
    <x v="5"/>
    <x v="6"/>
    <s v="Agri-Chairperson"/>
    <x v="3"/>
    <x v="2"/>
    <x v="94"/>
    <x v="2"/>
    <s v="Plant Propagation "/>
    <n v="1"/>
    <s v="pc"/>
    <n v="5445.08"/>
    <n v="5445.08"/>
    <m/>
    <n v="0"/>
    <x v="79"/>
    <s v="Agri."/>
    <m/>
    <m/>
    <x v="7"/>
    <m/>
    <x v="6"/>
    <m/>
    <m/>
    <m/>
    <x v="10"/>
    <s v="Not processed "/>
    <m/>
    <m/>
    <m/>
    <m/>
    <m/>
  </r>
  <r>
    <x v="0"/>
    <x v="5"/>
    <x v="6"/>
    <s v="Agri-Chairperson"/>
    <x v="3"/>
    <x v="2"/>
    <x v="94"/>
    <x v="2"/>
    <s v="Plant Breeding :Classical to Modern"/>
    <n v="1"/>
    <s v="pc"/>
    <n v="4736"/>
    <n v="4736"/>
    <m/>
    <n v="0"/>
    <x v="79"/>
    <s v="Agri."/>
    <m/>
    <m/>
    <x v="7"/>
    <m/>
    <x v="6"/>
    <m/>
    <m/>
    <m/>
    <x v="10"/>
    <s v="Not processed "/>
    <m/>
    <m/>
    <m/>
    <m/>
    <m/>
  </r>
  <r>
    <x v="0"/>
    <x v="5"/>
    <x v="6"/>
    <s v="Agri-Chairperson"/>
    <x v="3"/>
    <x v="2"/>
    <x v="94"/>
    <x v="2"/>
    <s v="Horticultural Plant Breeding"/>
    <n v="1"/>
    <s v="pc"/>
    <n v="5733.06"/>
    <n v="5733.06"/>
    <m/>
    <n v="0"/>
    <x v="79"/>
    <s v="Agri."/>
    <m/>
    <m/>
    <x v="7"/>
    <m/>
    <x v="6"/>
    <m/>
    <m/>
    <m/>
    <x v="10"/>
    <s v="Not processed "/>
    <m/>
    <m/>
    <m/>
    <m/>
    <m/>
  </r>
  <r>
    <x v="0"/>
    <x v="5"/>
    <x v="6"/>
    <s v="Agri-Chairperson"/>
    <x v="3"/>
    <x v="2"/>
    <x v="94"/>
    <x v="2"/>
    <s v="Post Harvest Technology of Cereals, Pulse and Oil seed"/>
    <n v="1"/>
    <s v="pc"/>
    <n v="5890"/>
    <n v="5890"/>
    <m/>
    <n v="0"/>
    <x v="79"/>
    <s v="Agri."/>
    <m/>
    <m/>
    <x v="7"/>
    <m/>
    <x v="6"/>
    <m/>
    <m/>
    <m/>
    <x v="10"/>
    <s v="Not processed "/>
    <m/>
    <m/>
    <m/>
    <m/>
    <m/>
  </r>
  <r>
    <x v="0"/>
    <x v="5"/>
    <x v="6"/>
    <s v="Agri-Chairperson"/>
    <x v="3"/>
    <x v="2"/>
    <x v="94"/>
    <x v="2"/>
    <s v="Post Harvest Handling Technology"/>
    <n v="1"/>
    <s v="pc"/>
    <n v="8530.19"/>
    <n v="8530.19"/>
    <m/>
    <n v="0"/>
    <x v="79"/>
    <s v="Agri."/>
    <m/>
    <m/>
    <x v="7"/>
    <m/>
    <x v="6"/>
    <m/>
    <m/>
    <m/>
    <x v="10"/>
    <s v="Not processed "/>
    <m/>
    <m/>
    <m/>
    <m/>
    <m/>
  </r>
  <r>
    <x v="0"/>
    <x v="5"/>
    <x v="6"/>
    <s v="Agri-Chairperson"/>
    <x v="3"/>
    <x v="2"/>
    <x v="94"/>
    <x v="2"/>
    <s v="Artificial Seeds Technology"/>
    <n v="1"/>
    <s v="pc"/>
    <n v="8760.56"/>
    <n v="8760.56"/>
    <m/>
    <n v="0"/>
    <x v="79"/>
    <s v="Agri."/>
    <m/>
    <m/>
    <x v="7"/>
    <m/>
    <x v="6"/>
    <m/>
    <m/>
    <m/>
    <x v="10"/>
    <s v="Not processed "/>
    <m/>
    <m/>
    <m/>
    <m/>
    <m/>
  </r>
  <r>
    <x v="0"/>
    <x v="5"/>
    <x v="6"/>
    <s v="Agri-Chairperson"/>
    <x v="3"/>
    <x v="2"/>
    <x v="94"/>
    <x v="2"/>
    <s v="Principles of Seeds Science and Technology"/>
    <n v="1"/>
    <s v="pc"/>
    <n v="3170.51"/>
    <n v="3170.51"/>
    <m/>
    <n v="0"/>
    <x v="79"/>
    <s v="Agri."/>
    <m/>
    <m/>
    <x v="7"/>
    <m/>
    <x v="6"/>
    <m/>
    <m/>
    <m/>
    <x v="10"/>
    <s v="Not processed "/>
    <m/>
    <m/>
    <m/>
    <m/>
    <m/>
  </r>
  <r>
    <x v="0"/>
    <x v="5"/>
    <x v="6"/>
    <s v="Agri-Chairperson"/>
    <x v="3"/>
    <x v="2"/>
    <x v="94"/>
    <x v="2"/>
    <s v="WildLife Disease Ecology"/>
    <n v="1"/>
    <s v="pc"/>
    <n v="2876.18"/>
    <n v="2876.18"/>
    <m/>
    <n v="0"/>
    <x v="79"/>
    <s v="Agri."/>
    <m/>
    <m/>
    <x v="7"/>
    <m/>
    <x v="6"/>
    <m/>
    <m/>
    <m/>
    <x v="10"/>
    <s v="Not processed "/>
    <m/>
    <m/>
    <m/>
    <m/>
    <m/>
  </r>
  <r>
    <x v="0"/>
    <x v="5"/>
    <x v="6"/>
    <s v="Agri-Chairperson"/>
    <x v="3"/>
    <x v="2"/>
    <x v="94"/>
    <x v="2"/>
    <s v="Phytoplasmas:Plant Pathogenic Bacteria-II"/>
    <n v="1"/>
    <s v="pc"/>
    <n v="6302.85"/>
    <n v="6302.85"/>
    <m/>
    <n v="0"/>
    <x v="79"/>
    <s v="Agri."/>
    <m/>
    <m/>
    <x v="7"/>
    <m/>
    <x v="6"/>
    <m/>
    <m/>
    <m/>
    <x v="10"/>
    <s v="Not processed "/>
    <m/>
    <m/>
    <m/>
    <m/>
    <m/>
  </r>
  <r>
    <x v="0"/>
    <x v="5"/>
    <x v="6"/>
    <s v="Agri-Chairperson"/>
    <x v="3"/>
    <x v="2"/>
    <x v="94"/>
    <x v="2"/>
    <s v=" Biochemistry at first glance"/>
    <n v="1"/>
    <s v="pc"/>
    <n v="1600"/>
    <n v="1600"/>
    <m/>
    <n v="0"/>
    <x v="79"/>
    <s v="Agri."/>
    <m/>
    <m/>
    <x v="7"/>
    <m/>
    <x v="6"/>
    <m/>
    <m/>
    <m/>
    <x v="10"/>
    <s v="Not processed "/>
    <m/>
    <m/>
    <m/>
    <m/>
    <m/>
  </r>
  <r>
    <x v="0"/>
    <x v="5"/>
    <x v="6"/>
    <s v="Agri-Chairperson"/>
    <x v="3"/>
    <x v="2"/>
    <x v="94"/>
    <x v="2"/>
    <s v=" Chemical and Synthetic Approaches in membrane biology"/>
    <n v="1"/>
    <s v="pc"/>
    <n v="2300"/>
    <n v="2300"/>
    <m/>
    <n v="0"/>
    <x v="79"/>
    <s v="Agri."/>
    <m/>
    <m/>
    <x v="7"/>
    <m/>
    <x v="6"/>
    <m/>
    <m/>
    <m/>
    <x v="10"/>
    <s v="Not processed "/>
    <m/>
    <m/>
    <m/>
    <m/>
    <m/>
  </r>
  <r>
    <x v="0"/>
    <x v="5"/>
    <x v="6"/>
    <s v="Agri-Chairperson"/>
    <x v="3"/>
    <x v="2"/>
    <x v="94"/>
    <x v="2"/>
    <s v=" lehninger Principles of Biochemistry"/>
    <n v="1"/>
    <s v="pc"/>
    <n v="796"/>
    <n v="796"/>
    <m/>
    <n v="0"/>
    <x v="79"/>
    <s v="Agri."/>
    <m/>
    <m/>
    <x v="7"/>
    <m/>
    <x v="6"/>
    <m/>
    <m/>
    <m/>
    <x v="10"/>
    <s v="Not processed "/>
    <m/>
    <m/>
    <m/>
    <m/>
    <m/>
  </r>
  <r>
    <x v="0"/>
    <x v="5"/>
    <x v="6"/>
    <s v="Agri-Chairperson"/>
    <x v="3"/>
    <x v="2"/>
    <x v="94"/>
    <x v="2"/>
    <s v=" Organic Chemistry I Reactions and practice problem 2019"/>
    <n v="1"/>
    <s v="pc"/>
    <n v="2150"/>
    <n v="2150"/>
    <m/>
    <n v="0"/>
    <x v="79"/>
    <s v="Agri."/>
    <m/>
    <m/>
    <x v="7"/>
    <m/>
    <x v="6"/>
    <m/>
    <m/>
    <m/>
    <x v="10"/>
    <s v="Not processed "/>
    <m/>
    <m/>
    <m/>
    <m/>
    <m/>
  </r>
  <r>
    <x v="0"/>
    <x v="5"/>
    <x v="6"/>
    <s v="Agri-Chairperson"/>
    <x v="3"/>
    <x v="2"/>
    <x v="94"/>
    <x v="2"/>
    <s v=" Fundamental of reaction mechanism in Organic Chemistry"/>
    <n v="1"/>
    <s v="pc"/>
    <n v="2389.35"/>
    <n v="2389.35"/>
    <m/>
    <n v="0"/>
    <x v="79"/>
    <s v="Agri."/>
    <m/>
    <m/>
    <x v="7"/>
    <m/>
    <x v="6"/>
    <m/>
    <m/>
    <m/>
    <x v="10"/>
    <s v="Not processed "/>
    <m/>
    <m/>
    <m/>
    <m/>
    <m/>
  </r>
  <r>
    <x v="0"/>
    <x v="5"/>
    <x v="6"/>
    <s v="Agri-Chairperson"/>
    <x v="3"/>
    <x v="2"/>
    <x v="94"/>
    <x v="2"/>
    <s v=" Essential Organic Chemistry, 2 Organic Chemistry: A very short Introduction"/>
    <n v="1"/>
    <s v="pc"/>
    <n v="244.8"/>
    <n v="244.8"/>
    <m/>
    <n v="0"/>
    <x v="79"/>
    <s v="Agri."/>
    <m/>
    <m/>
    <x v="7"/>
    <m/>
    <x v="6"/>
    <m/>
    <m/>
    <m/>
    <x v="10"/>
    <s v="Not processed "/>
    <m/>
    <m/>
    <m/>
    <m/>
    <m/>
  </r>
  <r>
    <x v="0"/>
    <x v="5"/>
    <x v="6"/>
    <s v="Agri-Chairperson"/>
    <x v="3"/>
    <x v="2"/>
    <x v="94"/>
    <x v="2"/>
    <s v="Organic chemistry : a very short introduction "/>
    <n v="1"/>
    <s v="pc"/>
    <n v="777"/>
    <n v="777"/>
    <m/>
    <n v="0"/>
    <x v="79"/>
    <s v="Agri."/>
    <m/>
    <m/>
    <x v="7"/>
    <m/>
    <x v="6"/>
    <m/>
    <m/>
    <m/>
    <x v="10"/>
    <s v="Not processed "/>
    <m/>
    <m/>
    <m/>
    <m/>
    <m/>
  </r>
  <r>
    <x v="0"/>
    <x v="6"/>
    <x v="3"/>
    <s v="Accounttant I"/>
    <x v="1"/>
    <x v="0"/>
    <x v="95"/>
    <x v="0"/>
    <s v="Water Dispenser (Hot &amp; Cold)"/>
    <n v="1"/>
    <s v="unit"/>
    <n v="9300"/>
    <n v="9300"/>
    <n v="7000"/>
    <n v="7000"/>
    <x v="80"/>
    <s v="Acctg"/>
    <s v="July 1, 2021"/>
    <s v="July 2, 2021"/>
    <x v="54"/>
    <s v="SKR Furnitures &amp; Fixture Trading"/>
    <x v="45"/>
    <s v="1003B"/>
    <s v="July 27, 2021"/>
    <s v="Accounting"/>
    <x v="1"/>
    <s v="PAID"/>
    <n v="86460"/>
    <s v="01-2021-07-272"/>
    <s v="01-02-2021-07-0192"/>
    <s v="July 29, 2021"/>
    <n v="30"/>
  </r>
  <r>
    <x v="0"/>
    <x v="6"/>
    <x v="14"/>
    <s v="SSO Supervisor"/>
    <x v="3"/>
    <x v="2"/>
    <x v="96"/>
    <x v="0"/>
    <s v="No Printing Linen Curtain W:56-57 inches L: with grommet rings (Dark Gray)"/>
    <n v="6"/>
    <s v="panels"/>
    <n v="500"/>
    <n v="3000"/>
    <m/>
    <n v="0"/>
    <x v="81"/>
    <s v="SSO"/>
    <s v="FAILED"/>
    <m/>
    <x v="7"/>
    <m/>
    <x v="6"/>
    <s v="1004H"/>
    <m/>
    <m/>
    <x v="3"/>
    <m/>
    <m/>
    <m/>
    <m/>
    <m/>
    <m/>
  </r>
  <r>
    <x v="0"/>
    <x v="6"/>
    <x v="14"/>
    <s v="SSO Supervisor"/>
    <x v="3"/>
    <x v="2"/>
    <x v="96"/>
    <x v="0"/>
    <s v="No Printing Linen Curtain W:56-57 inches L: with grommet rings (Light Gray)"/>
    <n v="6"/>
    <s v="panels"/>
    <n v="500"/>
    <n v="3000"/>
    <m/>
    <n v="0"/>
    <x v="81"/>
    <s v="SSO"/>
    <m/>
    <m/>
    <x v="7"/>
    <m/>
    <x v="6"/>
    <s v="1004H"/>
    <m/>
    <m/>
    <x v="3"/>
    <m/>
    <m/>
    <m/>
    <m/>
    <m/>
    <m/>
  </r>
  <r>
    <x v="0"/>
    <x v="6"/>
    <x v="14"/>
    <s v="SSO Supervisor"/>
    <x v="3"/>
    <x v="2"/>
    <x v="96"/>
    <x v="0"/>
    <s v="No Printing Linen Curtain W: 56-57 inches L: with grommet rings (White)"/>
    <n v="3"/>
    <s v="panels"/>
    <n v="500"/>
    <n v="1500"/>
    <m/>
    <n v="0"/>
    <x v="81"/>
    <s v="SSO"/>
    <m/>
    <m/>
    <x v="7"/>
    <m/>
    <x v="6"/>
    <s v="1004H"/>
    <m/>
    <m/>
    <x v="3"/>
    <m/>
    <m/>
    <m/>
    <m/>
    <m/>
    <m/>
  </r>
  <r>
    <x v="0"/>
    <x v="6"/>
    <x v="5"/>
    <s v="GSO-Supervisor"/>
    <x v="1"/>
    <x v="0"/>
    <x v="97"/>
    <x v="0"/>
    <s v="UPS (550w output power capacity/230v nominal output voltage/230v nominal input voltage)"/>
    <n v="1"/>
    <s v="unit"/>
    <n v="10000"/>
    <n v="10000"/>
    <n v="4500"/>
    <n v="4500"/>
    <x v="82"/>
    <s v="GSO"/>
    <s v="June 28, 2021"/>
    <s v="July 2, 2021"/>
    <x v="55"/>
    <s v="JPM Gen. Mdse. &amp; Hardware"/>
    <x v="7"/>
    <s v="1003G"/>
    <m/>
    <m/>
    <x v="0"/>
    <s v="for payment"/>
    <m/>
    <m/>
    <s v="01-02-2021-06-0184"/>
    <m/>
    <m/>
  </r>
  <r>
    <x v="0"/>
    <x v="6"/>
    <x v="5"/>
    <s v="GSO-Supervisor"/>
    <x v="1"/>
    <x v="0"/>
    <x v="97"/>
    <x v="0"/>
    <s v="UPS (650VA 390W w/ buuilt in AVR)"/>
    <n v="2"/>
    <s v="unit"/>
    <n v="4000"/>
    <n v="8000"/>
    <n v="4500"/>
    <n v="9000"/>
    <x v="82"/>
    <s v="GSO"/>
    <s v="June 28, 2021"/>
    <s v="July 2, 2021"/>
    <x v="55"/>
    <s v="JPM Gen. Mdse. &amp; Hardware"/>
    <x v="7"/>
    <s v="1003G"/>
    <m/>
    <m/>
    <x v="0"/>
    <s v="for payment"/>
    <m/>
    <m/>
    <s v="01-02-2021-06-0184"/>
    <m/>
    <m/>
  </r>
  <r>
    <x v="0"/>
    <x v="6"/>
    <x v="5"/>
    <s v="GSO-Supervisor"/>
    <x v="1"/>
    <x v="0"/>
    <x v="97"/>
    <x v="0"/>
    <s v="Standing Hot &amp; Cold water Dispenser w/ chiller (3.4L cool, 1.2L hot, thermally protected, 3 indicator lights, 2 power switch)"/>
    <n v="1"/>
    <s v="unit"/>
    <n v="13000"/>
    <n v="13000"/>
    <n v="13000"/>
    <n v="13000"/>
    <x v="82"/>
    <s v="GSO"/>
    <s v="June 28, 2021"/>
    <s v="July 2, 2021"/>
    <x v="55"/>
    <s v="JPM Gen. Mdse. &amp; Hardware"/>
    <x v="7"/>
    <s v="1003G"/>
    <m/>
    <m/>
    <x v="0"/>
    <s v="for payment"/>
    <m/>
    <m/>
    <s v="01-02-2021-06-0184"/>
    <m/>
    <m/>
  </r>
  <r>
    <x v="0"/>
    <x v="6"/>
    <x v="5"/>
    <s v="GSO-Supervisor"/>
    <x v="1"/>
    <x v="0"/>
    <x v="97"/>
    <x v="0"/>
    <s v="Touch-free automatic alcohol dispenser w/ sensor (1000ml capacity, dual power supply, wall mounted)"/>
    <n v="2"/>
    <s v="unit"/>
    <n v="3000"/>
    <n v="6000"/>
    <n v="3000"/>
    <n v="6000"/>
    <x v="82"/>
    <s v="GSO"/>
    <s v="June 28, 2021"/>
    <s v="July 2, 2021"/>
    <x v="55"/>
    <s v="JPM Gen. Mdse. &amp; Hardware"/>
    <x v="7"/>
    <s v="1003G"/>
    <m/>
    <m/>
    <x v="0"/>
    <s v="for payment"/>
    <m/>
    <m/>
    <s v="01-02-2021-06-0184"/>
    <m/>
    <m/>
  </r>
  <r>
    <x v="0"/>
    <x v="6"/>
    <x v="5"/>
    <s v="GSO-Supervisor"/>
    <x v="3"/>
    <x v="2"/>
    <x v="98"/>
    <x v="0"/>
    <s v="Heavy Duty male plug, rubberized"/>
    <n v="30"/>
    <s v="pc"/>
    <n v="70"/>
    <n v="2100"/>
    <m/>
    <n v="0"/>
    <x v="83"/>
    <s v="GSO"/>
    <s v="FAILED"/>
    <m/>
    <x v="7"/>
    <m/>
    <x v="6"/>
    <s v="1003G"/>
    <m/>
    <m/>
    <x v="3"/>
    <m/>
    <m/>
    <m/>
    <m/>
    <m/>
    <m/>
  </r>
  <r>
    <x v="0"/>
    <x v="6"/>
    <x v="5"/>
    <s v="GSO-Supervisor"/>
    <x v="3"/>
    <x v="2"/>
    <x v="98"/>
    <x v="0"/>
    <s v="Heavy Duty extension outlet, 3 gang 15A, 250V"/>
    <n v="30"/>
    <s v="pc"/>
    <n v="120"/>
    <n v="3600"/>
    <m/>
    <n v="0"/>
    <x v="83"/>
    <s v="GSO"/>
    <m/>
    <m/>
    <x v="7"/>
    <m/>
    <x v="6"/>
    <s v="1003G"/>
    <m/>
    <m/>
    <x v="3"/>
    <m/>
    <m/>
    <m/>
    <m/>
    <m/>
    <m/>
  </r>
  <r>
    <x v="0"/>
    <x v="6"/>
    <x v="5"/>
    <s v="GSO-Supervisor"/>
    <x v="3"/>
    <x v="2"/>
    <x v="98"/>
    <x v="0"/>
    <s v="#10 Stranded wire (red, blue)"/>
    <n v="3"/>
    <s v="roll"/>
    <n v="6000"/>
    <n v="18000"/>
    <m/>
    <n v="0"/>
    <x v="83"/>
    <s v="GSO"/>
    <m/>
    <m/>
    <x v="7"/>
    <m/>
    <x v="6"/>
    <s v="1003G"/>
    <m/>
    <m/>
    <x v="3"/>
    <m/>
    <m/>
    <m/>
    <m/>
    <m/>
    <m/>
  </r>
  <r>
    <x v="0"/>
    <x v="6"/>
    <x v="5"/>
    <s v="GSO-Supervisor"/>
    <x v="3"/>
    <x v="2"/>
    <x v="98"/>
    <x v="0"/>
    <s v="Brass Stair nosing, 4'"/>
    <n v="37"/>
    <s v="pc"/>
    <n v="300"/>
    <n v="11100"/>
    <m/>
    <n v="0"/>
    <x v="83"/>
    <s v="GSO"/>
    <m/>
    <m/>
    <x v="7"/>
    <m/>
    <x v="6"/>
    <s v="1003G"/>
    <m/>
    <m/>
    <x v="3"/>
    <m/>
    <m/>
    <m/>
    <m/>
    <m/>
    <m/>
  </r>
  <r>
    <x v="0"/>
    <x v="6"/>
    <x v="5"/>
    <s v="GSO-Supervisor"/>
    <x v="3"/>
    <x v="2"/>
    <x v="98"/>
    <x v="0"/>
    <s v="Cement"/>
    <n v="5"/>
    <s v="bag"/>
    <n v="400"/>
    <n v="2000"/>
    <m/>
    <n v="0"/>
    <x v="83"/>
    <s v="GSO"/>
    <m/>
    <m/>
    <x v="7"/>
    <m/>
    <x v="6"/>
    <s v="1003G"/>
    <m/>
    <m/>
    <x v="3"/>
    <m/>
    <m/>
    <m/>
    <m/>
    <m/>
    <m/>
  </r>
  <r>
    <x v="0"/>
    <x v="6"/>
    <x v="5"/>
    <s v="GSO-Supervisor"/>
    <x v="3"/>
    <x v="2"/>
    <x v="98"/>
    <x v="0"/>
    <s v="Tile Adhesive"/>
    <n v="5"/>
    <s v="bag"/>
    <n v="500"/>
    <n v="2500"/>
    <m/>
    <n v="0"/>
    <x v="83"/>
    <s v="GSO"/>
    <m/>
    <m/>
    <x v="7"/>
    <m/>
    <x v="6"/>
    <s v="1003G"/>
    <m/>
    <m/>
    <x v="3"/>
    <m/>
    <m/>
    <m/>
    <m/>
    <m/>
    <m/>
  </r>
  <r>
    <x v="0"/>
    <x v="6"/>
    <x v="7"/>
    <s v="Director of Instruction"/>
    <x v="3"/>
    <x v="2"/>
    <x v="99"/>
    <x v="0"/>
    <s v="AM snacks (3 layered Tuna Sandwich w/ Assorted Softdrinks in can)"/>
    <n v="39"/>
    <s v="pax"/>
    <n v="150"/>
    <n v="5850"/>
    <m/>
    <n v="0"/>
    <x v="84"/>
    <s v="DI"/>
    <m/>
    <m/>
    <x v="7"/>
    <m/>
    <x v="6"/>
    <n v="1002"/>
    <m/>
    <m/>
    <x v="11"/>
    <m/>
    <m/>
    <m/>
    <m/>
    <m/>
    <m/>
  </r>
  <r>
    <x v="0"/>
    <x v="6"/>
    <x v="7"/>
    <s v="Director of Instruction"/>
    <x v="3"/>
    <x v="2"/>
    <x v="99"/>
    <x v="0"/>
    <s v="AM snack (Vegetarian Sandwich w/ Softdrink in can)   June 14"/>
    <n v="1"/>
    <s v="pax"/>
    <n v="150"/>
    <n v="150"/>
    <m/>
    <n v="0"/>
    <x v="84"/>
    <s v="DI"/>
    <m/>
    <m/>
    <x v="7"/>
    <m/>
    <x v="6"/>
    <n v="1002"/>
    <m/>
    <m/>
    <x v="11"/>
    <m/>
    <m/>
    <m/>
    <m/>
    <m/>
    <m/>
  </r>
  <r>
    <x v="0"/>
    <x v="6"/>
    <x v="7"/>
    <s v="Director of Instruction"/>
    <x v="3"/>
    <x v="2"/>
    <x v="99"/>
    <x v="0"/>
    <s v="Lunch ( 1 vegetabl, 2 meat (chicken, fish, beef) 1 bottled water &amp; Rice-- Buffet"/>
    <n v="40"/>
    <s v="pax"/>
    <n v="350"/>
    <n v="14000"/>
    <m/>
    <n v="0"/>
    <x v="84"/>
    <s v="DI"/>
    <m/>
    <m/>
    <x v="7"/>
    <m/>
    <x v="6"/>
    <n v="1002"/>
    <m/>
    <m/>
    <x v="11"/>
    <m/>
    <m/>
    <m/>
    <m/>
    <m/>
    <m/>
  </r>
  <r>
    <x v="0"/>
    <x v="6"/>
    <x v="22"/>
    <s v="AO V/Planning Officer"/>
    <x v="1"/>
    <x v="0"/>
    <x v="100"/>
    <x v="0"/>
    <s v="Lunch with bottled water (without pork) June 9, 2021"/>
    <n v="10"/>
    <s v="pax"/>
    <n v="350"/>
    <n v="3500"/>
    <n v="300"/>
    <n v="3000"/>
    <x v="85"/>
    <s v="Planning"/>
    <s v="June 18, 2021"/>
    <s v="July 1, 2021"/>
    <x v="34"/>
    <s v="Davocol's Inn"/>
    <x v="27"/>
    <s v="1001C"/>
    <s v="July 7, 2021"/>
    <s v="Accounting"/>
    <x v="1"/>
    <s v="for payment"/>
    <n v="86446"/>
    <s v="01-2021-07-250"/>
    <s v="01-02-2021-06-0175"/>
    <s v="July 15, 2021"/>
    <n v="30"/>
  </r>
  <r>
    <x v="0"/>
    <x v="6"/>
    <x v="6"/>
    <s v="Agri-Chairperson"/>
    <x v="2"/>
    <x v="0"/>
    <x v="101"/>
    <x v="0"/>
    <s v="MGAS refill (Large)"/>
    <n v="2"/>
    <s v="pcs"/>
    <n v="4500"/>
    <n v="9000"/>
    <n v="3975"/>
    <n v="7950"/>
    <x v="86"/>
    <s v="Agri."/>
    <d v="2021-06-28T00:00:00"/>
    <d v="2021-07-02T00:00:00"/>
    <x v="56"/>
    <s v="Enrinar Trading"/>
    <x v="30"/>
    <s v="1002E"/>
    <d v="2021-07-13T00:00:00"/>
    <s v="Accounting"/>
    <x v="1"/>
    <s v="for payment"/>
    <m/>
    <m/>
    <s v="07-02-2021-06-0074"/>
    <m/>
    <n v="30"/>
  </r>
  <r>
    <x v="0"/>
    <x v="6"/>
    <x v="3"/>
    <s v="Accounttant I"/>
    <x v="1"/>
    <x v="0"/>
    <x v="102"/>
    <x v="0"/>
    <s v="Ribbon Cart, C13s015632, Black for LX-310"/>
    <n v="10"/>
    <s v="cart"/>
    <n v="220"/>
    <n v="2200"/>
    <n v="200"/>
    <n v="2000"/>
    <x v="87"/>
    <s v="Accounting"/>
    <s v="June 25, 2021"/>
    <m/>
    <x v="7"/>
    <s v="JPM Gen. Mdase. &amp; Hardware"/>
    <x v="6"/>
    <s v="1003B"/>
    <m/>
    <m/>
    <x v="7"/>
    <m/>
    <m/>
    <m/>
    <s v="01-02-2021-06-0178"/>
    <m/>
    <n v="30"/>
  </r>
  <r>
    <x v="0"/>
    <x v="6"/>
    <x v="4"/>
    <s v="CAO/Director of Admin &amp; Finance Services"/>
    <x v="1"/>
    <x v="0"/>
    <x v="103"/>
    <x v="0"/>
    <s v="Magnetic White Board w/ buttons and Magnetic eraser (size: 18&quot; x 24&quot;)"/>
    <n v="10"/>
    <s v="sets"/>
    <n v="1000"/>
    <n v="10000"/>
    <n v="843.75"/>
    <n v="8437.5"/>
    <x v="88"/>
    <s v="Admin."/>
    <m/>
    <m/>
    <x v="7"/>
    <s v="GDP Trading"/>
    <x v="6"/>
    <n v="1003"/>
    <m/>
    <m/>
    <x v="7"/>
    <m/>
    <m/>
    <m/>
    <s v="01-02-2021-06-0182"/>
    <m/>
    <n v="30"/>
  </r>
  <r>
    <x v="0"/>
    <x v="6"/>
    <x v="12"/>
    <s v="Researcher-DOST"/>
    <x v="2"/>
    <x v="0"/>
    <x v="104"/>
    <x v="0"/>
    <s v="Sweet Potato/Wakay Flour(processed in Batanes)"/>
    <n v="10"/>
    <s v="kg"/>
    <n v="100"/>
    <n v="1000"/>
    <n v="400"/>
    <n v="4000"/>
    <x v="67"/>
    <s v="RDET"/>
    <s v="June 29, 2021"/>
    <s v="July 6, 2021"/>
    <x v="7"/>
    <s v="Davocol's Gen. Mdse."/>
    <x v="6"/>
    <n v="1005"/>
    <m/>
    <m/>
    <x v="7"/>
    <m/>
    <m/>
    <m/>
    <s v="07-02-2021-06-0077"/>
    <m/>
    <n v="30"/>
  </r>
  <r>
    <x v="0"/>
    <x v="6"/>
    <x v="12"/>
    <s v="Researcher-DOST"/>
    <x v="2"/>
    <x v="0"/>
    <x v="104"/>
    <x v="0"/>
    <s v="Fresh Lobster (Batanes)"/>
    <n v="30"/>
    <s v="kg"/>
    <n v="900"/>
    <n v="27000"/>
    <n v="550"/>
    <n v="16500"/>
    <x v="67"/>
    <s v="RDET"/>
    <s v="June 29, 2021"/>
    <s v="July 6, 2021"/>
    <x v="7"/>
    <s v="Davocol's Gen. Mdse."/>
    <x v="6"/>
    <n v="1005"/>
    <m/>
    <m/>
    <x v="7"/>
    <m/>
    <m/>
    <m/>
    <s v="07-02-2021-06-0077"/>
    <m/>
    <n v="30"/>
  </r>
  <r>
    <x v="0"/>
    <x v="6"/>
    <x v="12"/>
    <s v="Researcher-DOST"/>
    <x v="2"/>
    <x v="0"/>
    <x v="104"/>
    <x v="0"/>
    <s v="Gaat du Langud Leaves (Fresh, clean)"/>
    <n v="2000"/>
    <s v="grams"/>
    <n v="10"/>
    <n v="20000"/>
    <n v="13"/>
    <n v="26000"/>
    <x v="67"/>
    <s v="RDET"/>
    <s v="June 29, 2021"/>
    <s v="July 6, 2021"/>
    <x v="7"/>
    <s v="Davocol's Gen. Mdse."/>
    <x v="6"/>
    <n v="1005"/>
    <m/>
    <m/>
    <x v="7"/>
    <m/>
    <m/>
    <m/>
    <s v="07-02-2021-06-0077"/>
    <m/>
    <n v="30"/>
  </r>
  <r>
    <x v="0"/>
    <x v="6"/>
    <x v="12"/>
    <s v="Researcher-DOST"/>
    <x v="2"/>
    <x v="0"/>
    <x v="104"/>
    <x v="0"/>
    <s v="Fresh Turmeric Rhizome (Batanes, clean)"/>
    <n v="10"/>
    <s v="kg"/>
    <n v="150"/>
    <n v="1500"/>
    <n v="300"/>
    <n v="3000"/>
    <x v="67"/>
    <s v="RDET"/>
    <s v="June 29, 2021"/>
    <s v="July 6, 2021"/>
    <x v="7"/>
    <s v="Davocol's Gen. Mdse."/>
    <x v="6"/>
    <n v="1005"/>
    <m/>
    <m/>
    <x v="7"/>
    <m/>
    <m/>
    <m/>
    <s v="07-02-2021-06-0077"/>
    <m/>
    <n v="30"/>
  </r>
  <r>
    <x v="0"/>
    <x v="6"/>
    <x v="12"/>
    <s v="Researcher-DOST"/>
    <x v="2"/>
    <x v="0"/>
    <x v="105"/>
    <x v="0"/>
    <s v="Fresh Calamansi Fruit (Batanes)"/>
    <n v="10"/>
    <s v="kg"/>
    <n v="100"/>
    <n v="1000"/>
    <n v="250"/>
    <n v="2500"/>
    <x v="67"/>
    <s v="RDET"/>
    <s v="June 28, 2021"/>
    <s v="July 2, 2021"/>
    <x v="7"/>
    <s v="Davocol's Gen. Mdse."/>
    <x v="6"/>
    <n v="1005"/>
    <m/>
    <m/>
    <x v="7"/>
    <m/>
    <m/>
    <m/>
    <s v="07-02-2021-06-0072"/>
    <m/>
    <n v="30"/>
  </r>
  <r>
    <x v="0"/>
    <x v="6"/>
    <x v="12"/>
    <s v="Researcher-DOST"/>
    <x v="2"/>
    <x v="0"/>
    <x v="105"/>
    <x v="0"/>
    <s v="Flying Fish (sliced, de boned)"/>
    <n v="10"/>
    <s v="kg"/>
    <n v="120"/>
    <n v="1200"/>
    <n v="450"/>
    <n v="4500"/>
    <x v="67"/>
    <s v="RDET"/>
    <s v="June 28, 2021"/>
    <s v="July 2, 2021"/>
    <x v="7"/>
    <s v="Davocol's Gen. Mdse."/>
    <x v="6"/>
    <n v="1005"/>
    <m/>
    <m/>
    <x v="7"/>
    <m/>
    <m/>
    <m/>
    <s v="07-02-2021-06-0072"/>
    <m/>
    <n v="30"/>
  </r>
  <r>
    <x v="0"/>
    <x v="6"/>
    <x v="12"/>
    <s v="Researcher-DOST"/>
    <x v="2"/>
    <x v="0"/>
    <x v="105"/>
    <x v="0"/>
    <s v="Rock Salt/ordinary salt"/>
    <n v="5"/>
    <s v="kg"/>
    <n v="50"/>
    <n v="250"/>
    <n v="35"/>
    <n v="175"/>
    <x v="67"/>
    <s v="RDET"/>
    <s v="June 28, 2021"/>
    <s v="July 2, 2021"/>
    <x v="7"/>
    <s v="Davocol's Gen. Mdse."/>
    <x v="6"/>
    <n v="1005"/>
    <m/>
    <m/>
    <x v="7"/>
    <m/>
    <m/>
    <m/>
    <s v="07-02-2021-06-0072"/>
    <m/>
    <n v="30"/>
  </r>
  <r>
    <x v="0"/>
    <x v="6"/>
    <x v="12"/>
    <s v="Researcher-DOST"/>
    <x v="2"/>
    <x v="0"/>
    <x v="105"/>
    <x v="0"/>
    <s v="Tipuho Seeds (fresh, mature)"/>
    <n v="50"/>
    <s v="kg"/>
    <n v="150"/>
    <n v="7500"/>
    <n v="169"/>
    <n v="8450"/>
    <x v="67"/>
    <s v="RDET"/>
    <s v="June 28, 2021"/>
    <s v="July 2, 2021"/>
    <x v="7"/>
    <s v="Davocol's Gen. Mdse."/>
    <x v="6"/>
    <n v="1005"/>
    <m/>
    <m/>
    <x v="7"/>
    <m/>
    <m/>
    <m/>
    <s v="07-02-2021-06-0072"/>
    <m/>
    <n v="30"/>
  </r>
  <r>
    <x v="0"/>
    <x v="6"/>
    <x v="12"/>
    <s v="Researcher-DOST"/>
    <x v="2"/>
    <x v="0"/>
    <x v="105"/>
    <x v="0"/>
    <s v="Pure Honey (500ml)"/>
    <n v="2"/>
    <s v="bottles"/>
    <n v="500"/>
    <n v="1000"/>
    <n v="395"/>
    <n v="790"/>
    <x v="67"/>
    <s v="RDET"/>
    <s v="June 28, 2021"/>
    <s v="July 2, 2021"/>
    <x v="7"/>
    <s v="Davocol's Gen. Mdse."/>
    <x v="6"/>
    <n v="1005"/>
    <m/>
    <m/>
    <x v="7"/>
    <m/>
    <m/>
    <m/>
    <s v="07-02-2021-06-0072"/>
    <m/>
    <n v="30"/>
  </r>
  <r>
    <x v="0"/>
    <x v="6"/>
    <x v="12"/>
    <s v="Researcher-DOST"/>
    <x v="2"/>
    <x v="0"/>
    <x v="105"/>
    <x v="0"/>
    <s v="Citric Acid (foodgrade, in a jar)"/>
    <n v="1"/>
    <s v="kg"/>
    <n v="1000"/>
    <n v="1000"/>
    <n v="290"/>
    <n v="290"/>
    <x v="67"/>
    <s v="RDET"/>
    <s v="June 28, 2021"/>
    <s v="July 2, 2021"/>
    <x v="7"/>
    <s v="Davocol's Gen. Mdse."/>
    <x v="6"/>
    <n v="1005"/>
    <m/>
    <m/>
    <x v="7"/>
    <m/>
    <m/>
    <m/>
    <s v="07-02-2021-06-0072"/>
    <m/>
    <n v="30"/>
  </r>
  <r>
    <x v="0"/>
    <x v="6"/>
    <x v="12"/>
    <s v="Researcher-DOST"/>
    <x v="2"/>
    <x v="0"/>
    <x v="105"/>
    <x v="0"/>
    <s v="Sodium Benzoate (powder, food preservative)"/>
    <n v="1"/>
    <s v="kg"/>
    <n v="1200"/>
    <n v="1200"/>
    <n v="395"/>
    <n v="395"/>
    <x v="67"/>
    <s v="RDET"/>
    <s v="June 28, 2021"/>
    <s v="July 2, 2021"/>
    <x v="7"/>
    <s v="Davocol's Gen. Mdse."/>
    <x v="6"/>
    <n v="1005"/>
    <m/>
    <m/>
    <x v="7"/>
    <m/>
    <m/>
    <m/>
    <s v="07-02-2021-06-0072"/>
    <m/>
    <n v="30"/>
  </r>
  <r>
    <x v="0"/>
    <x v="6"/>
    <x v="12"/>
    <s v="Researcher-DOST"/>
    <x v="2"/>
    <x v="0"/>
    <x v="105"/>
    <x v="0"/>
    <s v="Ready to Drink Lipton Tea (500ml)"/>
    <n v="20"/>
    <s v="bottles"/>
    <n v="70"/>
    <n v="1400"/>
    <n v="45"/>
    <n v="900"/>
    <x v="67"/>
    <s v="RDET"/>
    <s v="June 28, 2021"/>
    <s v="July 2, 2021"/>
    <x v="7"/>
    <s v="Davocol's Gen. Mdse."/>
    <x v="6"/>
    <n v="1005"/>
    <m/>
    <m/>
    <x v="7"/>
    <m/>
    <m/>
    <m/>
    <s v="07-02-2021-06-0072"/>
    <m/>
    <n v="30"/>
  </r>
  <r>
    <x v="0"/>
    <x v="6"/>
    <x v="12"/>
    <s v="Researcher-DOST"/>
    <x v="2"/>
    <x v="0"/>
    <x v="105"/>
    <x v="0"/>
    <s v="Nescafe coffee original (30 sachet per pack)"/>
    <n v="2"/>
    <s v="packs"/>
    <n v="300"/>
    <n v="600"/>
    <n v="450"/>
    <n v="900"/>
    <x v="67"/>
    <s v="RDET"/>
    <s v="June 28, 2021"/>
    <s v="July 2, 2021"/>
    <x v="7"/>
    <s v="Davocol's Gen. Mdse."/>
    <x v="6"/>
    <n v="1005"/>
    <m/>
    <m/>
    <x v="7"/>
    <m/>
    <m/>
    <m/>
    <s v="07-02-2021-06-0072"/>
    <m/>
    <n v="30"/>
  </r>
  <r>
    <x v="0"/>
    <x v="6"/>
    <x v="12"/>
    <s v="Researcher-DOST"/>
    <x v="2"/>
    <x v="0"/>
    <x v="105"/>
    <x v="0"/>
    <s v="Sodium metabisulfite (powder in a jar)"/>
    <n v="5"/>
    <s v="kg"/>
    <n v="1000"/>
    <n v="5000"/>
    <n v="250"/>
    <n v="1250"/>
    <x v="67"/>
    <s v="RDET"/>
    <s v="June 28, 2021"/>
    <s v="July 2, 2021"/>
    <x v="7"/>
    <s v="Davocol's Gen. Mdse."/>
    <x v="6"/>
    <n v="1005"/>
    <m/>
    <m/>
    <x v="7"/>
    <m/>
    <m/>
    <m/>
    <s v="07-02-2021-06-0072"/>
    <m/>
    <n v="30"/>
  </r>
  <r>
    <x v="0"/>
    <x v="6"/>
    <x v="12"/>
    <s v="Researcher-DOST"/>
    <x v="2"/>
    <x v="0"/>
    <x v="106"/>
    <x v="0"/>
    <s v="500ml Round Plastic (PET)Bottle with white cap"/>
    <n v="120"/>
    <s v="pieces"/>
    <n v="26"/>
    <n v="3120"/>
    <n v="5.15"/>
    <n v="618"/>
    <x v="67"/>
    <s v="RDET"/>
    <s v="July 7, 2021"/>
    <d v="2021-07-12T00:00:00"/>
    <x v="7"/>
    <s v="Davocol's Gen. Mdse."/>
    <x v="6"/>
    <n v="1005"/>
    <m/>
    <m/>
    <x v="7"/>
    <m/>
    <m/>
    <m/>
    <s v="07-02-2021-07-0095"/>
    <m/>
    <n v="30"/>
  </r>
  <r>
    <x v="0"/>
    <x v="6"/>
    <x v="12"/>
    <s v="Researcher-DOST"/>
    <x v="2"/>
    <x v="0"/>
    <x v="106"/>
    <x v="0"/>
    <s v="Glass Bottles with Twist cap (Capacity: 500ml_x000a_Cap Size: 38mm_x000a_Cap Type: Lug/Twist Type Cap color gold)"/>
    <n v="10"/>
    <s v="boxes (12/box)"/>
    <n v="455"/>
    <n v="4550"/>
    <n v="739.2"/>
    <n v="7392"/>
    <x v="67"/>
    <s v="RDET"/>
    <s v="July 7, 2021"/>
    <d v="2021-07-12T00:00:00"/>
    <x v="7"/>
    <s v="Davocol's Gen. Mdse."/>
    <x v="6"/>
    <n v="1005"/>
    <m/>
    <m/>
    <x v="7"/>
    <m/>
    <m/>
    <m/>
    <s v="07-02-2021-07-0095"/>
    <m/>
    <n v="30"/>
  </r>
  <r>
    <x v="0"/>
    <x v="6"/>
    <x v="12"/>
    <s v="Researcher-DOST"/>
    <x v="2"/>
    <x v="0"/>
    <x v="106"/>
    <x v="0"/>
    <s v="Plastic Seal for 500 mL Glass Bottle - 38mm size"/>
    <n v="4"/>
    <s v="bundle(100pcs/ bundle)"/>
    <n v="43"/>
    <n v="172"/>
    <n v="72.8"/>
    <n v="291.2"/>
    <x v="67"/>
    <s v="RDET"/>
    <s v="July 7, 2021"/>
    <d v="2021-07-12T00:00:00"/>
    <x v="7"/>
    <s v="Davocol's Gen. Mdse."/>
    <x v="6"/>
    <n v="1005"/>
    <m/>
    <m/>
    <x v="7"/>
    <m/>
    <m/>
    <m/>
    <s v="07-02-2021-07-0095"/>
    <m/>
    <n v="30"/>
  </r>
  <r>
    <x v="0"/>
    <x v="6"/>
    <x v="12"/>
    <s v="Researcher-DOST"/>
    <x v="2"/>
    <x v="0"/>
    <x v="106"/>
    <x v="0"/>
    <s v=" Coffee Stand Up Pouch with Valve 250grams / Half Pound - 15*23*9cm color: Coffee color"/>
    <n v="3"/>
    <s v="bundle(50pcs/ bundle)"/>
    <n v="850"/>
    <n v="2550"/>
    <n v="705.6"/>
    <n v="2116.8000000000002"/>
    <x v="67"/>
    <s v="RDET"/>
    <s v="July 7, 2021"/>
    <d v="2021-07-12T00:00:00"/>
    <x v="7"/>
    <s v="Davocol's Gen. Mdse."/>
    <x v="6"/>
    <n v="1005"/>
    <m/>
    <m/>
    <x v="7"/>
    <m/>
    <m/>
    <m/>
    <s v="07-02-2021-07-0095"/>
    <m/>
    <n v="30"/>
  </r>
  <r>
    <x v="0"/>
    <x v="6"/>
    <x v="12"/>
    <s v="Researcher-DOST"/>
    <x v="2"/>
    <x v="0"/>
    <x v="106"/>
    <x v="0"/>
    <s v="Glass Jars with Twist lid (Capacity: 250ml_x000a_Cap Size: 58mm_x000a_Cap Type: Lug/twist Type Cap"/>
    <n v="10"/>
    <s v="box(24 pcs/box)"/>
    <n v="731"/>
    <n v="7310"/>
    <n v="660.8"/>
    <n v="6608"/>
    <x v="67"/>
    <s v="RDET"/>
    <s v="July 7, 2021"/>
    <d v="2021-07-12T00:00:00"/>
    <x v="7"/>
    <s v="Davocol's Gen. Mdse."/>
    <x v="6"/>
    <n v="1005"/>
    <m/>
    <m/>
    <x v="7"/>
    <m/>
    <m/>
    <m/>
    <s v="07-02-2021-07-0095"/>
    <m/>
    <n v="30"/>
  </r>
  <r>
    <x v="0"/>
    <x v="6"/>
    <x v="12"/>
    <s v="Researcher-DOST"/>
    <x v="2"/>
    <x v="0"/>
    <x v="106"/>
    <x v="0"/>
    <s v="Plastic Seal for 220mL glass jar, 58mm"/>
    <n v="3"/>
    <s v="bundles(100pcs/ bundle)"/>
    <n v="68"/>
    <n v="204"/>
    <n v="78.400000000000006"/>
    <n v="235.20000000000002"/>
    <x v="67"/>
    <s v="RDET"/>
    <s v="July 7, 2021"/>
    <d v="2021-07-12T00:00:00"/>
    <x v="7"/>
    <s v="Davocol's Gen. Mdse."/>
    <x v="6"/>
    <n v="1005"/>
    <m/>
    <m/>
    <x v="7"/>
    <m/>
    <m/>
    <m/>
    <s v="07-02-2021-07-0095"/>
    <m/>
    <n v="30"/>
  </r>
  <r>
    <x v="0"/>
    <x v="6"/>
    <x v="12"/>
    <s v="Researcher-DOST"/>
    <x v="2"/>
    <x v="0"/>
    <x v="106"/>
    <x v="0"/>
    <s v="Heat Gun/ Hot Air Blower(HEAVY DUTY,2000W, 1.8m Cord, Dual Temperature Setting, 220Volts)"/>
    <n v="1"/>
    <s v="unit"/>
    <n v="1275"/>
    <n v="1275"/>
    <n v="610.4"/>
    <n v="610.4"/>
    <x v="67"/>
    <s v="RDET"/>
    <s v="July 7, 2021"/>
    <d v="2021-07-12T00:00:00"/>
    <x v="7"/>
    <s v="Davocol's Gen. Mdse."/>
    <x v="6"/>
    <n v="1005"/>
    <m/>
    <m/>
    <x v="7"/>
    <m/>
    <m/>
    <m/>
    <s v="07-02-2021-07-0095"/>
    <m/>
    <n v="30"/>
  </r>
  <r>
    <x v="0"/>
    <x v="6"/>
    <x v="12"/>
    <s v="Researcher-DOST"/>
    <x v="2"/>
    <x v="0"/>
    <x v="106"/>
    <x v="0"/>
    <s v="Round Water jug with refill purified/mineral water (23L)"/>
    <n v="5"/>
    <s v="jugs"/>
    <n v="350"/>
    <n v="1750"/>
    <n v="448"/>
    <n v="2240"/>
    <x v="67"/>
    <s v="RDET"/>
    <s v="July 7, 2021"/>
    <d v="2021-07-12T00:00:00"/>
    <x v="7"/>
    <s v="Davocol's Gen. Mdse."/>
    <x v="6"/>
    <n v="1005"/>
    <m/>
    <m/>
    <x v="7"/>
    <m/>
    <m/>
    <m/>
    <s v="07-02-2021-07-0095"/>
    <m/>
    <n v="30"/>
  </r>
  <r>
    <x v="0"/>
    <x v="6"/>
    <x v="12"/>
    <s v="Researcher-DOST"/>
    <x v="2"/>
    <x v="0"/>
    <x v="106"/>
    <x v="0"/>
    <s v="Stainless Steel Kitchen Scale Electronic Food Weighing Scale, Digital, Measuring Gram Accurate(10 kg max) with batteries"/>
    <n v="1"/>
    <s v="unit"/>
    <n v="1000"/>
    <n v="1000"/>
    <n v="427.84"/>
    <n v="427.84"/>
    <x v="67"/>
    <s v="RDET"/>
    <s v="July 7, 2021"/>
    <d v="2021-07-12T00:00:00"/>
    <x v="7"/>
    <s v="Davocol's Gen. Mdse."/>
    <x v="6"/>
    <n v="1005"/>
    <m/>
    <m/>
    <x v="7"/>
    <m/>
    <m/>
    <m/>
    <s v="07-02-2021-07-0095"/>
    <m/>
    <n v="30"/>
  </r>
  <r>
    <x v="0"/>
    <x v="6"/>
    <x v="12"/>
    <s v="Researcher-DOST"/>
    <x v="2"/>
    <x v="0"/>
    <x v="106"/>
    <x v="0"/>
    <s v="LPG tank with refill (large)"/>
    <n v="1"/>
    <s v="tank"/>
    <n v="10000"/>
    <n v="10000"/>
    <n v="6160"/>
    <n v="6160"/>
    <x v="67"/>
    <s v="RDET"/>
    <s v="July 7, 2021"/>
    <d v="2021-07-12T00:00:00"/>
    <x v="7"/>
    <s v="Davocol's Gen. Mdse."/>
    <x v="6"/>
    <n v="1005"/>
    <m/>
    <m/>
    <x v="7"/>
    <m/>
    <m/>
    <m/>
    <s v="07-02-2021-07-0095"/>
    <m/>
    <n v="30"/>
  </r>
  <r>
    <x v="0"/>
    <x v="6"/>
    <x v="12"/>
    <s v="Researcher-DOST"/>
    <x v="2"/>
    <x v="0"/>
    <x v="106"/>
    <x v="0"/>
    <s v="Vacuum Bag (Both Side Clear_x000a_Smooth Surface, Freeze Safe. Microwave Safe. Boil Safe_x000a_Thickness: 240microns (front and back)"/>
    <n v="3"/>
    <s v="bundles(100pcs/ bundle)"/>
    <n v="646"/>
    <n v="1938"/>
    <n v="1792"/>
    <n v="5376"/>
    <x v="67"/>
    <s v="RDET"/>
    <s v="July 7, 2021"/>
    <d v="2021-07-12T00:00:00"/>
    <x v="7"/>
    <s v="Davocol's Gen. Mdse."/>
    <x v="6"/>
    <n v="1005"/>
    <m/>
    <m/>
    <x v="7"/>
    <m/>
    <m/>
    <m/>
    <s v="07-02-2021-07-0095"/>
    <m/>
    <n v="30"/>
  </r>
  <r>
    <x v="0"/>
    <x v="6"/>
    <x v="12"/>
    <s v="Researcher-DOST"/>
    <x v="2"/>
    <x v="0"/>
    <x v="107"/>
    <x v="0"/>
    <s v="Digital Thermometer (Indoor Outdoor Digital LCD Thermometer Hygrometer Humidity Meter)"/>
    <n v="6"/>
    <s v="pcs"/>
    <n v="650"/>
    <n v="3900"/>
    <n v="190"/>
    <n v="1140"/>
    <x v="67"/>
    <s v="RDET"/>
    <s v="July 2, 2021"/>
    <d v="2021-07-06T00:00:00"/>
    <x v="7"/>
    <s v="Davocol's Gen. Mdse."/>
    <x v="6"/>
    <n v="1005"/>
    <m/>
    <m/>
    <x v="7"/>
    <m/>
    <m/>
    <m/>
    <s v="07-02-2021-07-0092"/>
    <m/>
    <n v="30"/>
  </r>
  <r>
    <x v="0"/>
    <x v="6"/>
    <x v="12"/>
    <s v="Researcher-DOST"/>
    <x v="2"/>
    <x v="0"/>
    <x v="107"/>
    <x v="0"/>
    <s v="Sticker paper (glossy, A4 size, waterproof)"/>
    <n v="5"/>
    <s v="packs (20sheets)"/>
    <n v="400"/>
    <n v="2000"/>
    <n v="95"/>
    <n v="475"/>
    <x v="67"/>
    <s v="RDET"/>
    <s v="July 2, 2021"/>
    <d v="2021-07-06T00:00:00"/>
    <x v="7"/>
    <s v="Davocol's Gen. Mdse."/>
    <x v="6"/>
    <n v="1005"/>
    <m/>
    <m/>
    <x v="7"/>
    <m/>
    <m/>
    <m/>
    <s v="07-02-2021-07-0092"/>
    <m/>
    <n v="30"/>
  </r>
  <r>
    <x v="0"/>
    <x v="6"/>
    <x v="12"/>
    <s v="Researcher-DOST"/>
    <x v="2"/>
    <x v="0"/>
    <x v="107"/>
    <x v="0"/>
    <s v="Kitchen hand gloves (rubber, medium)"/>
    <n v="6"/>
    <s v="pairs"/>
    <n v="200"/>
    <n v="1200"/>
    <n v="95"/>
    <n v="570"/>
    <x v="67"/>
    <s v="RDET"/>
    <s v="July 2, 2021"/>
    <d v="2021-07-06T00:00:00"/>
    <x v="7"/>
    <s v="Davocol's Gen. Mdse."/>
    <x v="6"/>
    <n v="1005"/>
    <m/>
    <m/>
    <x v="7"/>
    <m/>
    <m/>
    <m/>
    <s v="07-02-2021-07-0092"/>
    <m/>
    <n v="30"/>
  </r>
  <r>
    <x v="0"/>
    <x v="6"/>
    <x v="12"/>
    <s v="Researcher-DOST"/>
    <x v="2"/>
    <x v="0"/>
    <x v="107"/>
    <x v="0"/>
    <s v="Disposable gloves (food handling, clear plastic) 100pcs/pack"/>
    <n v="2"/>
    <s v="packs "/>
    <n v="100"/>
    <n v="200"/>
    <n v="95"/>
    <n v="190"/>
    <x v="67"/>
    <s v="RDET"/>
    <s v="July 2, 2021"/>
    <d v="2021-07-06T00:00:00"/>
    <x v="7"/>
    <s v="Davocol's Gen. Mdse."/>
    <x v="6"/>
    <n v="1005"/>
    <m/>
    <m/>
    <x v="7"/>
    <m/>
    <m/>
    <m/>
    <s v="07-02-2021-07-0092"/>
    <m/>
    <n v="30"/>
  </r>
  <r>
    <x v="0"/>
    <x v="6"/>
    <x v="12"/>
    <s v="Researcher-DOST"/>
    <x v="2"/>
    <x v="0"/>
    <x v="107"/>
    <x v="0"/>
    <s v="Strainer with handle(stainless, foodgrade, fine mesh, can strain coffee ground )"/>
    <n v="2"/>
    <s v="pcs"/>
    <n v="250"/>
    <n v="500"/>
    <n v="650"/>
    <n v="1300"/>
    <x v="67"/>
    <s v="RDET"/>
    <s v="July 2, 2021"/>
    <d v="2021-07-06T00:00:00"/>
    <x v="7"/>
    <s v="Davocol's Gen. Mdse."/>
    <x v="6"/>
    <n v="1005"/>
    <m/>
    <m/>
    <x v="7"/>
    <m/>
    <m/>
    <m/>
    <s v="07-02-2021-07-0092"/>
    <m/>
    <n v="30"/>
  </r>
  <r>
    <x v="0"/>
    <x v="6"/>
    <x v="12"/>
    <s v="Researcher-DOST"/>
    <x v="2"/>
    <x v="0"/>
    <x v="107"/>
    <x v="0"/>
    <s v="Wooden ladle/sandok (2 feet length)"/>
    <n v="5"/>
    <s v="pcs"/>
    <n v="200"/>
    <n v="1000"/>
    <n v="250"/>
    <n v="1250"/>
    <x v="67"/>
    <s v="RDET"/>
    <s v="July 2, 2021"/>
    <d v="2021-07-06T00:00:00"/>
    <x v="7"/>
    <s v="Davocol's Gen. Mdse."/>
    <x v="6"/>
    <n v="1005"/>
    <m/>
    <m/>
    <x v="7"/>
    <m/>
    <m/>
    <m/>
    <s v="07-02-2021-07-0092"/>
    <m/>
    <n v="30"/>
  </r>
  <r>
    <x v="0"/>
    <x v="6"/>
    <x v="12"/>
    <s v="Researcher-DOST"/>
    <x v="2"/>
    <x v="0"/>
    <x v="107"/>
    <x v="0"/>
    <s v="6pc Stainless steel Cookware Casserole Pots Set (with glass cover, 1.6L, 3.2L, 5.1L )"/>
    <n v="2"/>
    <s v="set"/>
    <n v="1800"/>
    <n v="3600"/>
    <n v="1950"/>
    <n v="3900"/>
    <x v="67"/>
    <s v="RDET"/>
    <s v="July 2, 2021"/>
    <d v="2021-07-06T00:00:00"/>
    <x v="7"/>
    <s v="Davocol's Gen. Mdse."/>
    <x v="6"/>
    <n v="1005"/>
    <m/>
    <m/>
    <x v="7"/>
    <m/>
    <m/>
    <m/>
    <s v="07-02-2021-07-0092"/>
    <m/>
    <n v="30"/>
  </r>
  <r>
    <x v="0"/>
    <x v="6"/>
    <x v="12"/>
    <s v="Researcher-DOST"/>
    <x v="2"/>
    <x v="0"/>
    <x v="107"/>
    <x v="0"/>
    <s v="Traditional Rice winnower (bilao sa palay) large (2 feet diameter)"/>
    <n v="3"/>
    <s v="pcs"/>
    <n v="350"/>
    <n v="1050"/>
    <n v="450"/>
    <n v="1350"/>
    <x v="67"/>
    <s v="RDET"/>
    <s v="July 2, 2021"/>
    <d v="2021-07-06T00:00:00"/>
    <x v="7"/>
    <s v="Davocol's Gen. Mdse."/>
    <x v="6"/>
    <n v="1005"/>
    <m/>
    <m/>
    <x v="7"/>
    <m/>
    <m/>
    <m/>
    <s v="07-02-2021-07-0092"/>
    <m/>
    <n v="30"/>
  </r>
  <r>
    <x v="0"/>
    <x v="6"/>
    <x v="12"/>
    <s v="Researcher-DOST"/>
    <x v="2"/>
    <x v="0"/>
    <x v="107"/>
    <x v="0"/>
    <s v="Stainless ladle/sandok (2 feet length)"/>
    <n v="2"/>
    <s v="pcs"/>
    <n v="200"/>
    <n v="400"/>
    <n v="495"/>
    <n v="990"/>
    <x v="67"/>
    <s v="RDET"/>
    <s v="July 2, 2021"/>
    <d v="2021-07-06T00:00:00"/>
    <x v="7"/>
    <s v="Davocol's Gen. Mdse."/>
    <x v="6"/>
    <n v="1005"/>
    <m/>
    <m/>
    <x v="7"/>
    <m/>
    <m/>
    <m/>
    <s v="07-02-2021-07-0092"/>
    <m/>
    <n v="30"/>
  </r>
  <r>
    <x v="0"/>
    <x v="6"/>
    <x v="12"/>
    <s v="Researcher-DOST"/>
    <x v="2"/>
    <x v="0"/>
    <x v="107"/>
    <x v="0"/>
    <s v="Stainless mixing bowl (12 inches diameter)"/>
    <n v="10"/>
    <s v="pcs"/>
    <n v="1000"/>
    <n v="10000"/>
    <n v="550"/>
    <n v="5500"/>
    <x v="67"/>
    <s v="RDET"/>
    <s v="July 2, 2021"/>
    <d v="2021-07-06T00:00:00"/>
    <x v="7"/>
    <s v="Davocol's Gen. Mdse."/>
    <x v="6"/>
    <n v="1005"/>
    <m/>
    <m/>
    <x v="7"/>
    <m/>
    <m/>
    <m/>
    <s v="07-02-2021-07-0092"/>
    <m/>
    <n v="30"/>
  </r>
  <r>
    <x v="0"/>
    <x v="6"/>
    <x v="12"/>
    <s v="Researcher-DOST"/>
    <x v="2"/>
    <x v="0"/>
    <x v="107"/>
    <x v="0"/>
    <s v="Stainless Steel Funnel with mesh hole filter (13cm x 10cm) with handle"/>
    <n v="2"/>
    <s v="pcs"/>
    <n v="300"/>
    <n v="600"/>
    <n v="950"/>
    <n v="1900"/>
    <x v="67"/>
    <s v="RDET"/>
    <s v="July 2, 2021"/>
    <d v="2021-07-06T00:00:00"/>
    <x v="7"/>
    <s v="Davocol's Gen. Mdse."/>
    <x v="6"/>
    <n v="1005"/>
    <m/>
    <m/>
    <x v="7"/>
    <m/>
    <m/>
    <m/>
    <s v="07-02-2021-07-0092"/>
    <m/>
    <n v="30"/>
  </r>
  <r>
    <x v="0"/>
    <x v="6"/>
    <x v="12"/>
    <s v="Researcher-DOST"/>
    <x v="2"/>
    <x v="0"/>
    <x v="107"/>
    <x v="0"/>
    <s v="Kitchen Apron (water proof, adjustable, with pockets infront,green,blue, yellow )"/>
    <n v="6"/>
    <s v="pcs"/>
    <n v="500"/>
    <n v="3000"/>
    <n v="350"/>
    <n v="2100"/>
    <x v="67"/>
    <s v="RDET"/>
    <s v="July 2, 2021"/>
    <d v="2021-07-06T00:00:00"/>
    <x v="7"/>
    <s v="Davocol's Gen. Mdse."/>
    <x v="6"/>
    <n v="1005"/>
    <m/>
    <m/>
    <x v="7"/>
    <m/>
    <m/>
    <m/>
    <s v="07-02-2021-07-0092"/>
    <m/>
    <n v="30"/>
  </r>
  <r>
    <x v="0"/>
    <x v="6"/>
    <x v="12"/>
    <s v="Researcher-DOST"/>
    <x v="2"/>
    <x v="0"/>
    <x v="107"/>
    <x v="0"/>
    <s v="Cooking pan (kawa) medium"/>
    <n v="2"/>
    <s v="pcs"/>
    <n v="1000"/>
    <n v="2000"/>
    <n v="3500"/>
    <n v="7000"/>
    <x v="67"/>
    <s v="RDET"/>
    <s v="July 2, 2021"/>
    <d v="2021-07-06T00:00:00"/>
    <x v="7"/>
    <s v="Davocol's Gen. Mdse."/>
    <x v="6"/>
    <n v="1005"/>
    <m/>
    <m/>
    <x v="7"/>
    <m/>
    <m/>
    <m/>
    <s v="07-02-2021-07-0092"/>
    <m/>
    <n v="30"/>
  </r>
  <r>
    <x v="0"/>
    <x v="6"/>
    <x v="12"/>
    <s v="Researcher-DOST"/>
    <x v="2"/>
    <x v="0"/>
    <x v="107"/>
    <x v="0"/>
    <s v="Measuring Cup Stainless Steel for Baking, (1000ml, 1500ml, 2000ml)"/>
    <n v="3"/>
    <s v="pcs"/>
    <n v="500"/>
    <n v="1500"/>
    <n v="550"/>
    <n v="1650"/>
    <x v="67"/>
    <s v="RDET"/>
    <s v="July 2, 2021"/>
    <d v="2021-07-06T00:00:00"/>
    <x v="7"/>
    <s v="Davocol's Gen. Mdse."/>
    <x v="6"/>
    <n v="1005"/>
    <m/>
    <m/>
    <x v="7"/>
    <m/>
    <m/>
    <m/>
    <s v="07-02-2021-07-0092"/>
    <m/>
    <n v="30"/>
  </r>
  <r>
    <x v="0"/>
    <x v="6"/>
    <x v="4"/>
    <s v="Director for Admin. &amp; Finance"/>
    <x v="2"/>
    <x v="0"/>
    <x v="108"/>
    <x v="0"/>
    <s v="Ink (L3150 Black)"/>
    <n v="6"/>
    <s v="bottles"/>
    <n v="400"/>
    <n v="2400"/>
    <n v="432"/>
    <n v="2592"/>
    <x v="89"/>
    <s v="Admin."/>
    <s v="June 18, 2021"/>
    <d v="2021-06-23T00:00:00"/>
    <x v="7"/>
    <s v="GDP Trading"/>
    <x v="6"/>
    <n v="1003"/>
    <m/>
    <m/>
    <x v="7"/>
    <m/>
    <m/>
    <m/>
    <s v="07-02-2021-06-0071"/>
    <m/>
    <n v="30"/>
  </r>
  <r>
    <x v="0"/>
    <x v="6"/>
    <x v="4"/>
    <s v="Director for Admin. &amp; Finance"/>
    <x v="2"/>
    <x v="0"/>
    <x v="108"/>
    <x v="0"/>
    <s v="Ink (L3150 Y, C, M)"/>
    <n v="5"/>
    <s v="set"/>
    <n v="1050"/>
    <n v="5250"/>
    <n v="1296"/>
    <n v="6480"/>
    <x v="89"/>
    <s v="Admin."/>
    <s v="June 18, 2021"/>
    <d v="2021-06-23T00:00:00"/>
    <x v="7"/>
    <s v="GDP Trading"/>
    <x v="6"/>
    <n v="1003"/>
    <m/>
    <m/>
    <x v="7"/>
    <m/>
    <m/>
    <m/>
    <s v="07-02-2021-06-0071"/>
    <m/>
    <n v="30"/>
  </r>
  <r>
    <x v="0"/>
    <x v="6"/>
    <x v="4"/>
    <s v="Director for Admin. &amp; Finance"/>
    <x v="2"/>
    <x v="0"/>
    <x v="108"/>
    <x v="0"/>
    <s v="Puncher (Heavy Duty)"/>
    <n v="3"/>
    <s v="pcs"/>
    <n v="500"/>
    <n v="1500"/>
    <n v="945"/>
    <n v="2835"/>
    <x v="89"/>
    <s v="Admin."/>
    <s v="June 18, 2021"/>
    <d v="2021-06-23T00:00:00"/>
    <x v="7"/>
    <s v="GDP Trading"/>
    <x v="6"/>
    <n v="1003"/>
    <m/>
    <m/>
    <x v="7"/>
    <m/>
    <m/>
    <m/>
    <s v="07-02-2021-06-0071"/>
    <m/>
    <n v="30"/>
  </r>
  <r>
    <x v="0"/>
    <x v="6"/>
    <x v="4"/>
    <s v="Director for Admin. &amp; Finance"/>
    <x v="2"/>
    <x v="0"/>
    <x v="108"/>
    <x v="0"/>
    <s v="Stapler (Standard, Heavy Duty)"/>
    <n v="3"/>
    <s v="pcs"/>
    <n v="380"/>
    <n v="1140"/>
    <n v="540"/>
    <n v="1620"/>
    <x v="89"/>
    <s v="Admin."/>
    <s v="June 18, 2021"/>
    <d v="2021-06-23T00:00:00"/>
    <x v="7"/>
    <s v="GDP Trading"/>
    <x v="6"/>
    <n v="1003"/>
    <m/>
    <m/>
    <x v="7"/>
    <m/>
    <m/>
    <m/>
    <s v="07-02-2021-06-0071"/>
    <m/>
    <n v="30"/>
  </r>
  <r>
    <x v="0"/>
    <x v="6"/>
    <x v="4"/>
    <s v="Director for Admin. &amp; Finance"/>
    <x v="2"/>
    <x v="0"/>
    <x v="108"/>
    <x v="0"/>
    <s v="Staple wire (26/6)"/>
    <n v="3"/>
    <s v="boxes"/>
    <n v="100"/>
    <n v="300"/>
    <n v="27"/>
    <n v="81"/>
    <x v="89"/>
    <s v="Admin."/>
    <s v="June 18, 2021"/>
    <d v="2021-06-23T00:00:00"/>
    <x v="7"/>
    <s v="GDP Trading"/>
    <x v="6"/>
    <n v="1003"/>
    <m/>
    <m/>
    <x v="7"/>
    <m/>
    <m/>
    <m/>
    <s v="07-02-2021-06-0071"/>
    <m/>
    <n v="30"/>
  </r>
  <r>
    <x v="0"/>
    <x v="6"/>
    <x v="4"/>
    <s v="Director for Admin. &amp; Finance"/>
    <x v="2"/>
    <x v="0"/>
    <x v="108"/>
    <x v="0"/>
    <s v="Transparent Tape (1&quot;)"/>
    <n v="5"/>
    <s v="rolls"/>
    <n v="40"/>
    <n v="200"/>
    <n v="24.3"/>
    <n v="121.5"/>
    <x v="89"/>
    <s v="Admin."/>
    <s v="June 18, 2021"/>
    <d v="2021-06-23T00:00:00"/>
    <x v="7"/>
    <s v="GDP Trading"/>
    <x v="6"/>
    <n v="1003"/>
    <m/>
    <m/>
    <x v="7"/>
    <m/>
    <m/>
    <m/>
    <s v="07-02-2021-06-0071"/>
    <m/>
    <n v="30"/>
  </r>
  <r>
    <x v="0"/>
    <x v="6"/>
    <x v="4"/>
    <s v="Director for Admin. &amp; Finance"/>
    <x v="2"/>
    <x v="0"/>
    <x v="108"/>
    <x v="0"/>
    <s v="Paper Fastener (plastic)"/>
    <n v="10"/>
    <s v="boxes"/>
    <n v="50"/>
    <n v="500"/>
    <n v="108"/>
    <n v="1080"/>
    <x v="89"/>
    <s v="Admin."/>
    <s v="June 18, 2021"/>
    <d v="2021-06-23T00:00:00"/>
    <x v="7"/>
    <s v="GDP Trading"/>
    <x v="6"/>
    <n v="1003"/>
    <m/>
    <m/>
    <x v="7"/>
    <m/>
    <m/>
    <m/>
    <s v="07-02-2021-06-0071"/>
    <m/>
    <n v="30"/>
  </r>
  <r>
    <x v="0"/>
    <x v="6"/>
    <x v="4"/>
    <s v="Director for Admin. &amp; Finance"/>
    <x v="2"/>
    <x v="0"/>
    <x v="108"/>
    <x v="0"/>
    <s v="Paper Clips 50mm)"/>
    <n v="10"/>
    <s v="boxes"/>
    <n v="50"/>
    <n v="500"/>
    <n v="47.25"/>
    <n v="472.5"/>
    <x v="89"/>
    <s v="Admin."/>
    <s v="June 18, 2021"/>
    <d v="2021-06-23T00:00:00"/>
    <x v="7"/>
    <s v="GDP Trading"/>
    <x v="6"/>
    <n v="1003"/>
    <m/>
    <m/>
    <x v="7"/>
    <m/>
    <m/>
    <m/>
    <s v="07-02-2021-06-0071"/>
    <m/>
    <n v="30"/>
  </r>
  <r>
    <x v="0"/>
    <x v="6"/>
    <x v="4"/>
    <s v="Director for Admin. &amp; Finance"/>
    <x v="2"/>
    <x v="0"/>
    <x v="108"/>
    <x v="0"/>
    <s v="Binder Clips (3&quot;)"/>
    <n v="10"/>
    <s v="boxes"/>
    <n v="100"/>
    <n v="1000"/>
    <n v="87.75"/>
    <n v="877.5"/>
    <x v="89"/>
    <s v="Admin."/>
    <s v="June 18, 2021"/>
    <d v="2021-06-23T00:00:00"/>
    <x v="7"/>
    <s v="GDP Trading"/>
    <x v="6"/>
    <n v="1003"/>
    <m/>
    <m/>
    <x v="7"/>
    <m/>
    <m/>
    <m/>
    <s v="07-02-2021-06-0071"/>
    <m/>
    <n v="30"/>
  </r>
  <r>
    <x v="0"/>
    <x v="6"/>
    <x v="4"/>
    <s v="Director for Admin. &amp; Finance"/>
    <x v="2"/>
    <x v="0"/>
    <x v="108"/>
    <x v="0"/>
    <s v="Air freshener; minimum of 320gms"/>
    <n v="10"/>
    <s v="pcs"/>
    <n v="375"/>
    <n v="3750"/>
    <n v="386.1"/>
    <n v="3861"/>
    <x v="89"/>
    <s v="Admin."/>
    <s v="June 18, 2021"/>
    <d v="2021-06-23T00:00:00"/>
    <x v="7"/>
    <s v="GDP Trading"/>
    <x v="6"/>
    <n v="1003"/>
    <m/>
    <m/>
    <x v="7"/>
    <m/>
    <m/>
    <m/>
    <s v="07-02-2021-06-0071"/>
    <m/>
    <n v="30"/>
  </r>
  <r>
    <x v="0"/>
    <x v="6"/>
    <x v="4"/>
    <s v="Director for Admin. &amp; Finance"/>
    <x v="2"/>
    <x v="0"/>
    <x v="108"/>
    <x v="0"/>
    <s v="Insecticide Specs: Multi-Insect Killer (Odorless), Double Nozzle"/>
    <n v="10"/>
    <s v="pcs"/>
    <n v="600"/>
    <n v="6000"/>
    <n v="276"/>
    <n v="2760"/>
    <x v="89"/>
    <s v="Admin."/>
    <s v="June 18, 2021"/>
    <d v="2021-06-23T00:00:00"/>
    <x v="7"/>
    <s v="GDP Trading"/>
    <x v="6"/>
    <n v="1003"/>
    <m/>
    <m/>
    <x v="7"/>
    <m/>
    <m/>
    <m/>
    <s v="07-02-2021-06-0071"/>
    <m/>
    <n v="30"/>
  </r>
  <r>
    <x v="0"/>
    <x v="6"/>
    <x v="4"/>
    <s v="Director for Admin. &amp; Finance"/>
    <x v="2"/>
    <x v="0"/>
    <x v="108"/>
    <x v="0"/>
    <s v="Ring Binder (1/2&quot;)"/>
    <n v="10"/>
    <s v="pcs"/>
    <n v="30"/>
    <n v="300"/>
    <n v="10.8"/>
    <n v="108"/>
    <x v="89"/>
    <s v="Admin."/>
    <s v="June 18, 2021"/>
    <d v="2021-06-23T00:00:00"/>
    <x v="7"/>
    <s v="GDP Trading"/>
    <x v="6"/>
    <n v="1003"/>
    <m/>
    <m/>
    <x v="7"/>
    <m/>
    <m/>
    <m/>
    <s v="07-02-2021-06-0071"/>
    <m/>
    <n v="30"/>
  </r>
  <r>
    <x v="0"/>
    <x v="6"/>
    <x v="4"/>
    <s v="Director for Admin. &amp; Finance"/>
    <x v="2"/>
    <x v="0"/>
    <x v="108"/>
    <x v="0"/>
    <s v="Clear Folder (A4)"/>
    <n v="2"/>
    <s v="pack"/>
    <n v="250"/>
    <n v="500"/>
    <n v="70.2"/>
    <n v="140.4"/>
    <x v="89"/>
    <s v="Admin."/>
    <s v="June 18, 2021"/>
    <d v="2021-06-23T00:00:00"/>
    <x v="7"/>
    <s v="GDP Trading"/>
    <x v="6"/>
    <n v="1003"/>
    <m/>
    <m/>
    <x v="7"/>
    <m/>
    <m/>
    <m/>
    <s v="07-02-2021-06-0071"/>
    <m/>
    <n v="30"/>
  </r>
  <r>
    <x v="0"/>
    <x v="6"/>
    <x v="4"/>
    <s v="Director for Admin. &amp; Finance"/>
    <x v="2"/>
    <x v="0"/>
    <x v="108"/>
    <x v="0"/>
    <s v=" Continuous Ink (DCP-T710W B, Y, C, M)"/>
    <n v="3"/>
    <s v="sets"/>
    <n v="2500"/>
    <n v="7500"/>
    <n v="1971"/>
    <n v="5913"/>
    <x v="89"/>
    <s v="Admin."/>
    <s v="June 18, 2021"/>
    <d v="2021-06-23T00:00:00"/>
    <x v="7"/>
    <s v="GDP Trading"/>
    <x v="6"/>
    <n v="1003"/>
    <m/>
    <m/>
    <x v="7"/>
    <m/>
    <m/>
    <m/>
    <s v="07-02-2021-06-0071"/>
    <m/>
    <n v="30"/>
  </r>
  <r>
    <x v="0"/>
    <x v="6"/>
    <x v="10"/>
    <s v="Budget Officer "/>
    <x v="1"/>
    <x v="0"/>
    <x v="109"/>
    <x v="0"/>
    <s v="Dish Rack (small, plastic, white)"/>
    <n v="1"/>
    <s v="pc"/>
    <n v="1400"/>
    <n v="1400"/>
    <n v="680"/>
    <n v="680"/>
    <x v="90"/>
    <s v="Budget"/>
    <s v="June 25, 2021"/>
    <d v="2021-06-30T00:00:00"/>
    <x v="7"/>
    <s v="M.G. Hubalde's Gen. Mdse."/>
    <x v="6"/>
    <s v="1003A"/>
    <m/>
    <m/>
    <x v="7"/>
    <m/>
    <m/>
    <m/>
    <s v="01-02-2021-06-0179"/>
    <m/>
    <n v="30"/>
  </r>
  <r>
    <x v="0"/>
    <x v="6"/>
    <x v="10"/>
    <s v="Budget Officer "/>
    <x v="1"/>
    <x v="0"/>
    <x v="109"/>
    <x v="0"/>
    <s v="Cup &amp; Saucer set (black &amp; white)"/>
    <n v="6"/>
    <s v="pcs"/>
    <n v="100"/>
    <n v="600"/>
    <n v="125"/>
    <n v="750"/>
    <x v="90"/>
    <s v="Budget"/>
    <s v="June 25, 2021"/>
    <d v="2021-06-30T00:00:00"/>
    <x v="7"/>
    <s v="M.G. Hubalde's Gen. Mdse."/>
    <x v="6"/>
    <s v="1003A"/>
    <m/>
    <m/>
    <x v="7"/>
    <m/>
    <m/>
    <m/>
    <s v="01-02-2021-06-0179"/>
    <m/>
    <n v="30"/>
  </r>
  <r>
    <x v="0"/>
    <x v="6"/>
    <x v="10"/>
    <s v="Budget Officer "/>
    <x v="1"/>
    <x v="0"/>
    <x v="109"/>
    <x v="0"/>
    <s v="Plate (black &amp; white)"/>
    <n v="6"/>
    <s v="pcs"/>
    <n v="100"/>
    <n v="600"/>
    <n v="100"/>
    <n v="600"/>
    <x v="90"/>
    <s v="Budget"/>
    <s v="June 25, 2021"/>
    <d v="2021-06-30T00:00:00"/>
    <x v="7"/>
    <s v="M.G. Hubalde's Gen. Mdse."/>
    <x v="6"/>
    <s v="1003A"/>
    <m/>
    <m/>
    <x v="7"/>
    <m/>
    <m/>
    <m/>
    <s v="01-02-2021-06-0179"/>
    <m/>
    <n v="30"/>
  </r>
  <r>
    <x v="0"/>
    <x v="6"/>
    <x v="10"/>
    <s v="Budget Officer "/>
    <x v="1"/>
    <x v="0"/>
    <x v="109"/>
    <x v="0"/>
    <s v="Clear Glass "/>
    <n v="6"/>
    <s v="pcs"/>
    <n v="70"/>
    <n v="420"/>
    <n v="70"/>
    <n v="420"/>
    <x v="90"/>
    <s v="Budget"/>
    <s v="June 25, 2021"/>
    <d v="2021-06-30T00:00:00"/>
    <x v="7"/>
    <s v="M.G. Hubalde's Gen. Mdse."/>
    <x v="6"/>
    <s v="1003A"/>
    <m/>
    <m/>
    <x v="7"/>
    <m/>
    <m/>
    <m/>
    <s v="01-02-2021-06-0179"/>
    <m/>
    <n v="30"/>
  </r>
  <r>
    <x v="0"/>
    <x v="6"/>
    <x v="10"/>
    <s v="Budget Officer "/>
    <x v="1"/>
    <x v="0"/>
    <x v="109"/>
    <x v="0"/>
    <s v="Spoon &amp; Fork"/>
    <n v="1"/>
    <s v="dozen"/>
    <n v="480"/>
    <n v="480"/>
    <n v="540"/>
    <n v="540"/>
    <x v="90"/>
    <s v="Budget"/>
    <s v="June 25, 2021"/>
    <d v="2021-06-30T00:00:00"/>
    <x v="7"/>
    <s v="M.G. Hubalde's Gen. Mdse."/>
    <x v="6"/>
    <s v="1003A"/>
    <m/>
    <m/>
    <x v="7"/>
    <m/>
    <m/>
    <m/>
    <s v="01-02-2021-06-0179"/>
    <m/>
    <n v="30"/>
  </r>
  <r>
    <x v="0"/>
    <x v="6"/>
    <x v="10"/>
    <s v="Budget Officer "/>
    <x v="1"/>
    <x v="0"/>
    <x v="110"/>
    <x v="0"/>
    <s v="Flower Pot (plastic, big, white)"/>
    <n v="1"/>
    <s v="pc"/>
    <n v="550"/>
    <n v="550"/>
    <n v="300"/>
    <n v="300"/>
    <x v="90"/>
    <s v="Budget"/>
    <s v="June 25, 2021"/>
    <s v="June 30, 2021"/>
    <x v="40"/>
    <s v="SKR Furniture &amp; Fixture Trading"/>
    <x v="27"/>
    <s v="1003A"/>
    <s v="July 7, 2021"/>
    <s v="Accounting"/>
    <x v="1"/>
    <s v="PAID"/>
    <n v="86447"/>
    <s v="01-2021-07-251"/>
    <s v="01-02-2021-06-0180"/>
    <s v="July 15, 2021"/>
    <n v="30"/>
  </r>
  <r>
    <x v="0"/>
    <x v="6"/>
    <x v="10"/>
    <s v="Budget Officer "/>
    <x v="1"/>
    <x v="0"/>
    <x v="110"/>
    <x v="0"/>
    <s v="Flower Pot (plastic, small, white)"/>
    <n v="2"/>
    <s v="pcs"/>
    <n v="120"/>
    <n v="240"/>
    <n v="150"/>
    <n v="300"/>
    <x v="90"/>
    <s v="Budget"/>
    <s v="June 25, 2021"/>
    <s v="June 30, 2021"/>
    <x v="40"/>
    <s v="SKR Furniture &amp; Fixture Trading"/>
    <x v="27"/>
    <s v="1003A"/>
    <s v="July 7, 2021"/>
    <s v="Accounting"/>
    <x v="1"/>
    <s v="PAID"/>
    <n v="86447"/>
    <s v="01-2021-07-251"/>
    <s v="01-02-2021-06-0180"/>
    <s v="July 15, 2021"/>
    <n v="30"/>
  </r>
  <r>
    <x v="0"/>
    <x v="6"/>
    <x v="10"/>
    <s v="Budget Officer "/>
    <x v="1"/>
    <x v="0"/>
    <x v="111"/>
    <x v="0"/>
    <s v="File Rack - 3 layers (Black)"/>
    <n v="1"/>
    <s v="pc"/>
    <n v="1000"/>
    <n v="1000"/>
    <n v="800"/>
    <n v="800"/>
    <x v="91"/>
    <s v="Budget"/>
    <s v="June 25, 2021"/>
    <d v="2021-06-30T00:00:00"/>
    <x v="7"/>
    <s v="SKR Furniture &amp; Fixture Trading"/>
    <x v="6"/>
    <s v="1003A"/>
    <m/>
    <m/>
    <x v="7"/>
    <m/>
    <m/>
    <m/>
    <s v="01-02-2021-06-0181"/>
    <m/>
    <n v="30"/>
  </r>
  <r>
    <x v="0"/>
    <x v="6"/>
    <x v="5"/>
    <s v="GSO-Supervisor"/>
    <x v="3"/>
    <x v="2"/>
    <x v="112"/>
    <x v="0"/>
    <s v="Repair of Floor Type airconditioner"/>
    <n v="2"/>
    <s v="units"/>
    <n v="6500"/>
    <n v="13000"/>
    <m/>
    <m/>
    <x v="92"/>
    <s v="GSO"/>
    <m/>
    <m/>
    <x v="7"/>
    <m/>
    <x v="6"/>
    <s v="1003G"/>
    <m/>
    <m/>
    <x v="3"/>
    <m/>
    <m/>
    <m/>
    <m/>
    <m/>
    <m/>
  </r>
  <r>
    <x v="0"/>
    <x v="6"/>
    <x v="5"/>
    <s v="GSO-Supervisor"/>
    <x v="1"/>
    <x v="0"/>
    <x v="113"/>
    <x v="0"/>
    <s v="Record Book (300 leaves)"/>
    <n v="8"/>
    <s v="pc"/>
    <n v="250"/>
    <n v="2000"/>
    <n v="93"/>
    <n v="744"/>
    <x v="93"/>
    <s v="GSO"/>
    <s v="July 14, 29021"/>
    <s v="July 16, 2021"/>
    <x v="57"/>
    <s v="J-Tech Trading &amp; Services"/>
    <x v="46"/>
    <s v="1003G"/>
    <s v="July 30, 2021"/>
    <s v="GSO"/>
    <x v="1"/>
    <s v="for payment"/>
    <m/>
    <m/>
    <s v="01-02-2021-07-0209"/>
    <m/>
    <n v="30"/>
  </r>
  <r>
    <x v="0"/>
    <x v="6"/>
    <x v="5"/>
    <s v="GSO-Supervisor"/>
    <x v="1"/>
    <x v="0"/>
    <x v="113"/>
    <x v="0"/>
    <s v="Pen .3mm (20 blue, 20 black)"/>
    <n v="40"/>
    <s v="pc"/>
    <n v="80"/>
    <n v="3200"/>
    <n v="74"/>
    <n v="2960"/>
    <x v="93"/>
    <s v="GSO"/>
    <s v="July 14, 29021"/>
    <s v="July 16, 2021"/>
    <x v="57"/>
    <s v="J-Tech Trading &amp; Services"/>
    <x v="46"/>
    <s v="1003G"/>
    <s v="July 30, 2021"/>
    <s v="GSO"/>
    <x v="1"/>
    <s v="for payment"/>
    <m/>
    <m/>
    <s v="01-02-2021-07-0209"/>
    <m/>
    <n v="30"/>
  </r>
  <r>
    <x v="0"/>
    <x v="6"/>
    <x v="5"/>
    <s v="GSO-Supervisor"/>
    <x v="1"/>
    <x v="0"/>
    <x v="113"/>
    <x v="0"/>
    <s v="Permanent Marker (Fine)"/>
    <n v="10"/>
    <s v="pc"/>
    <n v="45"/>
    <n v="450"/>
    <n v="38"/>
    <n v="380"/>
    <x v="93"/>
    <s v="GSO"/>
    <s v="July 14, 29021"/>
    <s v="July 16, 2021"/>
    <x v="57"/>
    <s v="J-Tech Trading &amp; Services"/>
    <x v="46"/>
    <s v="1003G"/>
    <s v="July 30, 2021"/>
    <s v="GSO"/>
    <x v="1"/>
    <s v="for payment"/>
    <m/>
    <m/>
    <s v="01-02-2021-07-0209"/>
    <m/>
    <n v="30"/>
  </r>
  <r>
    <x v="0"/>
    <x v="6"/>
    <x v="5"/>
    <s v="GSO-Supervisor"/>
    <x v="1"/>
    <x v="0"/>
    <x v="113"/>
    <x v="0"/>
    <s v="Correction Tape"/>
    <n v="10"/>
    <s v="pc"/>
    <n v="30"/>
    <n v="300"/>
    <n v="27"/>
    <n v="270"/>
    <x v="93"/>
    <s v="GSO"/>
    <s v="July 14, 29021"/>
    <s v="July 16, 2021"/>
    <x v="57"/>
    <s v="J-Tech Trading &amp; Services"/>
    <x v="46"/>
    <s v="1003G"/>
    <s v="July 30, 2021"/>
    <s v="GSO"/>
    <x v="1"/>
    <s v="for payment"/>
    <m/>
    <m/>
    <s v="01-02-2021-07-0209"/>
    <m/>
    <n v="30"/>
  </r>
  <r>
    <x v="0"/>
    <x v="6"/>
    <x v="5"/>
    <s v="GSO-Supervisor"/>
    <x v="1"/>
    <x v="0"/>
    <x v="113"/>
    <x v="0"/>
    <s v="Heavy Duty Paper Cutter Guillotine Trimmer Board for A3, A4, A5"/>
    <n v="1"/>
    <s v="pc"/>
    <n v="1000"/>
    <n v="1000"/>
    <n v="1900"/>
    <n v="1900"/>
    <x v="93"/>
    <s v="GSO"/>
    <s v="July 14, 29021"/>
    <s v="July 16, 2021"/>
    <x v="57"/>
    <s v="J-Tech Trading &amp; Services"/>
    <x v="46"/>
    <s v="1003G"/>
    <s v="July 30, 2021"/>
    <s v="GSO"/>
    <x v="1"/>
    <s v="for payment"/>
    <m/>
    <m/>
    <s v="01-02-2021-07-0209"/>
    <m/>
    <n v="30"/>
  </r>
  <r>
    <x v="0"/>
    <x v="6"/>
    <x v="5"/>
    <s v="GSO-Supervisor"/>
    <x v="1"/>
    <x v="0"/>
    <x v="113"/>
    <x v="0"/>
    <s v="Type C OTG Flash Drive 32GB"/>
    <n v="1"/>
    <s v="unit"/>
    <n v="2000"/>
    <n v="2000"/>
    <n v="680"/>
    <n v="680"/>
    <x v="93"/>
    <s v="GSO"/>
    <s v="July 14, 29021"/>
    <s v="July 16, 2021"/>
    <x v="57"/>
    <s v="J-Tech Trading &amp; Services"/>
    <x v="46"/>
    <s v="1003G"/>
    <s v="July 30, 2021"/>
    <s v="GSO"/>
    <x v="1"/>
    <s v="for payment"/>
    <m/>
    <m/>
    <s v="01-02-2021-07-0209"/>
    <m/>
    <n v="30"/>
  </r>
  <r>
    <x v="0"/>
    <x v="6"/>
    <x v="5"/>
    <s v="GSO-Supervisor"/>
    <x v="1"/>
    <x v="0"/>
    <x v="113"/>
    <x v="0"/>
    <s v="USB 3.0 hub, 4 port w/ 30cm cord"/>
    <n v="2"/>
    <s v="unit"/>
    <n v="1000"/>
    <n v="2000"/>
    <n v="690"/>
    <n v="1380"/>
    <x v="93"/>
    <s v="GSO"/>
    <s v="July 14, 29021"/>
    <s v="July 16, 2021"/>
    <x v="57"/>
    <s v="J-Tech Trading &amp; Services"/>
    <x v="46"/>
    <s v="1003G"/>
    <s v="July 30, 2021"/>
    <s v="GSO"/>
    <x v="1"/>
    <s v="for payment"/>
    <m/>
    <m/>
    <s v="01-02-2021-07-0209"/>
    <m/>
    <n v="30"/>
  </r>
  <r>
    <x v="0"/>
    <x v="6"/>
    <x v="5"/>
    <s v="GSO-Supervisor"/>
    <x v="1"/>
    <x v="0"/>
    <x v="114"/>
    <x v="0"/>
    <s v="HDPE 20mm, black"/>
    <n v="300"/>
    <s v="m"/>
    <n v="35"/>
    <n v="10500"/>
    <n v="25"/>
    <n v="7500"/>
    <x v="93"/>
    <s v="GSO"/>
    <d v="2021-07-15T00:00:00"/>
    <s v="July 21, 2021"/>
    <x v="58"/>
    <s v="NRA Hardware"/>
    <x v="47"/>
    <s v="1003G"/>
    <m/>
    <m/>
    <x v="0"/>
    <s v="for payment"/>
    <m/>
    <m/>
    <s v="01-01-2021-07-0215"/>
    <m/>
    <n v="30"/>
  </r>
  <r>
    <x v="0"/>
    <x v="6"/>
    <x v="5"/>
    <s v="GSO-Supervisor"/>
    <x v="1"/>
    <x v="0"/>
    <x v="114"/>
    <x v="0"/>
    <s v="HDPE compression coupler, 20mm"/>
    <n v="6"/>
    <s v="pc"/>
    <n v="500"/>
    <n v="3000"/>
    <n v="130"/>
    <n v="780"/>
    <x v="93"/>
    <s v="GSO"/>
    <d v="2021-07-15T00:00:00"/>
    <s v="July 21, 2021"/>
    <x v="58"/>
    <s v="NRA Hardware"/>
    <x v="47"/>
    <s v="1003G"/>
    <m/>
    <m/>
    <x v="0"/>
    <s v="for payment"/>
    <m/>
    <m/>
    <s v="01-01-2021-07-0215"/>
    <m/>
    <n v="30"/>
  </r>
  <r>
    <x v="0"/>
    <x v="6"/>
    <x v="5"/>
    <s v="GSO-Supervisor"/>
    <x v="1"/>
    <x v="0"/>
    <x v="114"/>
    <x v="0"/>
    <s v="Stainless Door Knob"/>
    <n v="10"/>
    <s v="pc"/>
    <n v="500"/>
    <n v="5000"/>
    <n v="750"/>
    <n v="7500"/>
    <x v="93"/>
    <s v="GSO"/>
    <d v="2021-07-15T00:00:00"/>
    <s v="July 21, 2021"/>
    <x v="58"/>
    <s v="NRA Hardware"/>
    <x v="47"/>
    <s v="1003G"/>
    <m/>
    <m/>
    <x v="0"/>
    <s v="for payment"/>
    <m/>
    <m/>
    <s v="01-01-2021-07-0215"/>
    <m/>
    <n v="30"/>
  </r>
  <r>
    <x v="0"/>
    <x v="6"/>
    <x v="8"/>
    <s v="BOT/College Sec."/>
    <x v="3"/>
    <x v="2"/>
    <x v="115"/>
    <x v="0"/>
    <s v="Morning Snack( Special pancit Canton and canned coke)"/>
    <n v="14"/>
    <s v="pax"/>
    <n v="200"/>
    <n v="2800"/>
    <n v="0"/>
    <n v="0"/>
    <x v="94"/>
    <s v="Presidents Office"/>
    <m/>
    <m/>
    <x v="7"/>
    <m/>
    <x v="6"/>
    <n v="1001"/>
    <m/>
    <m/>
    <x v="3"/>
    <m/>
    <m/>
    <m/>
    <m/>
    <m/>
    <m/>
  </r>
  <r>
    <x v="0"/>
    <x v="6"/>
    <x v="8"/>
    <s v="BOT/College Sec."/>
    <x v="3"/>
    <x v="2"/>
    <x v="115"/>
    <x v="0"/>
    <s v="Vegetarian Snack with canned coke"/>
    <n v="1"/>
    <s v="pax"/>
    <n v="200"/>
    <n v="200"/>
    <n v="0"/>
    <n v="0"/>
    <x v="94"/>
    <s v="Presidents Office"/>
    <m/>
    <m/>
    <x v="7"/>
    <m/>
    <x v="6"/>
    <n v="1001"/>
    <m/>
    <m/>
    <x v="3"/>
    <m/>
    <m/>
    <m/>
    <m/>
    <m/>
    <m/>
  </r>
  <r>
    <x v="0"/>
    <x v="6"/>
    <x v="8"/>
    <s v="BOT/College Sec."/>
    <x v="1"/>
    <x v="0"/>
    <x v="116"/>
    <x v="0"/>
    <s v="Snack (3-layered chicken sandwhich and assorted Smart-C)"/>
    <n v="19"/>
    <s v="pax"/>
    <n v="200"/>
    <n v="3800"/>
    <n v="150"/>
    <n v="2850"/>
    <x v="95"/>
    <s v="Presidents Office"/>
    <s v="June 24, 2021"/>
    <s v="July 1, 2021"/>
    <x v="59"/>
    <s v="Davocol's Inn"/>
    <x v="48"/>
    <n v="1001"/>
    <m/>
    <m/>
    <x v="0"/>
    <s v="for payment"/>
    <m/>
    <m/>
    <s v="01-02-2021-07-0204"/>
    <m/>
    <n v="30"/>
  </r>
  <r>
    <x v="0"/>
    <x v="6"/>
    <x v="8"/>
    <s v="BOT/College Sec."/>
    <x v="1"/>
    <x v="0"/>
    <x v="116"/>
    <x v="0"/>
    <s v="Vegetarian Snack and assorted Smart-C"/>
    <n v="1"/>
    <s v="pax"/>
    <n v="200"/>
    <n v="200"/>
    <n v="150"/>
    <n v="150"/>
    <x v="95"/>
    <s v="Presidents Office"/>
    <s v="June 24, 2021"/>
    <s v="July 1, 2021"/>
    <x v="59"/>
    <s v="Davocol's Inn"/>
    <x v="48"/>
    <n v="1001"/>
    <m/>
    <m/>
    <x v="0"/>
    <s v="for payment"/>
    <m/>
    <m/>
    <s v="01-02-2021-07-0204"/>
    <m/>
    <n v="30"/>
  </r>
  <r>
    <x v="0"/>
    <x v="6"/>
    <x v="8"/>
    <s v="BOT/College Sec."/>
    <x v="1"/>
    <x v="0"/>
    <x v="116"/>
    <x v="0"/>
    <s v="Dinner( Pork, Chicken, vegetable, macaroni salad &amp; bottled water) *Buffet "/>
    <n v="19"/>
    <s v="pax"/>
    <n v="450"/>
    <n v="8550"/>
    <n v="300"/>
    <n v="5700"/>
    <x v="95"/>
    <s v="Presidents Office"/>
    <s v="June 24, 2021"/>
    <s v="July 1, 2021"/>
    <x v="59"/>
    <s v="Davocol's Inn"/>
    <x v="48"/>
    <n v="1001"/>
    <m/>
    <m/>
    <x v="0"/>
    <s v="for payment"/>
    <m/>
    <m/>
    <s v="01-02-2021-07-0204"/>
    <m/>
    <n v="30"/>
  </r>
  <r>
    <x v="0"/>
    <x v="6"/>
    <x v="8"/>
    <s v="BOT/College Sec."/>
    <x v="1"/>
    <x v="0"/>
    <x v="116"/>
    <x v="0"/>
    <s v="Vegetarian Meal"/>
    <n v="1"/>
    <s v="pax"/>
    <n v="450"/>
    <n v="450"/>
    <n v="300"/>
    <n v="300"/>
    <x v="95"/>
    <s v="Presidents Office"/>
    <s v="June 24, 2021"/>
    <s v="July 1, 2021"/>
    <x v="59"/>
    <s v="Davocol's Inn"/>
    <x v="48"/>
    <n v="1001"/>
    <m/>
    <m/>
    <x v="0"/>
    <s v="for payment"/>
    <m/>
    <m/>
    <s v="01-02-2021-07-0204"/>
    <m/>
    <n v="30"/>
  </r>
  <r>
    <x v="0"/>
    <x v="6"/>
    <x v="8"/>
    <s v="BOT/College Sec."/>
    <x v="3"/>
    <x v="2"/>
    <x v="117"/>
    <x v="0"/>
    <s v="Pinakbet (with 6 cups of rice)"/>
    <n v="3"/>
    <s v="servings"/>
    <n v="468.39"/>
    <n v="1405.17"/>
    <n v="468.39"/>
    <n v="1405.17"/>
    <x v="96"/>
    <s v="BOT"/>
    <m/>
    <m/>
    <x v="7"/>
    <s v="Paramount Hotels &amp; Restaurant Facilities Co. Inc."/>
    <x v="6"/>
    <n v="1001"/>
    <m/>
    <m/>
    <x v="0"/>
    <s v="for payment"/>
    <m/>
    <m/>
    <m/>
    <m/>
    <n v="30"/>
  </r>
  <r>
    <x v="0"/>
    <x v="6"/>
    <x v="8"/>
    <s v="BOT/College Sec."/>
    <x v="3"/>
    <x v="2"/>
    <x v="117"/>
    <x v="0"/>
    <s v="Beef Steak Tagalog (with 5 cups of rice)"/>
    <n v="5"/>
    <s v="servings"/>
    <n v="544.64"/>
    <n v="2723.2"/>
    <n v="544.64"/>
    <n v="2723.2"/>
    <x v="96"/>
    <s v="BOT"/>
    <m/>
    <m/>
    <x v="7"/>
    <s v="Paramount Hotels &amp; Restaurant Facilities Co. Inc."/>
    <x v="6"/>
    <n v="1001"/>
    <m/>
    <m/>
    <x v="0"/>
    <s v="for payment"/>
    <m/>
    <m/>
    <m/>
    <m/>
    <n v="30"/>
  </r>
  <r>
    <x v="0"/>
    <x v="6"/>
    <x v="8"/>
    <s v="BOT/College Sec."/>
    <x v="3"/>
    <x v="2"/>
    <x v="117"/>
    <x v="0"/>
    <s v="Chilled Mango Juice"/>
    <n v="5"/>
    <s v="cans"/>
    <n v="103.48"/>
    <n v="517.4"/>
    <n v="103.48"/>
    <n v="517.4"/>
    <x v="96"/>
    <s v="BOT"/>
    <m/>
    <m/>
    <x v="7"/>
    <s v="Paramount Hotels &amp; Restaurant Facilities Co. Inc."/>
    <x v="6"/>
    <n v="1001"/>
    <m/>
    <m/>
    <x v="0"/>
    <s v="for payment"/>
    <m/>
    <m/>
    <m/>
    <m/>
    <n v="30"/>
  </r>
  <r>
    <x v="0"/>
    <x v="6"/>
    <x v="8"/>
    <s v="BOT/College Sec."/>
    <x v="3"/>
    <x v="2"/>
    <x v="117"/>
    <x v="0"/>
    <s v="Fresh Fruit Platter"/>
    <n v="5"/>
    <s v="servings"/>
    <n v="212.41"/>
    <n v="1062.05"/>
    <n v="212.41"/>
    <n v="1062.05"/>
    <x v="96"/>
    <s v="BOT"/>
    <m/>
    <m/>
    <x v="7"/>
    <s v="Paramount Hotels &amp; Restaurant Facilities Co. Inc."/>
    <x v="6"/>
    <n v="1001"/>
    <m/>
    <m/>
    <x v="0"/>
    <s v="for payment"/>
    <m/>
    <m/>
    <m/>
    <m/>
    <n v="30"/>
  </r>
  <r>
    <x v="0"/>
    <x v="6"/>
    <x v="8"/>
    <s v="BOT/College Sec."/>
    <x v="3"/>
    <x v="2"/>
    <x v="117"/>
    <x v="0"/>
    <s v="Microtel Club Sandwich with Chips"/>
    <n v="3"/>
    <s v="pax"/>
    <n v="381.25"/>
    <n v="1143.75"/>
    <n v="381.25"/>
    <n v="1143.75"/>
    <x v="96"/>
    <s v="BOT"/>
    <m/>
    <m/>
    <x v="7"/>
    <s v="Paramount Hotels &amp; Restaurant Facilities Co. Inc."/>
    <x v="6"/>
    <n v="1001"/>
    <m/>
    <m/>
    <x v="0"/>
    <s v="for payment"/>
    <m/>
    <m/>
    <m/>
    <m/>
    <n v="30"/>
  </r>
  <r>
    <x v="0"/>
    <x v="6"/>
    <x v="8"/>
    <s v="BOT/College Sec."/>
    <x v="3"/>
    <x v="2"/>
    <x v="117"/>
    <x v="0"/>
    <s v="Chicken Sandwich with Fries"/>
    <n v="2"/>
    <s v="pax"/>
    <n v="299.55"/>
    <n v="599.1"/>
    <n v="299.55"/>
    <n v="599.1"/>
    <x v="96"/>
    <s v="BOT"/>
    <m/>
    <m/>
    <x v="7"/>
    <s v="Paramount Hotels &amp; Restaurant Facilities Co. Inc."/>
    <x v="6"/>
    <n v="1001"/>
    <m/>
    <m/>
    <x v="0"/>
    <s v="for payment"/>
    <m/>
    <m/>
    <m/>
    <m/>
    <n v="30"/>
  </r>
  <r>
    <x v="0"/>
    <x v="6"/>
    <x v="8"/>
    <s v="BOT/College Sec."/>
    <x v="3"/>
    <x v="2"/>
    <x v="117"/>
    <x v="0"/>
    <s v="Americano Coffee"/>
    <n v="2"/>
    <s v="cups"/>
    <n v="70.8"/>
    <n v="141.6"/>
    <n v="70.8"/>
    <n v="141.6"/>
    <x v="96"/>
    <s v="BOT"/>
    <m/>
    <m/>
    <x v="7"/>
    <s v="Paramount Hotels &amp; Restaurant Facilities Co. Inc."/>
    <x v="6"/>
    <n v="1001"/>
    <m/>
    <m/>
    <x v="0"/>
    <s v="for payment"/>
    <m/>
    <m/>
    <m/>
    <m/>
    <n v="30"/>
  </r>
  <r>
    <x v="0"/>
    <x v="6"/>
    <x v="8"/>
    <s v="BOT/College Sec."/>
    <x v="3"/>
    <x v="2"/>
    <x v="117"/>
    <x v="0"/>
    <s v="Cappuccino"/>
    <n v="2"/>
    <s v="cups"/>
    <n v="70.8"/>
    <n v="141.6"/>
    <n v="70.8"/>
    <n v="141.6"/>
    <x v="96"/>
    <s v="BOT"/>
    <m/>
    <m/>
    <x v="7"/>
    <s v="Paramount Hotels &amp; Restaurant Facilities Co. Inc."/>
    <x v="6"/>
    <n v="1001"/>
    <m/>
    <m/>
    <x v="0"/>
    <s v="for payment"/>
    <m/>
    <m/>
    <m/>
    <m/>
    <n v="30"/>
  </r>
  <r>
    <x v="0"/>
    <x v="6"/>
    <x v="8"/>
    <s v="BOT/College Sec."/>
    <x v="3"/>
    <x v="2"/>
    <x v="117"/>
    <x v="0"/>
    <s v="Iced Café Latte"/>
    <n v="1"/>
    <s v="cup"/>
    <n v="70.8"/>
    <n v="70.8"/>
    <n v="70.8"/>
    <n v="70.8"/>
    <x v="96"/>
    <s v="BOT"/>
    <m/>
    <m/>
    <x v="7"/>
    <s v="Paramount Hotels &amp; Restaurant Facilities Co. Inc."/>
    <x v="6"/>
    <n v="1001"/>
    <m/>
    <m/>
    <x v="0"/>
    <s v="for payment"/>
    <m/>
    <m/>
    <m/>
    <m/>
    <n v="30"/>
  </r>
  <r>
    <x v="0"/>
    <x v="6"/>
    <x v="8"/>
    <s v="BOT/College Sec."/>
    <x v="3"/>
    <x v="2"/>
    <x v="117"/>
    <x v="0"/>
    <s v="Chilled Orange Juice"/>
    <n v="5"/>
    <s v="cans"/>
    <n v="103.48"/>
    <n v="517.4"/>
    <n v="103.48"/>
    <n v="517.4"/>
    <x v="96"/>
    <s v="BOT"/>
    <m/>
    <m/>
    <x v="7"/>
    <s v="Paramount Hotels &amp; Restaurant Facilities Co. Inc."/>
    <x v="6"/>
    <n v="1001"/>
    <m/>
    <m/>
    <x v="0"/>
    <s v="for payment"/>
    <m/>
    <m/>
    <m/>
    <m/>
    <n v="30"/>
  </r>
  <r>
    <x v="0"/>
    <x v="6"/>
    <x v="8"/>
    <s v="BOT/College Sec."/>
    <x v="3"/>
    <x v="2"/>
    <x v="117"/>
    <x v="0"/>
    <s v="Kare-kare (with 2 cups of rice per serving of kare-kare)"/>
    <n v="4"/>
    <s v="servings"/>
    <n v="735.27"/>
    <n v="2941.08"/>
    <n v="735.27"/>
    <n v="2941.08"/>
    <x v="96"/>
    <s v="BOT"/>
    <m/>
    <m/>
    <x v="7"/>
    <s v="Paramount Hotels &amp; Restaurant Facilities Co. Inc."/>
    <x v="6"/>
    <n v="1001"/>
    <m/>
    <m/>
    <x v="0"/>
    <s v="for payment"/>
    <m/>
    <m/>
    <m/>
    <m/>
    <n v="30"/>
  </r>
  <r>
    <x v="0"/>
    <x v="6"/>
    <x v="8"/>
    <s v="BOT/College Sec."/>
    <x v="3"/>
    <x v="2"/>
    <x v="117"/>
    <x v="0"/>
    <s v="Chilled Pineapple Juice"/>
    <n v="5"/>
    <s v="cans"/>
    <n v="103.48"/>
    <n v="517.4"/>
    <n v="103.48"/>
    <n v="517.4"/>
    <x v="96"/>
    <s v="BOT"/>
    <m/>
    <m/>
    <x v="7"/>
    <s v="Paramount Hotels &amp; Restaurant Facilities Co. Inc."/>
    <x v="6"/>
    <n v="1001"/>
    <m/>
    <m/>
    <x v="0"/>
    <s v="for payment"/>
    <m/>
    <m/>
    <m/>
    <m/>
    <n v="30"/>
  </r>
  <r>
    <x v="0"/>
    <x v="6"/>
    <x v="8"/>
    <s v="BOT/College Sec."/>
    <x v="3"/>
    <x v="2"/>
    <x v="117"/>
    <x v="0"/>
    <s v="Leche Flan"/>
    <n v="5"/>
    <s v="servings"/>
    <n v="163.38999999999999"/>
    <n v="816.94999999999993"/>
    <n v="163.38999999999999"/>
    <n v="816.94999999999993"/>
    <x v="96"/>
    <s v="BOT"/>
    <m/>
    <m/>
    <x v="7"/>
    <s v="Paramount Hotels &amp; Restaurant Facilities Co. Inc."/>
    <x v="6"/>
    <n v="1001"/>
    <m/>
    <m/>
    <x v="0"/>
    <s v="for payment"/>
    <m/>
    <m/>
    <m/>
    <m/>
    <n v="30"/>
  </r>
  <r>
    <x v="0"/>
    <x v="6"/>
    <x v="23"/>
    <s v="GSO-Supervisor"/>
    <x v="1"/>
    <x v="0"/>
    <x v="118"/>
    <x v="0"/>
    <s v="Cleaning  &amp; Maintenance of Split Type airconditioning units"/>
    <n v="4"/>
    <m/>
    <n v="2000"/>
    <n v="8000"/>
    <n v="2000"/>
    <n v="8000"/>
    <x v="97"/>
    <s v="GSO"/>
    <d v="2021-07-15T00:00:00"/>
    <s v="July 21, 2021"/>
    <x v="7"/>
    <s v="One-Touch Technology Trading"/>
    <x v="6"/>
    <s v="1003G"/>
    <m/>
    <m/>
    <x v="4"/>
    <s v="for completion"/>
    <m/>
    <m/>
    <s v="01-01-2021-07-0213"/>
    <m/>
    <n v="30"/>
  </r>
  <r>
    <x v="0"/>
    <x v="6"/>
    <x v="23"/>
    <s v="GSO-Supervisor"/>
    <x v="1"/>
    <x v="0"/>
    <x v="119"/>
    <x v="0"/>
    <s v="Heavy Duty male plug, rubberized"/>
    <n v="30"/>
    <s v="pc"/>
    <n v="70"/>
    <n v="2100"/>
    <n v="45"/>
    <n v="1350"/>
    <x v="98"/>
    <s v="GSO"/>
    <d v="2021-07-16T00:00:00"/>
    <s v="July 21, 2021"/>
    <x v="60"/>
    <s v="FMG Trading &amp; Construction Supply"/>
    <x v="49"/>
    <s v="1003G"/>
    <s v="July 30, 2021"/>
    <m/>
    <x v="1"/>
    <s v="for payment"/>
    <m/>
    <m/>
    <s v="01-01-2021-07-0214"/>
    <m/>
    <n v="30"/>
  </r>
  <r>
    <x v="0"/>
    <x v="6"/>
    <x v="23"/>
    <s v="GSO-Supervisor"/>
    <x v="1"/>
    <x v="0"/>
    <x v="119"/>
    <x v="0"/>
    <s v="Heavy Duty Extension outlet, (3 gang 15A, 250V)"/>
    <n v="30"/>
    <s v="pc"/>
    <n v="120"/>
    <n v="3600"/>
    <n v="125"/>
    <n v="3750"/>
    <x v="98"/>
    <s v="GSO"/>
    <d v="2021-07-16T00:00:00"/>
    <s v="July 21, 2021"/>
    <x v="60"/>
    <s v="FMG Trading &amp; Construction Supply"/>
    <x v="49"/>
    <s v="1003G"/>
    <s v="July 30, 2021"/>
    <m/>
    <x v="1"/>
    <s v="for payment"/>
    <m/>
    <m/>
    <s v="01-01-2021-07-0214"/>
    <m/>
    <n v="30"/>
  </r>
  <r>
    <x v="0"/>
    <x v="6"/>
    <x v="23"/>
    <s v="GSO-Supervisor"/>
    <x v="1"/>
    <x v="0"/>
    <x v="119"/>
    <x v="0"/>
    <s v="# 10 Stranded Wire ( red, blue, yellow)"/>
    <n v="3"/>
    <s v="roll"/>
    <n v="6000"/>
    <n v="18000"/>
    <n v="5508"/>
    <n v="16524"/>
    <x v="98"/>
    <s v="GSO"/>
    <d v="2021-07-16T00:00:00"/>
    <s v="July 21, 2021"/>
    <x v="60"/>
    <s v="FMG Trading &amp; Construction Supply"/>
    <x v="49"/>
    <s v="1003G"/>
    <s v="July 30, 2021"/>
    <m/>
    <x v="1"/>
    <s v="for payment"/>
    <m/>
    <m/>
    <s v="01-01-2021-07-0214"/>
    <m/>
    <n v="30"/>
  </r>
  <r>
    <x v="0"/>
    <x v="6"/>
    <x v="23"/>
    <s v="GSO-Supervisor"/>
    <x v="1"/>
    <x v="0"/>
    <x v="120"/>
    <x v="0"/>
    <s v="Repair of Floor Type Airconditioner"/>
    <n v="1"/>
    <s v="unit"/>
    <n v="10000"/>
    <n v="10000"/>
    <n v="10000"/>
    <n v="10000"/>
    <x v="99"/>
    <s v="GSO"/>
    <d v="2021-07-16T00:00:00"/>
    <s v="July 21, 2021"/>
    <x v="7"/>
    <s v="One-Touch Technology Trading"/>
    <x v="6"/>
    <s v="1003G"/>
    <m/>
    <m/>
    <x v="4"/>
    <s v="for completion"/>
    <m/>
    <m/>
    <s v="01-02-2021-07-0211"/>
    <m/>
    <n v="30"/>
  </r>
  <r>
    <x v="0"/>
    <x v="7"/>
    <x v="24"/>
    <s v="Co-Chair PMET"/>
    <x v="1"/>
    <x v="0"/>
    <x v="121"/>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2"/>
    <s v="units"/>
    <n v="14000"/>
    <n v="28000"/>
    <n v="13905"/>
    <n v="27810"/>
    <x v="99"/>
    <s v="PMET"/>
    <s v="July 23, 2021"/>
    <s v="July 29, 2021"/>
    <x v="61"/>
    <s v="Crisel General Mdse."/>
    <x v="50"/>
    <n v="1010"/>
    <m/>
    <m/>
    <x v="1"/>
    <s v="for payment"/>
    <m/>
    <m/>
    <s v="01-02-2021-07-0224"/>
    <m/>
    <n v="30"/>
  </r>
  <r>
    <x v="0"/>
    <x v="7"/>
    <x v="12"/>
    <s v="Researcher-DOST"/>
    <x v="3"/>
    <x v="2"/>
    <x v="122"/>
    <x v="0"/>
    <s v="46L Electric Oven,Rated Power: 20000W Timer: 120 minutes with cooking end signal, with rotisserie function"/>
    <n v="1"/>
    <s v="unit"/>
    <n v="8500"/>
    <n v="8500"/>
    <n v="7500"/>
    <n v="7500"/>
    <x v="67"/>
    <s v="RDET"/>
    <d v="2021-07-16T00:00:00"/>
    <m/>
    <x v="7"/>
    <s v="JPM Gen. Mdse. &amp; Hardware"/>
    <x v="6"/>
    <n v="1005"/>
    <m/>
    <m/>
    <x v="2"/>
    <m/>
    <m/>
    <m/>
    <m/>
    <m/>
    <m/>
  </r>
  <r>
    <x v="0"/>
    <x v="7"/>
    <x v="8"/>
    <s v="BOT/College Sec."/>
    <x v="1"/>
    <x v="0"/>
    <x v="123"/>
    <x v="0"/>
    <s v="AM snacks (Pancit Canton Special &amp; Assorted Soda)"/>
    <n v="16"/>
    <s v="pax"/>
    <n v="150"/>
    <n v="2400"/>
    <n v="149"/>
    <n v="2384"/>
    <x v="100"/>
    <s v="Pres."/>
    <d v="2021-07-14T00:00:00"/>
    <s v="July 16, 2021"/>
    <x v="62"/>
    <s v="Davocol's Inn"/>
    <x v="6"/>
    <n v="1001"/>
    <m/>
    <m/>
    <x v="1"/>
    <m/>
    <m/>
    <m/>
    <s v="01-02-2021-07-0209a"/>
    <m/>
    <n v="30"/>
  </r>
  <r>
    <x v="0"/>
    <x v="7"/>
    <x v="14"/>
    <s v="SSO-Supervisor"/>
    <x v="2"/>
    <x v="0"/>
    <x v="124"/>
    <x v="0"/>
    <s v="1.5 HP Portable Aircon (cooling capacity: 12,600Kj/h, EER 10.9, Power Consumption:1100W, applicable area: 18-28m Indoor, noise level: 54/52/50, fast cooling)"/>
    <n v="1"/>
    <s v="pc"/>
    <n v="30000"/>
    <n v="30000"/>
    <n v="28000"/>
    <n v="28000"/>
    <x v="101"/>
    <s v="SSO"/>
    <s v="July 22, 2021"/>
    <d v="2021-08-05T00:00:00"/>
    <x v="7"/>
    <s v="M.G. Hubalde's Gen.Mdse."/>
    <x v="6"/>
    <s v="1004H"/>
    <m/>
    <m/>
    <x v="7"/>
    <m/>
    <m/>
    <m/>
    <s v="07-02-2021-07-0103"/>
    <m/>
    <n v="30"/>
  </r>
  <r>
    <x v="0"/>
    <x v="7"/>
    <x v="13"/>
    <s v="Procurement Officer"/>
    <x v="3"/>
    <x v="2"/>
    <x v="125"/>
    <x v="2"/>
    <s v="T-Shirt ( with collar) Spandex (please see attached document for the specification)"/>
    <n v="100"/>
    <s v="pcs"/>
    <n v="500"/>
    <n v="50000"/>
    <m/>
    <n v="0"/>
    <x v="102"/>
    <s v="Admin."/>
    <m/>
    <m/>
    <x v="7"/>
    <m/>
    <x v="6"/>
    <n v="1003"/>
    <m/>
    <m/>
    <x v="2"/>
    <s v="FAILED"/>
    <m/>
    <m/>
    <m/>
    <m/>
    <m/>
  </r>
  <r>
    <x v="0"/>
    <x v="7"/>
    <x v="8"/>
    <s v="BOT/College Sec."/>
    <x v="3"/>
    <x v="2"/>
    <x v="126"/>
    <x v="2"/>
    <s v="PM snacks (special beef burger &amp; assorted soda) snacks to be served at 2:00PM"/>
    <n v="16"/>
    <s v="pax"/>
    <n v="150"/>
    <n v="2400"/>
    <m/>
    <n v="0"/>
    <x v="103"/>
    <s v="Pres."/>
    <m/>
    <m/>
    <x v="7"/>
    <m/>
    <x v="6"/>
    <n v="1001"/>
    <m/>
    <m/>
    <x v="2"/>
    <s v="cancelled"/>
    <m/>
    <m/>
    <m/>
    <m/>
    <m/>
  </r>
  <r>
    <x v="0"/>
    <x v="7"/>
    <x v="25"/>
    <s v="IGP-Manager"/>
    <x v="3"/>
    <x v="2"/>
    <x v="127"/>
    <x v="2"/>
    <s v="Development unit: K for MPC2004ex"/>
    <n v="1"/>
    <s v="pc"/>
    <n v="17854.48"/>
    <n v="17854.48"/>
    <n v="17854.48"/>
    <n v="17854.48"/>
    <x v="104"/>
    <s v="IGP"/>
    <s v="August 2, 2021"/>
    <m/>
    <x v="7"/>
    <s v="Philippine Duplicators, Inc."/>
    <x v="6"/>
    <s v="1006D"/>
    <m/>
    <m/>
    <x v="2"/>
    <m/>
    <m/>
    <m/>
    <m/>
    <m/>
    <m/>
  </r>
  <r>
    <x v="0"/>
    <x v="7"/>
    <x v="25"/>
    <s v="IGP-Manager"/>
    <x v="3"/>
    <x v="2"/>
    <x v="127"/>
    <x v="2"/>
    <s v="PCU Assy for MPC2004ex"/>
    <n v="1"/>
    <s v="pc"/>
    <n v="11620"/>
    <n v="11620"/>
    <n v="11620"/>
    <n v="11620"/>
    <x v="104"/>
    <s v="IGP"/>
    <s v="August 2, 2021"/>
    <m/>
    <x v="7"/>
    <s v="Philippine Duplicators, Inc."/>
    <x v="6"/>
    <s v="1006D"/>
    <m/>
    <m/>
    <x v="2"/>
    <m/>
    <m/>
    <m/>
    <m/>
    <m/>
    <m/>
  </r>
  <r>
    <x v="0"/>
    <x v="7"/>
    <x v="25"/>
    <s v="IGP-Manager"/>
    <x v="3"/>
    <x v="2"/>
    <x v="127"/>
    <x v="2"/>
    <s v="Transport Belt for Copy Printer"/>
    <n v="2"/>
    <s v="pcs"/>
    <n v="1827.28"/>
    <n v="3654.56"/>
    <n v="1827.28"/>
    <n v="3654.56"/>
    <x v="104"/>
    <s v="IGP"/>
    <s v="August 2, 2021"/>
    <m/>
    <x v="7"/>
    <s v="Philippine Duplicators, Inc."/>
    <x v="6"/>
    <s v="1006D"/>
    <m/>
    <m/>
    <x v="2"/>
    <m/>
    <m/>
    <m/>
    <m/>
    <m/>
    <m/>
  </r>
  <r>
    <x v="0"/>
    <x v="7"/>
    <x v="25"/>
    <s v="IGP-Manager"/>
    <x v="3"/>
    <x v="2"/>
    <x v="127"/>
    <x v="2"/>
    <s v="Transport Belt for CP6123b+ Copy Printer"/>
    <n v="2"/>
    <s v="pcs"/>
    <n v="1827.28"/>
    <n v="3654.56"/>
    <n v="1827.28"/>
    <n v="3654.56"/>
    <x v="104"/>
    <s v="IGP"/>
    <s v="August 2, 2021"/>
    <m/>
    <x v="7"/>
    <s v="Philippine Duplicators, Inc."/>
    <x v="6"/>
    <s v="1006D"/>
    <m/>
    <m/>
    <x v="2"/>
    <m/>
    <m/>
    <m/>
    <m/>
    <m/>
    <m/>
  </r>
  <r>
    <x v="0"/>
    <x v="7"/>
    <x v="25"/>
    <s v="IGP-Manager"/>
    <x v="3"/>
    <x v="2"/>
    <x v="127"/>
    <x v="2"/>
    <s v="Seperation Pad for DX2430 Copy Printer"/>
    <n v="1"/>
    <s v="pc"/>
    <n v="2377"/>
    <n v="2377"/>
    <n v="2377"/>
    <n v="2377"/>
    <x v="104"/>
    <s v="IGP"/>
    <s v="August 2, 2021"/>
    <m/>
    <x v="7"/>
    <s v="Philippine Duplicators, Inc."/>
    <x v="6"/>
    <s v="1006D"/>
    <m/>
    <m/>
    <x v="2"/>
    <m/>
    <m/>
    <m/>
    <m/>
    <m/>
    <m/>
  </r>
  <r>
    <x v="0"/>
    <x v="7"/>
    <x v="25"/>
    <s v="IGP-Manager"/>
    <x v="3"/>
    <x v="2"/>
    <x v="127"/>
    <x v="2"/>
    <s v="Development Unit: K for MPC2003"/>
    <n v="1"/>
    <s v="pc"/>
    <n v="11903.36"/>
    <n v="11903.36"/>
    <n v="11903.36"/>
    <n v="11903.36"/>
    <x v="104"/>
    <s v="IGP"/>
    <s v="August 2, 2021"/>
    <m/>
    <x v="7"/>
    <s v="Philippine Duplicators, Inc."/>
    <x v="6"/>
    <s v="1006D"/>
    <m/>
    <m/>
    <x v="2"/>
    <m/>
    <m/>
    <m/>
    <m/>
    <m/>
    <m/>
  </r>
  <r>
    <x v="0"/>
    <x v="7"/>
    <x v="25"/>
    <s v="IGP-Manager"/>
    <x v="3"/>
    <x v="2"/>
    <x v="127"/>
    <x v="2"/>
    <s v="Drum for MP250lL"/>
    <n v="1"/>
    <s v="pc"/>
    <n v="7253.12"/>
    <n v="7253.12"/>
    <n v="7253.12"/>
    <n v="7253.12"/>
    <x v="104"/>
    <s v="IGP"/>
    <s v="August 2, 2021"/>
    <m/>
    <x v="7"/>
    <s v="Philippine Duplicators, Inc."/>
    <x v="6"/>
    <s v="1006D"/>
    <m/>
    <m/>
    <x v="2"/>
    <m/>
    <m/>
    <m/>
    <m/>
    <m/>
    <m/>
  </r>
  <r>
    <x v="0"/>
    <x v="7"/>
    <x v="25"/>
    <s v="IGP-Manager"/>
    <x v="3"/>
    <x v="2"/>
    <x v="127"/>
    <x v="2"/>
    <s v="Cleaning Blade for MP250lL"/>
    <n v="1"/>
    <s v="pc"/>
    <n v="932"/>
    <n v="932"/>
    <n v="932"/>
    <n v="932"/>
    <x v="104"/>
    <s v="IGP"/>
    <s v="August 2, 2021"/>
    <m/>
    <x v="7"/>
    <s v="Philippine Duplicators, Inc."/>
    <x v="6"/>
    <s v="1006D"/>
    <m/>
    <m/>
    <x v="2"/>
    <m/>
    <m/>
    <m/>
    <m/>
    <m/>
    <m/>
  </r>
  <r>
    <x v="0"/>
    <x v="7"/>
    <x v="25"/>
    <s v="IGP-Manager"/>
    <x v="3"/>
    <x v="2"/>
    <x v="127"/>
    <x v="2"/>
    <s v="Developer for MP250lL"/>
    <n v="1"/>
    <s v="pc"/>
    <n v="4155.2"/>
    <n v="4155.2"/>
    <n v="4155.2"/>
    <n v="4155.2"/>
    <x v="104"/>
    <s v="IGP"/>
    <s v="August 2, 2021"/>
    <m/>
    <x v="7"/>
    <s v="Philippine Duplicators, Inc."/>
    <x v="6"/>
    <s v="1006D"/>
    <m/>
    <m/>
    <x v="2"/>
    <m/>
    <m/>
    <m/>
    <m/>
    <m/>
    <m/>
  </r>
  <r>
    <x v="0"/>
    <x v="7"/>
    <x v="5"/>
    <s v="GSO-Supervisor"/>
    <x v="1"/>
    <x v="0"/>
    <x v="128"/>
    <x v="0"/>
    <s v="Soft Broom"/>
    <n v="20"/>
    <s v="pcs"/>
    <n v="250"/>
    <n v="5000"/>
    <n v="250"/>
    <n v="5000"/>
    <x v="105"/>
    <s v="GSO"/>
    <d v="2021-08-06T00:00:00"/>
    <d v="2021-08-10T00:00:00"/>
    <x v="7"/>
    <s v="Davocol's Gen. Mdse."/>
    <x v="6"/>
    <s v="1003G"/>
    <m/>
    <m/>
    <x v="7"/>
    <m/>
    <m/>
    <m/>
    <s v="01-02-2021-08-0244"/>
    <m/>
    <m/>
  </r>
  <r>
    <x v="0"/>
    <x v="7"/>
    <x v="5"/>
    <s v="GSO-Supervisor"/>
    <x v="1"/>
    <x v="0"/>
    <x v="128"/>
    <x v="0"/>
    <s v="Broom Stick"/>
    <n v="20"/>
    <s v="pcs"/>
    <n v="40"/>
    <n v="800"/>
    <n v="40"/>
    <n v="800"/>
    <x v="105"/>
    <s v="GSO"/>
    <s v="August 6, 20212"/>
    <d v="2021-08-10T00:00:00"/>
    <x v="7"/>
    <s v="Davocol's Gen. Mdse."/>
    <x v="6"/>
    <s v="1003G"/>
    <m/>
    <m/>
    <x v="7"/>
    <m/>
    <m/>
    <m/>
    <s v="01-02-2021-08-0244"/>
    <m/>
    <m/>
  </r>
  <r>
    <x v="0"/>
    <x v="7"/>
    <x v="13"/>
    <s v="Procurement Officer"/>
    <x v="3"/>
    <x v="2"/>
    <x v="129"/>
    <x v="2"/>
    <s v="Breakfast (beef tapa, skinless longganisa, scrambled egg with tomatoes &amp; onion, sunny side-up egg with bottled water and overflowing coffee     Type: buffet"/>
    <n v="119"/>
    <s v="pax"/>
    <n v="200"/>
    <n v="23800"/>
    <n v="195"/>
    <n v="23205"/>
    <x v="106"/>
    <s v="Admin"/>
    <d v="2021-08-03T00:00:00"/>
    <m/>
    <x v="7"/>
    <s v="Hudzan Café &amp; Catering Services"/>
    <x v="6"/>
    <n v="1003"/>
    <m/>
    <m/>
    <x v="2"/>
    <m/>
    <m/>
    <m/>
    <m/>
    <m/>
    <m/>
  </r>
  <r>
    <x v="0"/>
    <x v="7"/>
    <x v="13"/>
    <s v="Procurement Officer"/>
    <x v="3"/>
    <x v="2"/>
    <x v="129"/>
    <x v="2"/>
    <s v="Vegetarian Meal"/>
    <n v="1"/>
    <s v="pax"/>
    <n v="200"/>
    <n v="200"/>
    <n v="195"/>
    <n v="195"/>
    <x v="106"/>
    <s v="Admin"/>
    <d v="2021-08-03T00:00:00"/>
    <m/>
    <x v="7"/>
    <s v="Hudzan Café &amp; Catering Services"/>
    <x v="6"/>
    <n v="1003"/>
    <m/>
    <m/>
    <x v="2"/>
    <m/>
    <m/>
    <m/>
    <m/>
    <m/>
    <m/>
  </r>
  <r>
    <x v="0"/>
    <x v="7"/>
    <x v="7"/>
    <s v="Director for Instruction"/>
    <x v="3"/>
    <x v="2"/>
    <x v="130"/>
    <x v="2"/>
    <s v="Universal Extension Cord, 3 gang (7-10 meters)"/>
    <n v="4"/>
    <s v="pcs"/>
    <n v="1500"/>
    <n v="6000"/>
    <m/>
    <n v="0"/>
    <x v="107"/>
    <s v="DI"/>
    <m/>
    <m/>
    <x v="7"/>
    <m/>
    <x v="6"/>
    <n v="1002"/>
    <m/>
    <m/>
    <x v="2"/>
    <m/>
    <m/>
    <m/>
    <m/>
    <m/>
    <m/>
  </r>
  <r>
    <x v="0"/>
    <x v="7"/>
    <x v="24"/>
    <s v="Co-Chair PMET"/>
    <x v="3"/>
    <x v="2"/>
    <x v="131"/>
    <x v="2"/>
    <s v="A3 size paper 80 gsm"/>
    <n v="5"/>
    <s v="reams"/>
    <n v="600"/>
    <n v="3000"/>
    <m/>
    <n v="0"/>
    <x v="108"/>
    <s v="PMET"/>
    <m/>
    <m/>
    <x v="7"/>
    <m/>
    <x v="6"/>
    <n v="1010"/>
    <m/>
    <m/>
    <x v="2"/>
    <s v="FAILED"/>
    <m/>
    <m/>
    <m/>
    <m/>
    <m/>
  </r>
  <r>
    <x v="0"/>
    <x v="7"/>
    <x v="24"/>
    <s v="Co-Chair PMET"/>
    <x v="3"/>
    <x v="2"/>
    <x v="131"/>
    <x v="2"/>
    <s v="CALCULATOR = Financial · Desktop · Solar Powered_x000a_Model: ws-2212HGifts by relationship: colleaguesType: Solar type Office business type Maximum display digits on the screen: 12 digits Adapter battery type: dual power supply Applicable scene."/>
    <n v="2"/>
    <s v="pcs"/>
    <n v="1200"/>
    <n v="2400"/>
    <m/>
    <n v="0"/>
    <x v="108"/>
    <s v="PMET"/>
    <m/>
    <m/>
    <x v="7"/>
    <m/>
    <x v="6"/>
    <n v="1010"/>
    <m/>
    <m/>
    <x v="2"/>
    <s v="FAILED"/>
    <m/>
    <m/>
    <m/>
    <m/>
    <m/>
  </r>
  <r>
    <x v="0"/>
    <x v="7"/>
    <x v="24"/>
    <s v="Co-Chair PMET"/>
    <x v="3"/>
    <x v="2"/>
    <x v="131"/>
    <x v="2"/>
    <s v="Refillable Cartridge with continous ink tank and original ink for Brother MFC for J3530DW printer (see attached picture) we recommend to strictly follow the specs and attached picture"/>
    <n v="1"/>
    <s v="pc"/>
    <n v="5500"/>
    <n v="5500"/>
    <m/>
    <n v="0"/>
    <x v="108"/>
    <s v="PMET"/>
    <m/>
    <m/>
    <x v="7"/>
    <m/>
    <x v="6"/>
    <n v="1010"/>
    <m/>
    <m/>
    <x v="2"/>
    <s v="FAILED"/>
    <m/>
    <m/>
    <m/>
    <m/>
    <m/>
  </r>
  <r>
    <x v="0"/>
    <x v="7"/>
    <x v="24"/>
    <s v="Co-Chair PMET"/>
    <x v="3"/>
    <x v="2"/>
    <x v="131"/>
    <x v="2"/>
    <s v="Brother Cartridge ink-Magenta (LC3617)"/>
    <n v="2"/>
    <s v="pcs"/>
    <n v="1550"/>
    <n v="3100"/>
    <m/>
    <n v="0"/>
    <x v="108"/>
    <s v="PMET"/>
    <m/>
    <m/>
    <x v="7"/>
    <m/>
    <x v="6"/>
    <n v="1010"/>
    <m/>
    <m/>
    <x v="2"/>
    <s v="FAILED"/>
    <m/>
    <m/>
    <m/>
    <m/>
    <m/>
  </r>
  <r>
    <x v="0"/>
    <x v="7"/>
    <x v="24"/>
    <s v="Co-Chair PMET"/>
    <x v="3"/>
    <x v="2"/>
    <x v="131"/>
    <x v="2"/>
    <s v="Brother Cartridge ink-Cyan(LC3617)"/>
    <n v="2"/>
    <s v="pcs"/>
    <n v="1550"/>
    <n v="3100"/>
    <m/>
    <n v="0"/>
    <x v="108"/>
    <s v="PMET"/>
    <m/>
    <m/>
    <x v="7"/>
    <m/>
    <x v="6"/>
    <n v="1010"/>
    <m/>
    <m/>
    <x v="2"/>
    <s v="FAILED"/>
    <m/>
    <m/>
    <m/>
    <m/>
    <m/>
  </r>
  <r>
    <x v="0"/>
    <x v="7"/>
    <x v="24"/>
    <s v="Co-Chair PMET"/>
    <x v="3"/>
    <x v="2"/>
    <x v="131"/>
    <x v="2"/>
    <s v="Brother Cartridge ink-Yellow(LC3617)"/>
    <n v="2"/>
    <s v="pcs"/>
    <n v="1550"/>
    <n v="3100"/>
    <m/>
    <n v="0"/>
    <x v="108"/>
    <s v="PMET"/>
    <m/>
    <m/>
    <x v="7"/>
    <m/>
    <x v="6"/>
    <n v="1010"/>
    <m/>
    <m/>
    <x v="2"/>
    <s v="FAILED"/>
    <m/>
    <m/>
    <m/>
    <m/>
    <m/>
  </r>
  <r>
    <x v="0"/>
    <x v="7"/>
    <x v="24"/>
    <s v="Co-Chair PMET"/>
    <x v="3"/>
    <x v="2"/>
    <x v="131"/>
    <x v="2"/>
    <s v="Brother Cartridge ink-Blacl (LC3619)"/>
    <n v="4"/>
    <s v="pcs"/>
    <n v="2100"/>
    <n v="8400"/>
    <m/>
    <n v="0"/>
    <x v="108"/>
    <s v="PMET"/>
    <m/>
    <m/>
    <x v="7"/>
    <m/>
    <x v="6"/>
    <n v="1010"/>
    <m/>
    <m/>
    <x v="2"/>
    <s v="FAILED"/>
    <m/>
    <m/>
    <m/>
    <m/>
    <m/>
  </r>
  <r>
    <x v="0"/>
    <x v="7"/>
    <x v="24"/>
    <s v="Co-Chair PMET"/>
    <x v="3"/>
    <x v="2"/>
    <x v="131"/>
    <x v="2"/>
    <s v="Brother Ink - BT5000BK"/>
    <n v="10"/>
    <s v="pcs"/>
    <n v="600"/>
    <n v="6000"/>
    <m/>
    <n v="0"/>
    <x v="108"/>
    <s v="PMET"/>
    <m/>
    <m/>
    <x v="7"/>
    <m/>
    <x v="6"/>
    <n v="1010"/>
    <m/>
    <m/>
    <x v="2"/>
    <s v="FAILED"/>
    <m/>
    <m/>
    <m/>
    <m/>
    <m/>
  </r>
  <r>
    <x v="0"/>
    <x v="7"/>
    <x v="24"/>
    <s v="Co-Chair PMET"/>
    <x v="3"/>
    <x v="2"/>
    <x v="131"/>
    <x v="2"/>
    <s v="Brother Ink - BT5000C"/>
    <n v="10"/>
    <s v="pcs"/>
    <n v="600"/>
    <n v="6000"/>
    <m/>
    <n v="0"/>
    <x v="108"/>
    <s v="PMET"/>
    <m/>
    <m/>
    <x v="7"/>
    <m/>
    <x v="6"/>
    <n v="1010"/>
    <m/>
    <m/>
    <x v="2"/>
    <s v="FAILED"/>
    <m/>
    <m/>
    <m/>
    <m/>
    <m/>
  </r>
  <r>
    <x v="0"/>
    <x v="7"/>
    <x v="24"/>
    <s v="Co-Chair PMET"/>
    <x v="3"/>
    <x v="2"/>
    <x v="131"/>
    <x v="2"/>
    <s v="Brother Ink - BT5000Y"/>
    <n v="10"/>
    <s v="pcs"/>
    <n v="600"/>
    <n v="6000"/>
    <m/>
    <n v="0"/>
    <x v="108"/>
    <s v="PMET"/>
    <m/>
    <m/>
    <x v="7"/>
    <m/>
    <x v="6"/>
    <n v="1010"/>
    <m/>
    <m/>
    <x v="2"/>
    <s v="FAILED"/>
    <m/>
    <m/>
    <m/>
    <m/>
    <m/>
  </r>
  <r>
    <x v="0"/>
    <x v="7"/>
    <x v="24"/>
    <s v="Co-Chair PMET"/>
    <x v="3"/>
    <x v="2"/>
    <x v="131"/>
    <x v="2"/>
    <s v="Brother Uink - BT5000M"/>
    <n v="10"/>
    <s v="pcs"/>
    <n v="600"/>
    <n v="6000"/>
    <m/>
    <n v="0"/>
    <x v="108"/>
    <s v="PMET"/>
    <m/>
    <m/>
    <x v="7"/>
    <m/>
    <x v="6"/>
    <n v="1010"/>
    <m/>
    <m/>
    <x v="2"/>
    <s v="FAILED"/>
    <m/>
    <m/>
    <m/>
    <m/>
    <m/>
  </r>
  <r>
    <x v="0"/>
    <x v="7"/>
    <x v="24"/>
    <s v="Co-Chair PMET"/>
    <x v="3"/>
    <x v="2"/>
    <x v="131"/>
    <x v="2"/>
    <s v="Padless Wired Mouse = Tracks anywhere without a pad, Dpi button: shift mouse sensitivity between 800_1000_1200_1600 dpi Screen Capture, tutor pen, 16-in-one, multimedia,internet, 4 way wheel, Design: for right &amp; left hand.Resolution optical sensor: 1600 dpi"/>
    <n v="3"/>
    <s v="pcs"/>
    <n v="1020"/>
    <n v="3060"/>
    <m/>
    <n v="0"/>
    <x v="108"/>
    <s v="PMET"/>
    <m/>
    <m/>
    <x v="7"/>
    <m/>
    <x v="6"/>
    <n v="1010"/>
    <m/>
    <m/>
    <x v="2"/>
    <s v="FAILED"/>
    <m/>
    <m/>
    <m/>
    <m/>
    <m/>
  </r>
  <r>
    <x v="0"/>
    <x v="7"/>
    <x v="8"/>
    <s v="BOT/College Sec."/>
    <x v="1"/>
    <x v="0"/>
    <x v="132"/>
    <x v="0"/>
    <s v="AM snacks (special beef burger &amp; assorted soda) snacks to be served at 10:00AM"/>
    <n v="13"/>
    <s v="pax"/>
    <n v="150"/>
    <n v="1950"/>
    <n v="140"/>
    <n v="1820"/>
    <x v="109"/>
    <s v="Pres"/>
    <d v="2021-08-04T00:00:00"/>
    <d v="2021-07-24T00:00:00"/>
    <x v="63"/>
    <s v="Korner Hauz Café"/>
    <x v="6"/>
    <n v="1001"/>
    <m/>
    <m/>
    <x v="0"/>
    <s v="for payment"/>
    <m/>
    <m/>
    <s v="01-02-2021-08-0235"/>
    <m/>
    <n v="30"/>
  </r>
  <r>
    <x v="0"/>
    <x v="7"/>
    <x v="22"/>
    <s v="CBAO-Director"/>
    <x v="3"/>
    <x v="2"/>
    <x v="133"/>
    <x v="2"/>
    <s v="PM Snacks Burger(Patty-beef/vegetarian) with bottled water"/>
    <n v="10"/>
    <s v="pax"/>
    <n v="150"/>
    <n v="1500"/>
    <n v="145"/>
    <n v="1450"/>
    <x v="110"/>
    <s v="CBAO"/>
    <d v="2021-08-04T00:00:00"/>
    <m/>
    <x v="7"/>
    <s v="Hudzan Café &amp; Catering Services"/>
    <x v="6"/>
    <n v="1006"/>
    <m/>
    <m/>
    <x v="2"/>
    <m/>
    <m/>
    <m/>
    <m/>
    <m/>
    <m/>
  </r>
  <r>
    <x v="0"/>
    <x v="7"/>
    <x v="13"/>
    <s v="Procurement Officer"/>
    <x v="3"/>
    <x v="2"/>
    <x v="134"/>
    <x v="2"/>
    <s v="T-Shirt ( with collar) Spandex (please see attached document for the specification)"/>
    <n v="100"/>
    <s v="pcs"/>
    <n v="550"/>
    <n v="55000"/>
    <n v="550"/>
    <n v="0"/>
    <x v="102"/>
    <s v="Admin. "/>
    <m/>
    <m/>
    <x v="7"/>
    <s v="IAM'J Graphic Design &amp; Printing"/>
    <x v="6"/>
    <n v="1003"/>
    <m/>
    <m/>
    <x v="2"/>
    <m/>
    <m/>
    <m/>
    <m/>
    <m/>
    <m/>
  </r>
  <r>
    <x v="0"/>
    <x v="7"/>
    <x v="25"/>
    <s v="IGP-Manager"/>
    <x v="3"/>
    <x v="2"/>
    <x v="135"/>
    <x v="2"/>
    <s v="Official Record Book, 500 leaves"/>
    <n v="5"/>
    <s v="book"/>
    <n v="1200"/>
    <n v="6000"/>
    <m/>
    <n v="0"/>
    <x v="111"/>
    <s v="IGP"/>
    <m/>
    <m/>
    <x v="7"/>
    <m/>
    <x v="6"/>
    <s v="1006D"/>
    <m/>
    <m/>
    <x v="2"/>
    <m/>
    <m/>
    <m/>
    <m/>
    <m/>
    <m/>
  </r>
  <r>
    <x v="0"/>
    <x v="7"/>
    <x v="25"/>
    <s v="IGP-Manager"/>
    <x v="3"/>
    <x v="2"/>
    <x v="135"/>
    <x v="2"/>
    <s v="Ring Binder, 10mm"/>
    <n v="30"/>
    <s v="pcs"/>
    <n v="25"/>
    <n v="750"/>
    <m/>
    <n v="0"/>
    <x v="111"/>
    <s v="IGP"/>
    <m/>
    <m/>
    <x v="7"/>
    <m/>
    <x v="6"/>
    <s v="1006D"/>
    <m/>
    <m/>
    <x v="2"/>
    <m/>
    <m/>
    <m/>
    <m/>
    <m/>
    <m/>
  </r>
  <r>
    <x v="0"/>
    <x v="7"/>
    <x v="25"/>
    <s v="IGP-Manager"/>
    <x v="3"/>
    <x v="2"/>
    <x v="135"/>
    <x v="2"/>
    <s v="Expanding Kraftboard Envelope, legal, 100pcs/box"/>
    <n v="6"/>
    <s v="box"/>
    <n v="1000"/>
    <n v="6000"/>
    <m/>
    <n v="0"/>
    <x v="111"/>
    <s v="IGP"/>
    <m/>
    <m/>
    <x v="7"/>
    <m/>
    <x v="6"/>
    <s v="1006D"/>
    <m/>
    <m/>
    <x v="2"/>
    <m/>
    <m/>
    <m/>
    <m/>
    <m/>
    <m/>
  </r>
  <r>
    <x v="0"/>
    <x v="7"/>
    <x v="25"/>
    <s v="IGP-Manager"/>
    <x v="3"/>
    <x v="2"/>
    <x v="135"/>
    <x v="2"/>
    <s v="Ink refill for Epson Printer (B,Y,C,M)"/>
    <n v="5"/>
    <s v="set"/>
    <n v="1700"/>
    <n v="8500"/>
    <m/>
    <n v="0"/>
    <x v="111"/>
    <s v="IGP"/>
    <m/>
    <m/>
    <x v="7"/>
    <m/>
    <x v="6"/>
    <s v="1006D"/>
    <m/>
    <m/>
    <x v="2"/>
    <m/>
    <m/>
    <m/>
    <m/>
    <m/>
    <m/>
  </r>
  <r>
    <x v="0"/>
    <x v="7"/>
    <x v="25"/>
    <s v="IGP-Manager"/>
    <x v="3"/>
    <x v="2"/>
    <x v="135"/>
    <x v="2"/>
    <s v="Ink refill for Brother Printer (B, Y, C. M)"/>
    <n v="3"/>
    <s v="set"/>
    <n v="1700"/>
    <n v="5100"/>
    <m/>
    <n v="0"/>
    <x v="111"/>
    <s v="IGP"/>
    <m/>
    <m/>
    <x v="7"/>
    <m/>
    <x v="6"/>
    <s v="1006D"/>
    <m/>
    <m/>
    <x v="2"/>
    <m/>
    <m/>
    <m/>
    <m/>
    <m/>
    <m/>
  </r>
  <r>
    <x v="0"/>
    <x v="7"/>
    <x v="25"/>
    <s v="IGP-Manager"/>
    <x v="3"/>
    <x v="2"/>
    <x v="135"/>
    <x v="2"/>
    <s v="PVC Cover, A4"/>
    <n v="2"/>
    <s v="packs"/>
    <n v="720"/>
    <n v="1440"/>
    <m/>
    <n v="0"/>
    <x v="111"/>
    <s v="IGP"/>
    <m/>
    <m/>
    <x v="7"/>
    <m/>
    <x v="6"/>
    <s v="1006D"/>
    <m/>
    <m/>
    <x v="2"/>
    <m/>
    <m/>
    <m/>
    <m/>
    <m/>
    <m/>
  </r>
  <r>
    <x v="0"/>
    <x v="7"/>
    <x v="25"/>
    <s v="IGP-Manager"/>
    <x v="3"/>
    <x v="2"/>
    <x v="135"/>
    <x v="2"/>
    <s v="Stapler, Standard"/>
    <n v="5"/>
    <s v="pcs"/>
    <n v="285"/>
    <n v="1425"/>
    <m/>
    <n v="0"/>
    <x v="111"/>
    <s v="IGP"/>
    <m/>
    <m/>
    <x v="7"/>
    <m/>
    <x v="6"/>
    <s v="1006D"/>
    <m/>
    <m/>
    <x v="2"/>
    <m/>
    <m/>
    <m/>
    <m/>
    <m/>
    <m/>
  </r>
  <r>
    <x v="0"/>
    <x v="8"/>
    <x v="14"/>
    <s v="SSO-Supervisor"/>
    <x v="3"/>
    <x v="2"/>
    <x v="136"/>
    <x v="2"/>
    <s v="Electric Stand Fan"/>
    <n v="2"/>
    <s v="units"/>
    <n v="3000"/>
    <n v="6000"/>
    <m/>
    <m/>
    <x v="112"/>
    <s v="SSO"/>
    <m/>
    <m/>
    <x v="7"/>
    <m/>
    <x v="6"/>
    <s v="1004H"/>
    <m/>
    <m/>
    <x v="2"/>
    <m/>
    <m/>
    <m/>
    <m/>
    <m/>
    <m/>
  </r>
  <r>
    <x v="0"/>
    <x v="7"/>
    <x v="14"/>
    <s v="SSO-Supervisor"/>
    <x v="3"/>
    <x v="2"/>
    <x v="136"/>
    <x v="2"/>
    <s v="Multi Insect Killer (odorless) 500ml"/>
    <n v="2"/>
    <s v="boxes/12's"/>
    <n v="4200"/>
    <n v="8400"/>
    <m/>
    <n v="0"/>
    <x v="112"/>
    <s v="SSO"/>
    <m/>
    <m/>
    <x v="7"/>
    <m/>
    <x v="6"/>
    <s v="1004H"/>
    <m/>
    <m/>
    <x v="2"/>
    <m/>
    <m/>
    <m/>
    <m/>
    <m/>
    <m/>
  </r>
  <r>
    <x v="0"/>
    <x v="7"/>
    <x v="14"/>
    <s v="SSO-Supervisor"/>
    <x v="3"/>
    <x v="2"/>
    <x v="136"/>
    <x v="2"/>
    <s v="Disinfectant Spray (Early morning breeze)510g"/>
    <n v="2"/>
    <s v="boxes/12's"/>
    <n v="7500"/>
    <n v="15000"/>
    <m/>
    <n v="0"/>
    <x v="112"/>
    <s v="SSO"/>
    <m/>
    <m/>
    <x v="7"/>
    <m/>
    <x v="6"/>
    <s v="1004H"/>
    <m/>
    <m/>
    <x v="2"/>
    <m/>
    <m/>
    <m/>
    <m/>
    <m/>
    <m/>
  </r>
  <r>
    <x v="0"/>
    <x v="7"/>
    <x v="14"/>
    <s v="SSO-Supervisor"/>
    <x v="3"/>
    <x v="2"/>
    <x v="136"/>
    <x v="2"/>
    <s v="Bond Paper A4 GSM 70"/>
    <n v="4"/>
    <s v="boxes"/>
    <n v="1000"/>
    <n v="4000"/>
    <m/>
    <n v="0"/>
    <x v="112"/>
    <s v="SSO"/>
    <m/>
    <m/>
    <x v="7"/>
    <m/>
    <x v="6"/>
    <s v="1004H"/>
    <m/>
    <m/>
    <x v="2"/>
    <m/>
    <m/>
    <m/>
    <m/>
    <m/>
    <m/>
  </r>
  <r>
    <x v="0"/>
    <x v="7"/>
    <x v="14"/>
    <s v="SSO-Supervisor"/>
    <x v="3"/>
    <x v="2"/>
    <x v="136"/>
    <x v="2"/>
    <s v="Ink (BK-003,Y-003, C-003)"/>
    <n v="2"/>
    <s v="sets"/>
    <n v="3000"/>
    <n v="6000"/>
    <m/>
    <n v="0"/>
    <x v="112"/>
    <s v="SSO"/>
    <m/>
    <m/>
    <x v="7"/>
    <m/>
    <x v="6"/>
    <s v="1004H"/>
    <m/>
    <m/>
    <x v="2"/>
    <m/>
    <m/>
    <m/>
    <m/>
    <m/>
    <m/>
  </r>
  <r>
    <x v="0"/>
    <x v="7"/>
    <x v="14"/>
    <s v="SSO-Supervisor"/>
    <x v="3"/>
    <x v="2"/>
    <x v="136"/>
    <x v="2"/>
    <s v="Genuine Ink (BK-BT D60, Y-BT 5000, M-BT 5000, C-BT 5000)"/>
    <n v="4"/>
    <s v="sets"/>
    <n v="3000"/>
    <n v="12000"/>
    <m/>
    <n v="0"/>
    <x v="112"/>
    <s v="SSO"/>
    <m/>
    <m/>
    <x v="7"/>
    <m/>
    <x v="6"/>
    <s v="1004H"/>
    <m/>
    <m/>
    <x v="2"/>
    <m/>
    <m/>
    <m/>
    <m/>
    <m/>
    <m/>
  </r>
  <r>
    <x v="0"/>
    <x v="7"/>
    <x v="14"/>
    <s v="SSO-Supervisor"/>
    <x v="3"/>
    <x v="2"/>
    <x v="136"/>
    <x v="2"/>
    <s v="Ergonomic Style Stapler"/>
    <n v="1"/>
    <s v="pc"/>
    <n v="500"/>
    <n v="500"/>
    <m/>
    <n v="0"/>
    <x v="112"/>
    <s v="SSO"/>
    <m/>
    <m/>
    <x v="7"/>
    <m/>
    <x v="6"/>
    <s v="1004H"/>
    <m/>
    <m/>
    <x v="2"/>
    <m/>
    <m/>
    <m/>
    <m/>
    <m/>
    <m/>
  </r>
  <r>
    <x v="0"/>
    <x v="7"/>
    <x v="14"/>
    <s v="SSO-Supervisor"/>
    <x v="3"/>
    <x v="2"/>
    <x v="136"/>
    <x v="2"/>
    <s v="Black Ballpen"/>
    <n v="5"/>
    <s v="pcs"/>
    <n v="30"/>
    <n v="150"/>
    <m/>
    <n v="0"/>
    <x v="112"/>
    <s v="SSO"/>
    <m/>
    <m/>
    <x v="7"/>
    <m/>
    <x v="6"/>
    <s v="1004H"/>
    <m/>
    <m/>
    <x v="2"/>
    <m/>
    <m/>
    <m/>
    <m/>
    <m/>
    <m/>
  </r>
  <r>
    <x v="0"/>
    <x v="7"/>
    <x v="14"/>
    <s v="SSO-Supervisor"/>
    <x v="3"/>
    <x v="2"/>
    <x v="136"/>
    <x v="2"/>
    <s v="Post It notes 3M 3x3 (5's/set)"/>
    <n v="2"/>
    <s v="sets"/>
    <n v="500"/>
    <n v="1000"/>
    <m/>
    <n v="0"/>
    <x v="112"/>
    <s v="SSO"/>
    <m/>
    <m/>
    <x v="7"/>
    <m/>
    <x v="6"/>
    <s v="1004H"/>
    <m/>
    <m/>
    <x v="2"/>
    <m/>
    <m/>
    <m/>
    <m/>
    <m/>
    <m/>
  </r>
  <r>
    <x v="0"/>
    <x v="7"/>
    <x v="14"/>
    <s v="SSO-Supervisor"/>
    <x v="3"/>
    <x v="2"/>
    <x v="136"/>
    <x v="2"/>
    <s v="Plastic Paper Fastener"/>
    <n v="5"/>
    <s v="boxes (50's)"/>
    <n v="150"/>
    <n v="750"/>
    <m/>
    <n v="0"/>
    <x v="112"/>
    <s v="SSO"/>
    <m/>
    <m/>
    <x v="7"/>
    <m/>
    <x v="6"/>
    <s v="1004H"/>
    <m/>
    <m/>
    <x v="2"/>
    <m/>
    <m/>
    <m/>
    <m/>
    <m/>
    <m/>
  </r>
  <r>
    <x v="0"/>
    <x v="7"/>
    <x v="14"/>
    <s v="SSO-Supervisor"/>
    <x v="3"/>
    <x v="2"/>
    <x v="136"/>
    <x v="2"/>
    <s v="Disposable protective facemask"/>
    <n v="10"/>
    <s v="boxes"/>
    <n v="300"/>
    <n v="3000"/>
    <m/>
    <n v="0"/>
    <x v="112"/>
    <s v="SSO"/>
    <m/>
    <m/>
    <x v="7"/>
    <m/>
    <x v="6"/>
    <s v="1004H"/>
    <m/>
    <m/>
    <x v="2"/>
    <m/>
    <m/>
    <m/>
    <m/>
    <m/>
    <m/>
  </r>
  <r>
    <x v="0"/>
    <x v="7"/>
    <x v="14"/>
    <s v="SSO-Supervisor"/>
    <x v="3"/>
    <x v="2"/>
    <x v="136"/>
    <x v="2"/>
    <s v="Paper cutter A4, wood"/>
    <n v="1"/>
    <s v="pc"/>
    <n v="1000"/>
    <n v="1000"/>
    <m/>
    <n v="0"/>
    <x v="112"/>
    <s v="SSO"/>
    <m/>
    <m/>
    <x v="7"/>
    <m/>
    <x v="6"/>
    <s v="1004H"/>
    <m/>
    <m/>
    <x v="2"/>
    <m/>
    <m/>
    <m/>
    <m/>
    <m/>
    <m/>
  </r>
  <r>
    <x v="0"/>
    <x v="8"/>
    <x v="6"/>
    <s v="Agri-Chairperson"/>
    <x v="3"/>
    <x v="2"/>
    <x v="137"/>
    <x v="2"/>
    <s v="Anatomy and physiology of farm _x000a_animals 8th edition (2018)"/>
    <n v="1"/>
    <s v="pc"/>
    <n v="7960"/>
    <n v="7960"/>
    <m/>
    <n v="0"/>
    <x v="113"/>
    <m/>
    <m/>
    <m/>
    <x v="7"/>
    <m/>
    <x v="6"/>
    <m/>
    <m/>
    <m/>
    <x v="2"/>
    <m/>
    <m/>
    <m/>
    <m/>
    <m/>
    <m/>
  </r>
  <r>
    <x v="0"/>
    <x v="8"/>
    <x v="6"/>
    <s v="Agri-Chairperson"/>
    <x v="3"/>
    <x v="2"/>
    <x v="137"/>
    <x v="2"/>
    <s v="Scientific Farm Animal Production: An Introduction to Animal Science 12th Edition (2019)"/>
    <n v="1"/>
    <s v="pc"/>
    <n v="12847"/>
    <n v="12847"/>
    <m/>
    <n v="0"/>
    <x v="113"/>
    <m/>
    <m/>
    <m/>
    <x v="7"/>
    <m/>
    <x v="6"/>
    <m/>
    <m/>
    <m/>
    <x v="2"/>
    <m/>
    <m/>
    <m/>
    <m/>
    <m/>
    <m/>
  </r>
  <r>
    <x v="0"/>
    <x v="8"/>
    <x v="6"/>
    <s v="Agri-Chairperson"/>
    <x v="3"/>
    <x v="2"/>
    <x v="137"/>
    <x v="2"/>
    <s v="Essential cell biology (2019)"/>
    <n v="1"/>
    <s v="pc"/>
    <n v="13372"/>
    <n v="13372"/>
    <m/>
    <n v="0"/>
    <x v="113"/>
    <m/>
    <m/>
    <m/>
    <x v="7"/>
    <m/>
    <x v="6"/>
    <m/>
    <m/>
    <m/>
    <x v="2"/>
    <m/>
    <m/>
    <m/>
    <m/>
    <m/>
    <m/>
  </r>
  <r>
    <x v="0"/>
    <x v="8"/>
    <x v="6"/>
    <s v="Agri-Chairperson"/>
    <x v="3"/>
    <x v="2"/>
    <x v="137"/>
    <x v="2"/>
    <s v="Functional Anatomy and Physiology of Domestic Animals 5th Edition, Kindle Edition (2017)"/>
    <n v="1"/>
    <s v="pc"/>
    <n v="8813.2999999999993"/>
    <n v="8813.2999999999993"/>
    <m/>
    <n v="0"/>
    <x v="113"/>
    <m/>
    <m/>
    <m/>
    <x v="7"/>
    <m/>
    <x v="6"/>
    <m/>
    <m/>
    <m/>
    <x v="2"/>
    <m/>
    <m/>
    <m/>
    <m/>
    <m/>
    <m/>
  </r>
  <r>
    <x v="0"/>
    <x v="8"/>
    <x v="6"/>
    <s v="Agri-Chairperson"/>
    <x v="3"/>
    <x v="2"/>
    <x v="137"/>
    <x v="2"/>
    <s v="Principles of Animal Nutrition 1st Edition, Kindle Edition (2017)"/>
    <n v="1"/>
    <s v="pc"/>
    <n v="12455.05"/>
    <n v="12455.05"/>
    <m/>
    <n v="0"/>
    <x v="113"/>
    <m/>
    <m/>
    <m/>
    <x v="7"/>
    <m/>
    <x v="6"/>
    <m/>
    <m/>
    <m/>
    <x v="2"/>
    <m/>
    <m/>
    <m/>
    <m/>
    <m/>
    <m/>
  </r>
  <r>
    <x v="0"/>
    <x v="8"/>
    <x v="6"/>
    <s v="Agri-Chairperson"/>
    <x v="3"/>
    <x v="2"/>
    <x v="137"/>
    <x v="2"/>
    <s v="Storey's Guide to Raising Pigs, 4th Edition: Care, Facilities, Management, Breeds (2018)"/>
    <n v="1"/>
    <s v="pc"/>
    <n v="2000"/>
    <n v="2000"/>
    <m/>
    <n v="0"/>
    <x v="113"/>
    <m/>
    <m/>
    <m/>
    <x v="7"/>
    <m/>
    <x v="6"/>
    <m/>
    <m/>
    <m/>
    <x v="2"/>
    <m/>
    <m/>
    <m/>
    <m/>
    <m/>
    <m/>
  </r>
  <r>
    <x v="0"/>
    <x v="8"/>
    <x v="6"/>
    <s v="Agri-Chairperson"/>
    <x v="3"/>
    <x v="2"/>
    <x v="137"/>
    <x v="2"/>
    <s v="Beef production and Management Decsions (2017)"/>
    <n v="1"/>
    <s v="pc"/>
    <n v="8387.06"/>
    <n v="8387.06"/>
    <m/>
    <n v="0"/>
    <x v="113"/>
    <m/>
    <m/>
    <m/>
    <x v="7"/>
    <m/>
    <x v="6"/>
    <m/>
    <m/>
    <m/>
    <x v="2"/>
    <m/>
    <m/>
    <m/>
    <m/>
    <m/>
    <m/>
  </r>
  <r>
    <x v="0"/>
    <x v="8"/>
    <x v="6"/>
    <s v="Agri-Chairperson"/>
    <x v="3"/>
    <x v="2"/>
    <x v="137"/>
    <x v="2"/>
    <s v="STARTING AND MANAGING YOUR POULTRY: A comprehensive book for poultry production and management (2020)"/>
    <n v="1"/>
    <s v="pc"/>
    <n v="2000"/>
    <n v="2000"/>
    <m/>
    <n v="0"/>
    <x v="113"/>
    <m/>
    <m/>
    <m/>
    <x v="7"/>
    <m/>
    <x v="6"/>
    <m/>
    <m/>
    <m/>
    <x v="2"/>
    <m/>
    <m/>
    <m/>
    <m/>
    <m/>
    <m/>
  </r>
  <r>
    <x v="0"/>
    <x v="8"/>
    <x v="6"/>
    <s v="Agri-Chairperson"/>
    <x v="3"/>
    <x v="2"/>
    <x v="137"/>
    <x v="2"/>
    <s v="Homestead Cows: The Complete Guide to Raising Healthy, Happy Cattle (2021)"/>
    <n v="1"/>
    <s v="pc"/>
    <n v="5000"/>
    <n v="5000"/>
    <m/>
    <n v="0"/>
    <x v="113"/>
    <m/>
    <m/>
    <m/>
    <x v="7"/>
    <m/>
    <x v="6"/>
    <m/>
    <m/>
    <m/>
    <x v="2"/>
    <m/>
    <m/>
    <m/>
    <m/>
    <m/>
    <m/>
  </r>
  <r>
    <x v="0"/>
    <x v="8"/>
    <x v="6"/>
    <s v="Agri-Chairperson"/>
    <x v="3"/>
    <x v="2"/>
    <x v="137"/>
    <x v="2"/>
    <s v="Holistic Goat Care: A Comprehensive Guide to Raising Healthy Animals, Preventing Common Ailments, and Troubleshooting Problems (2017)"/>
    <n v="1"/>
    <s v="pc"/>
    <n v="2805"/>
    <n v="2805"/>
    <m/>
    <n v="0"/>
    <x v="113"/>
    <m/>
    <m/>
    <m/>
    <x v="7"/>
    <m/>
    <x v="6"/>
    <m/>
    <m/>
    <m/>
    <x v="2"/>
    <m/>
    <m/>
    <m/>
    <m/>
    <m/>
    <m/>
  </r>
  <r>
    <x v="0"/>
    <x v="8"/>
    <x v="6"/>
    <s v="Agri-Chairperson"/>
    <x v="3"/>
    <x v="2"/>
    <x v="137"/>
    <x v="2"/>
    <s v="Advanced Textbook On Gene Transfer, Gene Therapy And Genetic Pharmacology: Principles, Delivery And Pharmacological And Biomedical Applications Of Nucleotide-based Therapies (Second Edition) 2019"/>
    <n v="1"/>
    <s v="pc"/>
    <n v="18174"/>
    <n v="18174"/>
    <m/>
    <n v="0"/>
    <x v="113"/>
    <m/>
    <m/>
    <m/>
    <x v="7"/>
    <m/>
    <x v="6"/>
    <m/>
    <m/>
    <m/>
    <x v="2"/>
    <m/>
    <m/>
    <m/>
    <m/>
    <m/>
    <m/>
  </r>
  <r>
    <x v="0"/>
    <x v="8"/>
    <x v="6"/>
    <s v="Agri-Chairperson"/>
    <x v="3"/>
    <x v="2"/>
    <x v="137"/>
    <x v="2"/>
    <s v="Basic protocols in animal biotechnology (2019)"/>
    <n v="1"/>
    <s v="pc"/>
    <n v="2662.31"/>
    <n v="2662.31"/>
    <m/>
    <n v="0"/>
    <x v="113"/>
    <m/>
    <m/>
    <m/>
    <x v="7"/>
    <m/>
    <x v="6"/>
    <m/>
    <m/>
    <m/>
    <x v="2"/>
    <m/>
    <m/>
    <m/>
    <m/>
    <m/>
    <m/>
  </r>
  <r>
    <x v="0"/>
    <x v="8"/>
    <x v="6"/>
    <s v="Agri-Chairperson"/>
    <x v="3"/>
    <x v="2"/>
    <x v="137"/>
    <x v="2"/>
    <s v=" Genetics: Analysis and Principles 6th Edition (2017)"/>
    <n v="1"/>
    <s v="pc"/>
    <n v="8974"/>
    <n v="8974"/>
    <m/>
    <n v="0"/>
    <x v="113"/>
    <m/>
    <m/>
    <m/>
    <x v="7"/>
    <m/>
    <x v="6"/>
    <m/>
    <m/>
    <m/>
    <x v="2"/>
    <m/>
    <m/>
    <m/>
    <m/>
    <m/>
    <m/>
  </r>
  <r>
    <x v="0"/>
    <x v="8"/>
    <x v="6"/>
    <s v="Agri-Chairperson"/>
    <x v="3"/>
    <x v="2"/>
    <x v="137"/>
    <x v="2"/>
    <s v="Functional anatomy and physiology of domestic animals (2017)_x000a_ domestic animals (2017)"/>
    <n v="1"/>
    <s v="pc"/>
    <n v="4099.9799999999996"/>
    <n v="4099.9799999999996"/>
    <m/>
    <n v="0"/>
    <x v="113"/>
    <m/>
    <m/>
    <m/>
    <x v="7"/>
    <m/>
    <x v="6"/>
    <m/>
    <m/>
    <m/>
    <x v="2"/>
    <m/>
    <m/>
    <m/>
    <m/>
    <m/>
    <m/>
  </r>
  <r>
    <x v="0"/>
    <x v="8"/>
    <x v="6"/>
    <s v="Agri-Chairperson"/>
    <x v="3"/>
    <x v="2"/>
    <x v="137"/>
    <x v="2"/>
    <s v="Anatomy and physiology with the comparative anatomy of animals (2017)_x000a_comparative anatomy of animals (2017)"/>
    <n v="1"/>
    <s v="pc"/>
    <n v="1198.4100000000001"/>
    <n v="1198.4100000000001"/>
    <m/>
    <n v="0"/>
    <x v="113"/>
    <m/>
    <m/>
    <m/>
    <x v="7"/>
    <m/>
    <x v="6"/>
    <m/>
    <m/>
    <m/>
    <x v="2"/>
    <m/>
    <m/>
    <m/>
    <m/>
    <m/>
    <m/>
  </r>
  <r>
    <x v="0"/>
    <x v="8"/>
    <x v="6"/>
    <s v="Agri-Chairperson"/>
    <x v="3"/>
    <x v="2"/>
    <x v="137"/>
    <x v="2"/>
    <s v="Anatomy and Physiology of farm animals (2018)"/>
    <n v="1"/>
    <s v="pc"/>
    <n v="4442.42"/>
    <n v="4442.42"/>
    <m/>
    <n v="0"/>
    <x v="113"/>
    <m/>
    <m/>
    <m/>
    <x v="7"/>
    <m/>
    <x v="6"/>
    <m/>
    <m/>
    <m/>
    <x v="2"/>
    <m/>
    <m/>
    <m/>
    <m/>
    <m/>
    <m/>
  </r>
  <r>
    <x v="0"/>
    <x v="8"/>
    <x v="6"/>
    <s v="Agri-Chairperson"/>
    <x v="3"/>
    <x v="2"/>
    <x v="137"/>
    <x v="2"/>
    <s v="Veterinary Physiology Animals Workbook and Coloring | Anatomy Magnificent Learning Structure for Students &amp; Even Adults (2020)_x000a_"/>
    <n v="1"/>
    <s v="pc"/>
    <n v="3000"/>
    <n v="3000"/>
    <m/>
    <n v="0"/>
    <x v="113"/>
    <m/>
    <m/>
    <m/>
    <x v="7"/>
    <m/>
    <x v="6"/>
    <m/>
    <m/>
    <m/>
    <x v="2"/>
    <m/>
    <m/>
    <m/>
    <m/>
    <m/>
    <m/>
  </r>
  <r>
    <x v="0"/>
    <x v="8"/>
    <x v="6"/>
    <s v="Agri-Chairperson"/>
    <x v="3"/>
    <x v="2"/>
    <x v="137"/>
    <x v="2"/>
    <s v="The Meat Eater Fish and Game Cookbook: Recipes and Techniques for Every Hunter and Angler (2018)"/>
    <n v="1"/>
    <s v="pc"/>
    <n v="2011"/>
    <n v="2011"/>
    <m/>
    <n v="0"/>
    <x v="113"/>
    <m/>
    <m/>
    <m/>
    <x v="7"/>
    <m/>
    <x v="6"/>
    <m/>
    <m/>
    <m/>
    <x v="2"/>
    <m/>
    <m/>
    <m/>
    <m/>
    <m/>
    <m/>
  </r>
  <r>
    <x v="0"/>
    <x v="8"/>
    <x v="6"/>
    <s v="Agri-Chairperson"/>
    <x v="3"/>
    <x v="2"/>
    <x v="137"/>
    <x v="2"/>
    <s v="the Ultimate Companion to Meat: on the Farm, at the Butcher, in the kitchen (2019)"/>
    <n v="1"/>
    <s v="pc"/>
    <n v="1797.6"/>
    <n v="1797.6"/>
    <m/>
    <n v="0"/>
    <x v="113"/>
    <m/>
    <m/>
    <m/>
    <x v="7"/>
    <m/>
    <x v="6"/>
    <m/>
    <m/>
    <m/>
    <x v="2"/>
    <m/>
    <m/>
    <m/>
    <m/>
    <m/>
    <m/>
  </r>
  <r>
    <x v="0"/>
    <x v="8"/>
    <x v="6"/>
    <s v="Agri-Chairperson"/>
    <x v="3"/>
    <x v="2"/>
    <x v="137"/>
    <x v="2"/>
    <s v="Advances in meat processing technology (2020)"/>
    <n v="1"/>
    <s v="pc"/>
    <n v="7306.8"/>
    <n v="7306.8"/>
    <m/>
    <n v="0"/>
    <x v="113"/>
    <m/>
    <m/>
    <m/>
    <x v="7"/>
    <m/>
    <x v="6"/>
    <m/>
    <m/>
    <m/>
    <x v="2"/>
    <m/>
    <m/>
    <m/>
    <m/>
    <m/>
    <m/>
  </r>
  <r>
    <x v="0"/>
    <x v="8"/>
    <x v="6"/>
    <s v="Agri-Chairperson"/>
    <x v="3"/>
    <x v="2"/>
    <x v="137"/>
    <x v="2"/>
    <s v="Sustainable meat production and processing (2018)_x000a_"/>
    <n v="1"/>
    <s v="pc"/>
    <n v="8580.76"/>
    <n v="8580.76"/>
    <m/>
    <n v="0"/>
    <x v="113"/>
    <m/>
    <m/>
    <m/>
    <x v="7"/>
    <m/>
    <x v="6"/>
    <m/>
    <m/>
    <m/>
    <x v="2"/>
    <m/>
    <m/>
    <m/>
    <m/>
    <m/>
    <m/>
  </r>
  <r>
    <x v="0"/>
    <x v="8"/>
    <x v="6"/>
    <s v="Agri-Chairperson"/>
    <x v="3"/>
    <x v="2"/>
    <x v="137"/>
    <x v="2"/>
    <s v="Principles of Animal nutrition and feed technology (2017)"/>
    <n v="1"/>
    <s v="pc"/>
    <n v="5311.08"/>
    <n v="5311.08"/>
    <m/>
    <n v="0"/>
    <x v="113"/>
    <m/>
    <m/>
    <m/>
    <x v="7"/>
    <m/>
    <x v="6"/>
    <m/>
    <m/>
    <m/>
    <x v="2"/>
    <m/>
    <m/>
    <m/>
    <m/>
    <m/>
    <m/>
  </r>
  <r>
    <x v="0"/>
    <x v="8"/>
    <x v="6"/>
    <s v="Agri-Chairperson"/>
    <x v="3"/>
    <x v="2"/>
    <x v="137"/>
    <x v="2"/>
    <s v="The Beginner's Guide to Raising Chickens: How to Raise a Happy Backyard Flock (2019)"/>
    <n v="1"/>
    <s v="pc"/>
    <n v="2000"/>
    <n v="2000"/>
    <m/>
    <n v="0"/>
    <x v="113"/>
    <m/>
    <m/>
    <m/>
    <x v="7"/>
    <m/>
    <x v="6"/>
    <m/>
    <m/>
    <m/>
    <x v="2"/>
    <m/>
    <m/>
    <m/>
    <m/>
    <m/>
    <m/>
  </r>
  <r>
    <x v="0"/>
    <x v="8"/>
    <x v="6"/>
    <s v="Agri-Chairperson"/>
    <x v="3"/>
    <x v="2"/>
    <x v="137"/>
    <x v="2"/>
    <s v="the Beginners guide to raising goat: how to raise a happy backyard flock (2020)"/>
    <n v="1"/>
    <s v="pc"/>
    <n v="3000"/>
    <n v="3000"/>
    <m/>
    <n v="0"/>
    <x v="113"/>
    <m/>
    <m/>
    <m/>
    <x v="7"/>
    <m/>
    <x v="6"/>
    <m/>
    <m/>
    <m/>
    <x v="2"/>
    <m/>
    <m/>
    <m/>
    <m/>
    <m/>
    <m/>
  </r>
  <r>
    <x v="0"/>
    <x v="8"/>
    <x v="6"/>
    <s v="Agri-Chairperson"/>
    <x v="3"/>
    <x v="2"/>
    <x v="137"/>
    <x v="2"/>
    <s v="Feed Additives (2018)"/>
    <n v="1"/>
    <s v="pc"/>
    <n v="6486.96"/>
    <n v="6486.96"/>
    <m/>
    <n v="0"/>
    <x v="113"/>
    <m/>
    <m/>
    <m/>
    <x v="7"/>
    <m/>
    <x v="6"/>
    <m/>
    <m/>
    <m/>
    <x v="2"/>
    <m/>
    <m/>
    <m/>
    <m/>
    <m/>
    <m/>
  </r>
  <r>
    <x v="0"/>
    <x v="8"/>
    <x v="6"/>
    <s v="Agri-Chairperson"/>
    <x v="3"/>
    <x v="2"/>
    <x v="137"/>
    <x v="2"/>
    <s v="the feeding of crops and stock  (2018)"/>
    <n v="1"/>
    <s v="pc"/>
    <n v="2460.46"/>
    <n v="2460.46"/>
    <m/>
    <n v="0"/>
    <x v="113"/>
    <m/>
    <m/>
    <m/>
    <x v="7"/>
    <m/>
    <x v="6"/>
    <m/>
    <m/>
    <m/>
    <x v="2"/>
    <m/>
    <m/>
    <m/>
    <m/>
    <m/>
    <m/>
  </r>
  <r>
    <x v="0"/>
    <x v="8"/>
    <x v="6"/>
    <s v="Agri-Chairperson"/>
    <x v="3"/>
    <x v="2"/>
    <x v="137"/>
    <x v="2"/>
    <s v="History of Agrculture (2017)"/>
    <n v="1"/>
    <s v="pc"/>
    <n v="579.14"/>
    <n v="579.14"/>
    <m/>
    <n v="0"/>
    <x v="113"/>
    <m/>
    <m/>
    <m/>
    <x v="7"/>
    <m/>
    <x v="6"/>
    <m/>
    <m/>
    <m/>
    <x v="2"/>
    <m/>
    <m/>
    <m/>
    <m/>
    <m/>
    <m/>
  </r>
  <r>
    <x v="0"/>
    <x v="8"/>
    <x v="6"/>
    <s v="Agri-Chairperson"/>
    <x v="3"/>
    <x v="2"/>
    <x v="137"/>
    <x v="2"/>
    <s v="The history of food children's Agriculture (2017)"/>
    <n v="1"/>
    <s v="pc"/>
    <n v="517.97"/>
    <n v="517.97"/>
    <m/>
    <n v="0"/>
    <x v="113"/>
    <m/>
    <m/>
    <m/>
    <x v="7"/>
    <m/>
    <x v="6"/>
    <m/>
    <m/>
    <m/>
    <x v="2"/>
    <m/>
    <m/>
    <m/>
    <m/>
    <m/>
    <m/>
  </r>
  <r>
    <x v="0"/>
    <x v="8"/>
    <x v="6"/>
    <s v="Agri-Chairperson"/>
    <x v="3"/>
    <x v="2"/>
    <x v="137"/>
    <x v="2"/>
    <s v="The social history of agriculture (2017)"/>
    <n v="1"/>
    <s v="pc"/>
    <n v="6190.76"/>
    <n v="6190.76"/>
    <m/>
    <n v="0"/>
    <x v="113"/>
    <m/>
    <m/>
    <m/>
    <x v="7"/>
    <m/>
    <x v="6"/>
    <m/>
    <m/>
    <m/>
    <x v="2"/>
    <m/>
    <m/>
    <m/>
    <m/>
    <m/>
    <m/>
  </r>
  <r>
    <x v="0"/>
    <x v="8"/>
    <x v="6"/>
    <s v="Agri-Chairperson"/>
    <x v="3"/>
    <x v="2"/>
    <x v="137"/>
    <x v="2"/>
    <s v="The lighter branches of Agriculture (2017)"/>
    <n v="1"/>
    <s v="pc"/>
    <n v="1867.87"/>
    <n v="1867.87"/>
    <m/>
    <n v="0"/>
    <x v="113"/>
    <m/>
    <m/>
    <m/>
    <x v="7"/>
    <m/>
    <x v="6"/>
    <m/>
    <m/>
    <m/>
    <x v="2"/>
    <m/>
    <m/>
    <m/>
    <m/>
    <m/>
    <m/>
  </r>
  <r>
    <x v="0"/>
    <x v="8"/>
    <x v="6"/>
    <s v="Agri-Chairperson"/>
    <x v="3"/>
    <x v="2"/>
    <x v="137"/>
    <x v="2"/>
    <s v="Organic and sustainable farming (2018)"/>
    <n v="1"/>
    <s v="pc"/>
    <n v="6375.94"/>
    <n v="6375.94"/>
    <m/>
    <n v="0"/>
    <x v="113"/>
    <m/>
    <m/>
    <m/>
    <x v="7"/>
    <m/>
    <x v="6"/>
    <m/>
    <m/>
    <m/>
    <x v="2"/>
    <m/>
    <m/>
    <m/>
    <m/>
    <m/>
    <m/>
  </r>
  <r>
    <x v="0"/>
    <x v="8"/>
    <x v="6"/>
    <s v="Agri-Chairperson"/>
    <x v="3"/>
    <x v="2"/>
    <x v="137"/>
    <x v="2"/>
    <s v="Organic Production &amp; Sustainable Development Systems : Towards Resilient Cities and Sustainable Culture (2018)"/>
    <n v="1"/>
    <s v="pc"/>
    <n v="4400.09"/>
    <n v="4400.09"/>
    <m/>
    <n v="0"/>
    <x v="113"/>
    <m/>
    <m/>
    <m/>
    <x v="7"/>
    <m/>
    <x v="6"/>
    <m/>
    <m/>
    <m/>
    <x v="2"/>
    <m/>
    <m/>
    <m/>
    <m/>
    <m/>
    <m/>
  </r>
  <r>
    <x v="0"/>
    <x v="8"/>
    <x v="6"/>
    <s v="Agri-Chairperson"/>
    <x v="3"/>
    <x v="2"/>
    <x v="137"/>
    <x v="2"/>
    <s v="Organic Farming for Sustainable Agriculture (2019)"/>
    <n v="1"/>
    <s v="pc"/>
    <n v="8497.0300000000007"/>
    <n v="8497.0300000000007"/>
    <m/>
    <n v="0"/>
    <x v="113"/>
    <m/>
    <m/>
    <m/>
    <x v="7"/>
    <m/>
    <x v="6"/>
    <m/>
    <m/>
    <m/>
    <x v="2"/>
    <m/>
    <m/>
    <m/>
    <m/>
    <m/>
    <m/>
  </r>
  <r>
    <x v="0"/>
    <x v="8"/>
    <x v="6"/>
    <s v="Agri-Chairperson"/>
    <x v="3"/>
    <x v="2"/>
    <x v="137"/>
    <x v="2"/>
    <s v="Soil Organic Matter in Sustainable Agriculture (2017)"/>
    <n v="1"/>
    <s v="pc"/>
    <n v="3724.21"/>
    <n v="3724.21"/>
    <m/>
    <n v="0"/>
    <x v="113"/>
    <m/>
    <m/>
    <m/>
    <x v="7"/>
    <m/>
    <x v="6"/>
    <m/>
    <m/>
    <m/>
    <x v="2"/>
    <m/>
    <m/>
    <m/>
    <m/>
    <m/>
    <m/>
  </r>
  <r>
    <x v="0"/>
    <x v="8"/>
    <x v="6"/>
    <s v="Agri-Chairperson"/>
    <x v="3"/>
    <x v="2"/>
    <x v="137"/>
    <x v="2"/>
    <s v="Backyard Homesteading, Second Revised Edition: A Back-to-Basics Guide for Self-Sufficiency (Creative Homeowner) Turn Your Yard into a Productive, Sustainable Homestead: Fruit, Veg, Chickens, and More (2018)"/>
    <n v="1"/>
    <s v="pc"/>
    <n v="1547.48"/>
    <n v="1547.48"/>
    <m/>
    <n v="0"/>
    <x v="113"/>
    <m/>
    <m/>
    <m/>
    <x v="7"/>
    <m/>
    <x v="6"/>
    <m/>
    <m/>
    <m/>
    <x v="2"/>
    <m/>
    <m/>
    <m/>
    <m/>
    <m/>
    <m/>
  </r>
  <r>
    <x v="0"/>
    <x v="8"/>
    <x v="6"/>
    <s v="Agri-Chairperson"/>
    <x v="3"/>
    <x v="2"/>
    <x v="137"/>
    <x v="2"/>
    <s v="Standard Statistical Tools : Process, _x000a_Procedure and Interpretation for Social Science Research: SPSS-Handbook (2019)"/>
    <n v="1"/>
    <s v="pc"/>
    <n v="1001.89"/>
    <n v="1001.89"/>
    <m/>
    <n v="0"/>
    <x v="113"/>
    <m/>
    <m/>
    <m/>
    <x v="7"/>
    <m/>
    <x v="6"/>
    <m/>
    <m/>
    <m/>
    <x v="2"/>
    <m/>
    <m/>
    <m/>
    <m/>
    <m/>
    <m/>
  </r>
  <r>
    <x v="0"/>
    <x v="8"/>
    <x v="6"/>
    <s v="Agri-Chairperson"/>
    <x v="3"/>
    <x v="2"/>
    <x v="137"/>
    <x v="2"/>
    <s v="Statistics : A Tool for Social Research and _x000a_Data Analysis (2019)"/>
    <n v="1"/>
    <s v="pc"/>
    <n v="9549"/>
    <n v="9549"/>
    <m/>
    <n v="0"/>
    <x v="113"/>
    <m/>
    <m/>
    <m/>
    <x v="7"/>
    <m/>
    <x v="6"/>
    <m/>
    <m/>
    <m/>
    <x v="2"/>
    <m/>
    <m/>
    <m/>
    <m/>
    <m/>
    <m/>
  </r>
  <r>
    <x v="0"/>
    <x v="8"/>
    <x v="6"/>
    <s v="Agri-Chairperson"/>
    <x v="3"/>
    <x v="2"/>
    <x v="137"/>
    <x v="2"/>
    <s v="Research Design : Qualitative, Quantitative, _x000a_and Mixed Methods Approaches(2017)"/>
    <n v="1"/>
    <s v="pc"/>
    <n v="4120.6099999999997"/>
    <n v="4120.6099999999997"/>
    <m/>
    <n v="0"/>
    <x v="113"/>
    <m/>
    <m/>
    <m/>
    <x v="7"/>
    <m/>
    <x v="6"/>
    <m/>
    <m/>
    <m/>
    <x v="2"/>
    <m/>
    <m/>
    <m/>
    <m/>
    <m/>
    <m/>
  </r>
  <r>
    <x v="0"/>
    <x v="8"/>
    <x v="6"/>
    <s v="Agri-Chairperson"/>
    <x v="3"/>
    <x v="2"/>
    <x v="137"/>
    <x v="2"/>
    <s v="A Manual for Writers of Research Papers, _x000a_Theses, and Dissertations, Ninth Edition : Chicago Style for Students and Researchers (2018)"/>
    <n v="1"/>
    <s v="pc"/>
    <n v="843.75"/>
    <n v="843.75"/>
    <m/>
    <n v="0"/>
    <x v="113"/>
    <m/>
    <m/>
    <m/>
    <x v="7"/>
    <m/>
    <x v="6"/>
    <m/>
    <m/>
    <m/>
    <x v="2"/>
    <m/>
    <m/>
    <m/>
    <m/>
    <m/>
    <m/>
  </r>
  <r>
    <x v="0"/>
    <x v="8"/>
    <x v="6"/>
    <s v="Agri-Chairperson"/>
    <x v="3"/>
    <x v="2"/>
    <x v="137"/>
    <x v="2"/>
    <s v="The Essential Guide to Doing Your _x000a_Research Project (2019)"/>
    <n v="1"/>
    <s v="pc"/>
    <n v="1866.12"/>
    <n v="1866.12"/>
    <m/>
    <n v="0"/>
    <x v="113"/>
    <m/>
    <m/>
    <m/>
    <x v="7"/>
    <m/>
    <x v="6"/>
    <m/>
    <m/>
    <m/>
    <x v="2"/>
    <m/>
    <m/>
    <m/>
    <m/>
    <m/>
    <m/>
  </r>
  <r>
    <x v="0"/>
    <x v="8"/>
    <x v="6"/>
    <s v="Agri-Chairperson"/>
    <x v="3"/>
    <x v="2"/>
    <x v="137"/>
    <x v="2"/>
    <s v="Introduction to Agricultural Economics (What's New in Trades &amp; Technology) 7th Edition (2018)"/>
    <n v="1"/>
    <s v="pc"/>
    <n v="13770"/>
    <n v="13770"/>
    <m/>
    <n v="0"/>
    <x v="113"/>
    <m/>
    <m/>
    <m/>
    <x v="7"/>
    <m/>
    <x v="6"/>
    <m/>
    <m/>
    <m/>
    <x v="2"/>
    <m/>
    <m/>
    <m/>
    <m/>
    <m/>
    <m/>
  </r>
  <r>
    <x v="0"/>
    <x v="8"/>
    <x v="6"/>
    <s v="Agri-Chairperson"/>
    <x v="3"/>
    <x v="2"/>
    <x v="137"/>
    <x v="2"/>
    <s v="Agricultural Development and Economic _x000a_Transformation : Promoting Growth with Poverty Reduction (2017)"/>
    <n v="1"/>
    <s v="pc"/>
    <n v="3084.22"/>
    <n v="3084.22"/>
    <m/>
    <n v="0"/>
    <x v="113"/>
    <m/>
    <m/>
    <m/>
    <x v="7"/>
    <m/>
    <x v="6"/>
    <m/>
    <m/>
    <m/>
    <x v="2"/>
    <m/>
    <m/>
    <m/>
    <m/>
    <m/>
    <m/>
  </r>
  <r>
    <x v="0"/>
    <x v="8"/>
    <x v="6"/>
    <s v="Agri-Chairperson"/>
    <x v="3"/>
    <x v="2"/>
    <x v="137"/>
    <x v="2"/>
    <s v="Agribusiness Management (2020)"/>
    <n v="1"/>
    <s v="pc"/>
    <n v="9776.7000000000007"/>
    <n v="9776.7000000000007"/>
    <m/>
    <n v="0"/>
    <x v="113"/>
    <m/>
    <m/>
    <m/>
    <x v="7"/>
    <m/>
    <x v="6"/>
    <m/>
    <m/>
    <m/>
    <x v="2"/>
    <m/>
    <m/>
    <m/>
    <m/>
    <m/>
    <m/>
  </r>
  <r>
    <x v="0"/>
    <x v="8"/>
    <x v="6"/>
    <s v="Agri-Chairperson"/>
    <x v="3"/>
    <x v="2"/>
    <x v="137"/>
    <x v="2"/>
    <s v="Food Supply Chain Management: Building a _x000a_Sustainable Future 2nd Edition, Kindle Edition (2018)"/>
    <n v="1"/>
    <s v="pc"/>
    <n v="13428.3"/>
    <n v="13428.3"/>
    <m/>
    <n v="0"/>
    <x v="113"/>
    <m/>
    <m/>
    <m/>
    <x v="7"/>
    <m/>
    <x v="6"/>
    <m/>
    <m/>
    <m/>
    <x v="2"/>
    <m/>
    <m/>
    <m/>
    <m/>
    <m/>
    <m/>
  </r>
  <r>
    <x v="0"/>
    <x v="8"/>
    <x v="6"/>
    <s v="Agri-Chairperson"/>
    <x v="3"/>
    <x v="2"/>
    <x v="137"/>
    <x v="2"/>
    <s v="Whole Farm Management: From Start-Up to _x000a_Sustainability (2019)"/>
    <n v="1"/>
    <s v="pc"/>
    <n v="3400"/>
    <n v="3400"/>
    <m/>
    <n v="0"/>
    <x v="113"/>
    <m/>
    <m/>
    <m/>
    <x v="7"/>
    <m/>
    <x v="6"/>
    <m/>
    <m/>
    <m/>
    <x v="2"/>
    <m/>
    <m/>
    <m/>
    <m/>
    <m/>
    <m/>
  </r>
  <r>
    <x v="0"/>
    <x v="8"/>
    <x v="6"/>
    <s v="Agri-Chairperson"/>
    <x v="3"/>
    <x v="2"/>
    <x v="137"/>
    <x v="2"/>
    <s v="Etreprenuer revolution (2018)"/>
    <n v="1"/>
    <s v="pc"/>
    <n v="771.12"/>
    <n v="771.12"/>
    <m/>
    <n v="0"/>
    <x v="113"/>
    <m/>
    <m/>
    <m/>
    <x v="7"/>
    <m/>
    <x v="6"/>
    <m/>
    <m/>
    <m/>
    <x v="2"/>
    <m/>
    <m/>
    <m/>
    <m/>
    <m/>
    <m/>
  </r>
  <r>
    <x v="0"/>
    <x v="8"/>
    <x v="6"/>
    <s v="Agri-Chairperson"/>
    <x v="3"/>
    <x v="2"/>
    <x v="137"/>
    <x v="2"/>
    <s v="U Won't Starve: KEY PRINCIPLES FOR _x000a_ENTREPRENEUR DEVELOPMENT (2020)"/>
    <n v="1"/>
    <s v="pc"/>
    <n v="4000"/>
    <n v="4000"/>
    <m/>
    <n v="0"/>
    <x v="113"/>
    <m/>
    <m/>
    <m/>
    <x v="7"/>
    <m/>
    <x v="6"/>
    <m/>
    <m/>
    <m/>
    <x v="2"/>
    <m/>
    <m/>
    <m/>
    <m/>
    <m/>
    <m/>
  </r>
  <r>
    <x v="0"/>
    <x v="8"/>
    <x v="6"/>
    <s v="Agri-Chairperson"/>
    <x v="3"/>
    <x v="2"/>
    <x v="137"/>
    <x v="2"/>
    <s v="19 entrprenuer succes principles  (2019)"/>
    <n v="1"/>
    <s v="pc"/>
    <n v="461.59"/>
    <n v="461.59"/>
    <m/>
    <n v="0"/>
    <x v="113"/>
    <m/>
    <m/>
    <m/>
    <x v="7"/>
    <m/>
    <x v="6"/>
    <m/>
    <m/>
    <m/>
    <x v="2"/>
    <m/>
    <m/>
    <m/>
    <m/>
    <m/>
    <m/>
  </r>
  <r>
    <x v="0"/>
    <x v="8"/>
    <x v="6"/>
    <s v="Agri-Chairperson"/>
    <x v="3"/>
    <x v="2"/>
    <x v="137"/>
    <x v="2"/>
    <s v="Principles: Life and Work (2018)"/>
    <n v="1"/>
    <s v="pc"/>
    <n v="3000"/>
    <n v="3000"/>
    <m/>
    <n v="0"/>
    <x v="113"/>
    <m/>
    <m/>
    <m/>
    <x v="7"/>
    <m/>
    <x v="6"/>
    <m/>
    <m/>
    <m/>
    <x v="2"/>
    <m/>
    <m/>
    <m/>
    <m/>
    <m/>
    <m/>
  </r>
  <r>
    <x v="0"/>
    <x v="8"/>
    <x v="6"/>
    <s v="Agri-Chairperson"/>
    <x v="3"/>
    <x v="2"/>
    <x v="137"/>
    <x v="2"/>
    <s v="To be an entreprenuer (2018)"/>
    <n v="1"/>
    <s v="pc"/>
    <n v="1315.72"/>
    <n v="1315.72"/>
    <m/>
    <n v="0"/>
    <x v="113"/>
    <m/>
    <m/>
    <m/>
    <x v="7"/>
    <m/>
    <x v="6"/>
    <m/>
    <m/>
    <m/>
    <x v="2"/>
    <m/>
    <m/>
    <m/>
    <m/>
    <m/>
    <m/>
  </r>
  <r>
    <x v="0"/>
    <x v="8"/>
    <x v="6"/>
    <s v="Agri-Chairperson"/>
    <x v="3"/>
    <x v="2"/>
    <x v="137"/>
    <x v="2"/>
    <s v="PAY OFF YOUR MORTGAGE IN 3 YEARS: The 4-Step System That Will Save You Years and Thousands in Interest Payments (2019)"/>
    <n v="1"/>
    <s v="pc"/>
    <n v="3000"/>
    <n v="3000"/>
    <m/>
    <n v="0"/>
    <x v="113"/>
    <m/>
    <m/>
    <m/>
    <x v="7"/>
    <m/>
    <x v="6"/>
    <m/>
    <m/>
    <m/>
    <x v="2"/>
    <m/>
    <m/>
    <m/>
    <m/>
    <m/>
    <m/>
  </r>
  <r>
    <x v="0"/>
    <x v="8"/>
    <x v="6"/>
    <s v="Agri-Chairperson"/>
    <x v="3"/>
    <x v="2"/>
    <x v="137"/>
    <x v="2"/>
    <s v="Environmental Economics and Natural Resource Management (2019)"/>
    <n v="1"/>
    <s v="pc"/>
    <n v="5000"/>
    <n v="5000"/>
    <m/>
    <n v="0"/>
    <x v="113"/>
    <m/>
    <m/>
    <m/>
    <x v="7"/>
    <m/>
    <x v="6"/>
    <m/>
    <m/>
    <m/>
    <x v="2"/>
    <m/>
    <m/>
    <m/>
    <m/>
    <m/>
    <m/>
  </r>
  <r>
    <x v="0"/>
    <x v="8"/>
    <x v="6"/>
    <s v="Agri-Chairperson"/>
    <x v="3"/>
    <x v="2"/>
    <x v="137"/>
    <x v="2"/>
    <s v="Development Through Bricolage: Rethinking Institutions for Natural Resource Management (Earthscan Studies in Natural Resource Management) 2017"/>
    <n v="1"/>
    <s v="pc"/>
    <n v="8500"/>
    <n v="8500"/>
    <m/>
    <n v="0"/>
    <x v="113"/>
    <m/>
    <m/>
    <m/>
    <x v="7"/>
    <m/>
    <x v="6"/>
    <m/>
    <m/>
    <m/>
    <x v="2"/>
    <m/>
    <m/>
    <m/>
    <m/>
    <m/>
    <m/>
  </r>
  <r>
    <x v="0"/>
    <x v="8"/>
    <x v="6"/>
    <s v="Agri-Chairperson"/>
    <x v="3"/>
    <x v="2"/>
    <x v="137"/>
    <x v="2"/>
    <s v="Applied Methods for Agriculture and Natural _x000a_Resource Management : _x000a_A Festschrift in Honor of Richard E. Howitt (2018)"/>
    <n v="1"/>
    <s v="pc"/>
    <n v="4986.59"/>
    <n v="4986.59"/>
    <m/>
    <n v="0"/>
    <x v="113"/>
    <m/>
    <m/>
    <m/>
    <x v="7"/>
    <m/>
    <x v="6"/>
    <m/>
    <m/>
    <m/>
    <x v="2"/>
    <m/>
    <m/>
    <m/>
    <m/>
    <m/>
    <m/>
  </r>
  <r>
    <x v="0"/>
    <x v="8"/>
    <x v="6"/>
    <s v="Agri-Chairperson"/>
    <x v="3"/>
    <x v="2"/>
    <x v="137"/>
    <x v="2"/>
    <s v="Agricultural Development: New Perspectives _x000a_in a Changing World(2012)"/>
    <n v="1"/>
    <s v="pc"/>
    <n v="15300"/>
    <n v="15300"/>
    <m/>
    <n v="0"/>
    <x v="113"/>
    <m/>
    <m/>
    <m/>
    <x v="7"/>
    <m/>
    <x v="6"/>
    <m/>
    <m/>
    <m/>
    <x v="2"/>
    <m/>
    <m/>
    <m/>
    <m/>
    <m/>
    <m/>
  </r>
  <r>
    <x v="0"/>
    <x v="8"/>
    <x v="6"/>
    <s v="Agri-Chairperson"/>
    <x v="3"/>
    <x v="2"/>
    <x v="137"/>
    <x v="2"/>
    <s v="Handbook of Research on Agricultural Policy,_x000a_ Rural Development, and Entrepreneurship in Contemporary Economies (2019)"/>
    <n v="1"/>
    <s v="pc"/>
    <n v="27390"/>
    <n v="27390"/>
    <m/>
    <n v="0"/>
    <x v="113"/>
    <m/>
    <m/>
    <m/>
    <x v="7"/>
    <m/>
    <x v="6"/>
    <m/>
    <m/>
    <m/>
    <x v="2"/>
    <m/>
    <m/>
    <m/>
    <m/>
    <m/>
    <m/>
  </r>
  <r>
    <x v="0"/>
    <x v="8"/>
    <x v="6"/>
    <s v="Agri-Chairperson"/>
    <x v="3"/>
    <x v="2"/>
    <x v="137"/>
    <x v="2"/>
    <s v="Agricultural Development and Sustainable Intensification : _x000a_Technology and Policy Challenges in the Face of Climate Change(2018)"/>
    <n v="1"/>
    <s v="pc"/>
    <n v="6894.91"/>
    <n v="6894.91"/>
    <m/>
    <n v="0"/>
    <x v="113"/>
    <m/>
    <m/>
    <m/>
    <x v="7"/>
    <m/>
    <x v="6"/>
    <m/>
    <m/>
    <m/>
    <x v="2"/>
    <m/>
    <m/>
    <m/>
    <m/>
    <m/>
    <m/>
  </r>
  <r>
    <x v="0"/>
    <x v="8"/>
    <x v="6"/>
    <s v="Agri-Chairperson"/>
    <x v="3"/>
    <x v="2"/>
    <x v="137"/>
    <x v="2"/>
    <s v="Agricultural policy monitoring and evaluation_x000a_ 2020 (2020)"/>
    <n v="1"/>
    <s v="pc"/>
    <n v="3576.98"/>
    <n v="3576.98"/>
    <m/>
    <n v="0"/>
    <x v="113"/>
    <m/>
    <m/>
    <m/>
    <x v="7"/>
    <m/>
    <x v="6"/>
    <m/>
    <m/>
    <m/>
    <x v="2"/>
    <m/>
    <m/>
    <m/>
    <m/>
    <m/>
    <m/>
  </r>
  <r>
    <x v="0"/>
    <x v="8"/>
    <x v="6"/>
    <s v="Agri-Chairperson"/>
    <x v="3"/>
    <x v="2"/>
    <x v="137"/>
    <x v="2"/>
    <s v="Food, Politics, And Agricultural Development : _x000a_Case Studies In The Public Policy Of Rural Modernization (2019)"/>
    <n v="1"/>
    <s v="pc"/>
    <n v="2270.13"/>
    <n v="2270.13"/>
    <m/>
    <n v="0"/>
    <x v="113"/>
    <m/>
    <m/>
    <m/>
    <x v="7"/>
    <m/>
    <x v="6"/>
    <m/>
    <m/>
    <m/>
    <x v="2"/>
    <m/>
    <m/>
    <m/>
    <m/>
    <m/>
    <m/>
  </r>
  <r>
    <x v="0"/>
    <x v="8"/>
    <x v="6"/>
    <s v="Agri-Chairperson"/>
    <x v="3"/>
    <x v="2"/>
    <x v="137"/>
    <x v="2"/>
    <s v="Principles of Soil Science (2019)"/>
    <n v="1"/>
    <s v="pc"/>
    <n v="8639.49"/>
    <n v="8639.49"/>
    <m/>
    <n v="0"/>
    <x v="113"/>
    <m/>
    <m/>
    <m/>
    <x v="7"/>
    <m/>
    <x v="6"/>
    <m/>
    <m/>
    <m/>
    <x v="2"/>
    <m/>
    <m/>
    <m/>
    <m/>
    <m/>
    <m/>
  </r>
  <r>
    <x v="0"/>
    <x v="8"/>
    <x v="6"/>
    <s v="Agri-Chairperson"/>
    <x v="3"/>
    <x v="2"/>
    <x v="137"/>
    <x v="2"/>
    <s v="Essentials of Soil Science : Soil formation, functions, _x000a_use and classification (World Reference Base, WRB) 2018"/>
    <n v="1"/>
    <s v="pc"/>
    <n v="1668.73"/>
    <n v="1668.73"/>
    <m/>
    <n v="0"/>
    <x v="113"/>
    <m/>
    <m/>
    <m/>
    <x v="7"/>
    <m/>
    <x v="6"/>
    <m/>
    <m/>
    <m/>
    <x v="2"/>
    <m/>
    <m/>
    <m/>
    <m/>
    <m/>
    <m/>
  </r>
  <r>
    <x v="0"/>
    <x v="8"/>
    <x v="6"/>
    <s v="Agri-Chairperson"/>
    <x v="3"/>
    <x v="2"/>
    <x v="137"/>
    <x v="2"/>
    <s v="The Nature and Properties of Soils, Global Edition (2019)"/>
    <n v="1"/>
    <s v="pc"/>
    <n v="4527.26"/>
    <n v="4527.26"/>
    <m/>
    <n v="0"/>
    <x v="113"/>
    <m/>
    <m/>
    <m/>
    <x v="7"/>
    <m/>
    <x v="6"/>
    <m/>
    <m/>
    <m/>
    <x v="2"/>
    <m/>
    <m/>
    <m/>
    <m/>
    <m/>
    <m/>
  </r>
  <r>
    <x v="0"/>
    <x v="8"/>
    <x v="6"/>
    <s v="Agri-Chairperson"/>
    <x v="3"/>
    <x v="2"/>
    <x v="137"/>
    <x v="2"/>
    <s v="Gardening for Geeks: All the Science You Need _x000a_for Successful Organic Gardening _x000a_(CompanionHouse Books)  2020"/>
    <n v="1"/>
    <s v="pc"/>
    <n v="3058.3"/>
    <n v="3058.3"/>
    <m/>
    <n v="0"/>
    <x v="113"/>
    <m/>
    <m/>
    <m/>
    <x v="7"/>
    <m/>
    <x v="6"/>
    <m/>
    <m/>
    <m/>
    <x v="2"/>
    <m/>
    <m/>
    <m/>
    <m/>
    <m/>
    <m/>
  </r>
  <r>
    <x v="0"/>
    <x v="8"/>
    <x v="6"/>
    <s v="Agri-Chairperson"/>
    <x v="3"/>
    <x v="2"/>
    <x v="137"/>
    <x v="2"/>
    <s v="Principles of Crop Production (2017)"/>
    <n v="1"/>
    <s v="pc"/>
    <n v="8106.52"/>
    <n v="8106.52"/>
    <m/>
    <n v="0"/>
    <x v="113"/>
    <m/>
    <m/>
    <m/>
    <x v="7"/>
    <m/>
    <x v="6"/>
    <m/>
    <m/>
    <m/>
    <x v="2"/>
    <m/>
    <m/>
    <m/>
    <m/>
    <m/>
    <m/>
  </r>
  <r>
    <x v="0"/>
    <x v="8"/>
    <x v="6"/>
    <s v="Agri-Chairperson"/>
    <x v="3"/>
    <x v="2"/>
    <x v="137"/>
    <x v="2"/>
    <s v="Fundamental principles of crop production (2019)"/>
    <n v="1"/>
    <s v="pc"/>
    <n v="1378.68"/>
    <n v="1378.68"/>
    <m/>
    <n v="0"/>
    <x v="113"/>
    <m/>
    <m/>
    <m/>
    <x v="7"/>
    <m/>
    <x v="6"/>
    <m/>
    <m/>
    <m/>
    <x v="2"/>
    <m/>
    <m/>
    <m/>
    <m/>
    <m/>
    <m/>
  </r>
  <r>
    <x v="0"/>
    <x v="8"/>
    <x v="6"/>
    <s v="Agri-Chairperson"/>
    <x v="3"/>
    <x v="2"/>
    <x v="137"/>
    <x v="2"/>
    <s v="Healthy Soil, Sick Soils (2020)"/>
    <n v="1"/>
    <s v="pc"/>
    <n v="1025.1199999999999"/>
    <n v="1025.1199999999999"/>
    <m/>
    <n v="0"/>
    <x v="113"/>
    <m/>
    <m/>
    <m/>
    <x v="7"/>
    <m/>
    <x v="6"/>
    <m/>
    <m/>
    <m/>
    <x v="2"/>
    <m/>
    <m/>
    <m/>
    <m/>
    <m/>
    <m/>
  </r>
  <r>
    <x v="0"/>
    <x v="8"/>
    <x v="6"/>
    <s v="Agri-Chairperson"/>
    <x v="3"/>
    <x v="2"/>
    <x v="137"/>
    <x v="2"/>
    <s v="Soil and Fertilizers : Managing the Environmental Footprint (2020)"/>
    <n v="1"/>
    <s v="pc"/>
    <n v="9089.6200000000008"/>
    <n v="9089.6200000000008"/>
    <m/>
    <n v="0"/>
    <x v="113"/>
    <m/>
    <m/>
    <m/>
    <x v="7"/>
    <m/>
    <x v="6"/>
    <m/>
    <m/>
    <m/>
    <x v="2"/>
    <m/>
    <m/>
    <m/>
    <m/>
    <m/>
    <m/>
  </r>
  <r>
    <x v="0"/>
    <x v="8"/>
    <x v="6"/>
    <s v="Agri-Chairperson"/>
    <x v="3"/>
    <x v="2"/>
    <x v="137"/>
    <x v="2"/>
    <s v="Practical Plant Physiology : An Introduction to Original _x000a_Research for Students and Teachers of Natural_x000a_ Science, Medicine, Agriculture and Forestry (2017)"/>
    <n v="1"/>
    <s v="pc"/>
    <n v="2503.1799999999998"/>
    <n v="2503.1799999999998"/>
    <m/>
    <n v="0"/>
    <x v="113"/>
    <m/>
    <m/>
    <m/>
    <x v="7"/>
    <m/>
    <x v="6"/>
    <m/>
    <m/>
    <m/>
    <x v="2"/>
    <m/>
    <m/>
    <m/>
    <m/>
    <m/>
    <m/>
  </r>
  <r>
    <x v="0"/>
    <x v="8"/>
    <x v="6"/>
    <s v="Agri-Chairperson"/>
    <x v="3"/>
    <x v="2"/>
    <x v="137"/>
    <x v="2"/>
    <s v="Community Pest Management in Practice: _x000a_A Narrative Approach (2018)"/>
    <n v="1"/>
    <s v="pc"/>
    <n v="5000"/>
    <n v="5000"/>
    <m/>
    <n v="0"/>
    <x v="113"/>
    <m/>
    <m/>
    <m/>
    <x v="7"/>
    <m/>
    <x v="6"/>
    <m/>
    <m/>
    <m/>
    <x v="2"/>
    <m/>
    <m/>
    <m/>
    <m/>
    <m/>
    <m/>
  </r>
  <r>
    <x v="0"/>
    <x v="8"/>
    <x v="6"/>
    <s v="Agri-Chairperson"/>
    <x v="3"/>
    <x v="2"/>
    <x v="137"/>
    <x v="2"/>
    <s v="The Vegetable Garden Pest Handbook:_x000a_ Identify and Solve Common Pest Problems on _x000a_Edible Plants - All Natural Solutions (2021)"/>
    <n v="1"/>
    <s v="pc"/>
    <n v="2500"/>
    <n v="2500"/>
    <m/>
    <n v="0"/>
    <x v="113"/>
    <m/>
    <m/>
    <m/>
    <x v="7"/>
    <m/>
    <x v="6"/>
    <m/>
    <m/>
    <m/>
    <x v="2"/>
    <m/>
    <m/>
    <m/>
    <m/>
    <m/>
    <m/>
  </r>
  <r>
    <x v="0"/>
    <x v="8"/>
    <x v="6"/>
    <s v="Agri-Chairperson"/>
    <x v="3"/>
    <x v="2"/>
    <x v="137"/>
    <x v="2"/>
    <s v="General Pest Management: Study Guide for Pest Control Operators (2019)"/>
    <n v="1"/>
    <s v="pc"/>
    <n v="2000"/>
    <n v="2000"/>
    <m/>
    <n v="0"/>
    <x v="113"/>
    <m/>
    <m/>
    <m/>
    <x v="7"/>
    <m/>
    <x v="6"/>
    <m/>
    <m/>
    <m/>
    <x v="2"/>
    <m/>
    <m/>
    <m/>
    <m/>
    <m/>
    <m/>
  </r>
  <r>
    <x v="0"/>
    <x v="8"/>
    <x v="6"/>
    <s v="Agri-Chairperson"/>
    <x v="3"/>
    <x v="2"/>
    <x v="137"/>
    <x v="2"/>
    <s v=" Integrated pest management principles and Applications (2019)"/>
    <n v="1"/>
    <s v="pc"/>
    <n v="3000"/>
    <n v="3000"/>
    <m/>
    <n v="0"/>
    <x v="113"/>
    <m/>
    <m/>
    <m/>
    <x v="7"/>
    <m/>
    <x v="6"/>
    <m/>
    <m/>
    <m/>
    <x v="2"/>
    <m/>
    <m/>
    <m/>
    <m/>
    <m/>
    <m/>
  </r>
  <r>
    <x v="0"/>
    <x v="8"/>
    <x v="6"/>
    <s v="Agri-Chairperson"/>
    <x v="3"/>
    <x v="2"/>
    <x v="137"/>
    <x v="2"/>
    <s v="Diseases of Field Crops Diagnosis and Management :_x000a_ Volume 2: Pulses, Oil Seeds, Narcotics, and Sugar Crops (2020)"/>
    <n v="1"/>
    <s v="pc"/>
    <n v="7723.9"/>
    <n v="7723.9"/>
    <m/>
    <n v="0"/>
    <x v="113"/>
    <m/>
    <m/>
    <m/>
    <x v="7"/>
    <m/>
    <x v="6"/>
    <m/>
    <m/>
    <m/>
    <x v="2"/>
    <m/>
    <m/>
    <m/>
    <m/>
    <m/>
    <m/>
  </r>
  <r>
    <x v="0"/>
    <x v="8"/>
    <x v="6"/>
    <s v="Agri-Chairperson"/>
    <x v="3"/>
    <x v="2"/>
    <x v="137"/>
    <x v="2"/>
    <s v="Community Scale Composting System (2019)"/>
    <n v="1"/>
    <s v="pc"/>
    <n v="2327.75"/>
    <n v="2327.75"/>
    <m/>
    <n v="0"/>
    <x v="113"/>
    <m/>
    <m/>
    <m/>
    <x v="7"/>
    <m/>
    <x v="6"/>
    <m/>
    <m/>
    <m/>
    <x v="2"/>
    <m/>
    <m/>
    <m/>
    <m/>
    <m/>
    <m/>
  </r>
  <r>
    <x v="0"/>
    <x v="8"/>
    <x v="6"/>
    <s v="Agri-Chairperson"/>
    <x v="3"/>
    <x v="2"/>
    <x v="137"/>
    <x v="2"/>
    <s v="Regenerative Soil: The Science and Solutions(2021)"/>
    <n v="1"/>
    <s v="pc"/>
    <n v="12750"/>
    <n v="12750"/>
    <m/>
    <n v="0"/>
    <x v="113"/>
    <m/>
    <m/>
    <m/>
    <x v="7"/>
    <m/>
    <x v="6"/>
    <m/>
    <m/>
    <m/>
    <x v="2"/>
    <m/>
    <m/>
    <m/>
    <m/>
    <m/>
    <m/>
  </r>
  <r>
    <x v="0"/>
    <x v="8"/>
    <x v="6"/>
    <s v="Agri-Chairperson"/>
    <x v="3"/>
    <x v="2"/>
    <x v="137"/>
    <x v="2"/>
    <s v="Soil Fertility Advances and Nutrient ManaDirt_x000a_ to Soil: One Family’s Journey into _x000a_Regenerative Agriculturegement (2017)"/>
    <n v="1"/>
    <s v="pc"/>
    <n v="2550"/>
    <n v="2550"/>
    <m/>
    <n v="0"/>
    <x v="113"/>
    <m/>
    <m/>
    <m/>
    <x v="7"/>
    <m/>
    <x v="6"/>
    <m/>
    <m/>
    <m/>
    <x v="2"/>
    <m/>
    <m/>
    <m/>
    <m/>
    <m/>
    <m/>
  </r>
  <r>
    <x v="0"/>
    <x v="8"/>
    <x v="6"/>
    <s v="Agri-Chairperson"/>
    <x v="3"/>
    <x v="2"/>
    <x v="137"/>
    <x v="2"/>
    <s v="Irrigation Engineering: Conservation of Soil and Water (2018)"/>
    <n v="1"/>
    <s v="pc"/>
    <n v="2202.59"/>
    <n v="2202.59"/>
    <m/>
    <n v="0"/>
    <x v="113"/>
    <m/>
    <m/>
    <m/>
    <x v="7"/>
    <m/>
    <x v="6"/>
    <m/>
    <m/>
    <m/>
    <x v="2"/>
    <m/>
    <m/>
    <m/>
    <m/>
    <m/>
    <m/>
  </r>
  <r>
    <x v="0"/>
    <x v="8"/>
    <x v="6"/>
    <s v="Agri-Chairperson"/>
    <x v="3"/>
    <x v="2"/>
    <x v="137"/>
    <x v="2"/>
    <s v="Soil Fertility and Nutrient Management in Horticulture (2018)"/>
    <n v="1"/>
    <s v="pc"/>
    <n v="5912"/>
    <n v="5912"/>
    <m/>
    <n v="0"/>
    <x v="113"/>
    <m/>
    <m/>
    <m/>
    <x v="7"/>
    <m/>
    <x v="6"/>
    <m/>
    <m/>
    <m/>
    <x v="2"/>
    <m/>
    <m/>
    <m/>
    <m/>
    <m/>
    <m/>
  </r>
  <r>
    <x v="0"/>
    <x v="8"/>
    <x v="6"/>
    <s v="Agri-Chairperson"/>
    <x v="3"/>
    <x v="2"/>
    <x v="137"/>
    <x v="2"/>
    <s v="Production Technology of Spices and Herbs _x000a_and their Benefits (2020)"/>
    <n v="1"/>
    <s v="pc"/>
    <n v="22627"/>
    <n v="22627"/>
    <m/>
    <n v="0"/>
    <x v="113"/>
    <m/>
    <m/>
    <m/>
    <x v="7"/>
    <m/>
    <x v="6"/>
    <m/>
    <m/>
    <m/>
    <x v="2"/>
    <m/>
    <m/>
    <m/>
    <m/>
    <m/>
    <m/>
  </r>
  <r>
    <x v="0"/>
    <x v="8"/>
    <x v="6"/>
    <s v="Agri-Chairperson"/>
    <x v="3"/>
    <x v="2"/>
    <x v="137"/>
    <x v="2"/>
    <s v="Adoption Of Post-harvest Technologies And Household Food Security (2019)"/>
    <n v="1"/>
    <s v="pc"/>
    <n v="3218"/>
    <n v="3218"/>
    <m/>
    <n v="0"/>
    <x v="113"/>
    <m/>
    <m/>
    <m/>
    <x v="7"/>
    <m/>
    <x v="6"/>
    <m/>
    <m/>
    <m/>
    <x v="2"/>
    <m/>
    <m/>
    <m/>
    <m/>
    <m/>
    <m/>
  </r>
  <r>
    <x v="0"/>
    <x v="8"/>
    <x v="6"/>
    <s v="Agri-Chairperson"/>
    <x v="3"/>
    <x v="2"/>
    <x v="137"/>
    <x v="2"/>
    <s v="Medicinal and Aromatic Crops : Production, Phytochemistry, and Utilization (2017)"/>
    <n v="1"/>
    <s v="pc"/>
    <n v="5360.91"/>
    <n v="5360.91"/>
    <m/>
    <n v="0"/>
    <x v="113"/>
    <m/>
    <m/>
    <m/>
    <x v="7"/>
    <m/>
    <x v="6"/>
    <m/>
    <m/>
    <m/>
    <x v="2"/>
    <m/>
    <m/>
    <m/>
    <m/>
    <m/>
    <m/>
  </r>
  <r>
    <x v="0"/>
    <x v="8"/>
    <x v="6"/>
    <s v="Agri-Chairperson"/>
    <x v="3"/>
    <x v="2"/>
    <x v="137"/>
    <x v="2"/>
    <s v="Introduction to Horticulture  (2019)"/>
    <n v="1"/>
    <s v="pc"/>
    <n v="5364.91"/>
    <n v="5364.91"/>
    <m/>
    <n v="0"/>
    <x v="113"/>
    <m/>
    <m/>
    <m/>
    <x v="7"/>
    <m/>
    <x v="6"/>
    <m/>
    <m/>
    <m/>
    <x v="2"/>
    <m/>
    <m/>
    <m/>
    <m/>
    <m/>
    <m/>
  </r>
  <r>
    <x v="0"/>
    <x v="8"/>
    <x v="6"/>
    <s v="Agri-Chairperson"/>
    <x v="3"/>
    <x v="2"/>
    <x v="137"/>
    <x v="2"/>
    <s v="Fundamentals of Plant Physiology (2018)"/>
    <n v="1"/>
    <s v="pc"/>
    <n v="5842.99"/>
    <n v="5842.99"/>
    <m/>
    <n v="0"/>
    <x v="113"/>
    <m/>
    <m/>
    <m/>
    <x v="7"/>
    <m/>
    <x v="6"/>
    <m/>
    <m/>
    <m/>
    <x v="2"/>
    <m/>
    <m/>
    <m/>
    <m/>
    <m/>
    <m/>
  </r>
  <r>
    <x v="0"/>
    <x v="8"/>
    <x v="6"/>
    <s v="Agri-Chairperson"/>
    <x v="3"/>
    <x v="2"/>
    <x v="137"/>
    <x v="2"/>
    <s v="Plant Physiology and Development (2018)"/>
    <n v="1"/>
    <s v="pc"/>
    <n v="4305.13"/>
    <n v="4305.13"/>
    <m/>
    <n v="0"/>
    <x v="113"/>
    <m/>
    <m/>
    <m/>
    <x v="7"/>
    <m/>
    <x v="6"/>
    <m/>
    <m/>
    <m/>
    <x v="2"/>
    <m/>
    <m/>
    <m/>
    <m/>
    <m/>
    <m/>
  </r>
  <r>
    <x v="0"/>
    <x v="8"/>
    <x v="6"/>
    <s v="Agri-Chairperson"/>
    <x v="3"/>
    <x v="2"/>
    <x v="137"/>
    <x v="2"/>
    <s v="An Introduction to Plant Structure and Development (2019)"/>
    <n v="1"/>
    <s v="pc"/>
    <n v="3718.62"/>
    <n v="3718.62"/>
    <m/>
    <n v="0"/>
    <x v="113"/>
    <m/>
    <m/>
    <m/>
    <x v="7"/>
    <m/>
    <x v="6"/>
    <m/>
    <m/>
    <m/>
    <x v="2"/>
    <m/>
    <m/>
    <m/>
    <m/>
    <m/>
    <m/>
  </r>
  <r>
    <x v="0"/>
    <x v="8"/>
    <x v="6"/>
    <s v="Agri-Chairperson"/>
    <x v="3"/>
    <x v="2"/>
    <x v="137"/>
    <x v="2"/>
    <s v="Plant Ecology (2019)"/>
    <n v="1"/>
    <s v="pc"/>
    <n v="4506.6099999999997"/>
    <n v="4506.6099999999997"/>
    <m/>
    <n v="0"/>
    <x v="113"/>
    <m/>
    <m/>
    <m/>
    <x v="7"/>
    <m/>
    <x v="6"/>
    <m/>
    <m/>
    <m/>
    <x v="2"/>
    <m/>
    <m/>
    <m/>
    <m/>
    <m/>
    <m/>
  </r>
  <r>
    <x v="0"/>
    <x v="8"/>
    <x v="6"/>
    <s v="Agri-Chairperson"/>
    <x v="3"/>
    <x v="2"/>
    <x v="137"/>
    <x v="2"/>
    <s v="Innumerable Insect (2018)"/>
    <n v="1"/>
    <s v="pc"/>
    <n v="1200.44"/>
    <n v="1200.44"/>
    <m/>
    <n v="0"/>
    <x v="113"/>
    <m/>
    <m/>
    <m/>
    <x v="7"/>
    <m/>
    <x v="6"/>
    <m/>
    <m/>
    <m/>
    <x v="2"/>
    <m/>
    <m/>
    <m/>
    <m/>
    <m/>
    <m/>
  </r>
  <r>
    <x v="0"/>
    <x v="8"/>
    <x v="6"/>
    <s v="Agri-Chairperson"/>
    <x v="3"/>
    <x v="2"/>
    <x v="137"/>
    <x v="2"/>
    <s v="Insects (2019)"/>
    <n v="1"/>
    <s v="pc"/>
    <n v="2030.18"/>
    <n v="2030.18"/>
    <m/>
    <n v="0"/>
    <x v="113"/>
    <m/>
    <m/>
    <m/>
    <x v="7"/>
    <m/>
    <x v="6"/>
    <m/>
    <m/>
    <m/>
    <x v="2"/>
    <m/>
    <m/>
    <m/>
    <m/>
    <m/>
    <m/>
  </r>
  <r>
    <x v="0"/>
    <x v="8"/>
    <x v="6"/>
    <s v="Agri-Chairperson"/>
    <x v="3"/>
    <x v="2"/>
    <x v="137"/>
    <x v="2"/>
    <s v="Dragonflies and Damslflies: A natural History(2019)"/>
    <n v="1"/>
    <s v="pc"/>
    <n v="3066.81"/>
    <n v="3066.81"/>
    <m/>
    <n v="0"/>
    <x v="113"/>
    <m/>
    <m/>
    <m/>
    <x v="7"/>
    <m/>
    <x v="6"/>
    <m/>
    <m/>
    <m/>
    <x v="2"/>
    <m/>
    <m/>
    <m/>
    <m/>
    <m/>
    <m/>
  </r>
  <r>
    <x v="0"/>
    <x v="8"/>
    <x v="6"/>
    <s v="Agri-Chairperson"/>
    <x v="3"/>
    <x v="2"/>
    <x v="137"/>
    <x v="2"/>
    <s v="Complete Illustrated World Encyclopedia of Insects (2018)"/>
    <n v="1"/>
    <s v="pc"/>
    <n v="2030.19"/>
    <n v="2030.19"/>
    <m/>
    <n v="0"/>
    <x v="113"/>
    <m/>
    <m/>
    <m/>
    <x v="7"/>
    <m/>
    <x v="6"/>
    <m/>
    <m/>
    <m/>
    <x v="2"/>
    <m/>
    <m/>
    <m/>
    <m/>
    <m/>
    <m/>
  </r>
  <r>
    <x v="0"/>
    <x v="8"/>
    <x v="6"/>
    <s v="Agri-Chairperson"/>
    <x v="3"/>
    <x v="2"/>
    <x v="137"/>
    <x v="2"/>
    <s v="Plant Propagation Principles and Practices (2018)"/>
    <n v="1"/>
    <s v="pc"/>
    <n v="15952"/>
    <n v="15952"/>
    <m/>
    <n v="0"/>
    <x v="113"/>
    <m/>
    <m/>
    <m/>
    <x v="7"/>
    <m/>
    <x v="6"/>
    <m/>
    <m/>
    <m/>
    <x v="2"/>
    <m/>
    <m/>
    <m/>
    <m/>
    <m/>
    <m/>
  </r>
  <r>
    <x v="0"/>
    <x v="8"/>
    <x v="6"/>
    <s v="Agri-Chairperson"/>
    <x v="3"/>
    <x v="2"/>
    <x v="137"/>
    <x v="2"/>
    <s v="Genetic Data Analysis for Plants and Animal Breeding (2017)"/>
    <n v="1"/>
    <s v="pc"/>
    <n v="3940.53"/>
    <n v="3940.53"/>
    <m/>
    <n v="0"/>
    <x v="113"/>
    <m/>
    <m/>
    <m/>
    <x v="7"/>
    <m/>
    <x v="6"/>
    <m/>
    <m/>
    <m/>
    <x v="2"/>
    <m/>
    <m/>
    <m/>
    <m/>
    <m/>
    <m/>
  </r>
  <r>
    <x v="0"/>
    <x v="8"/>
    <x v="6"/>
    <s v="Agri-Chairperson"/>
    <x v="3"/>
    <x v="2"/>
    <x v="137"/>
    <x v="2"/>
    <s v="Plant Propagation  (2018)"/>
    <n v="1"/>
    <s v="pc"/>
    <n v="5445.08"/>
    <n v="5445.08"/>
    <m/>
    <n v="0"/>
    <x v="113"/>
    <m/>
    <m/>
    <m/>
    <x v="7"/>
    <m/>
    <x v="6"/>
    <m/>
    <m/>
    <m/>
    <x v="2"/>
    <m/>
    <m/>
    <m/>
    <m/>
    <m/>
    <m/>
  </r>
  <r>
    <x v="0"/>
    <x v="8"/>
    <x v="6"/>
    <s v="Agri-Chairperson"/>
    <x v="3"/>
    <x v="2"/>
    <x v="137"/>
    <x v="2"/>
    <s v="Plant Breeding :Classical to Modern (2019)"/>
    <n v="1"/>
    <s v="pc"/>
    <n v="4736"/>
    <n v="4736"/>
    <m/>
    <n v="0"/>
    <x v="113"/>
    <m/>
    <m/>
    <m/>
    <x v="7"/>
    <m/>
    <x v="6"/>
    <m/>
    <m/>
    <m/>
    <x v="2"/>
    <m/>
    <m/>
    <m/>
    <m/>
    <m/>
    <m/>
  </r>
  <r>
    <x v="0"/>
    <x v="8"/>
    <x v="6"/>
    <s v="Agri-Chairperson"/>
    <x v="3"/>
    <x v="2"/>
    <x v="137"/>
    <x v="2"/>
    <s v="Horticultural Plant Breeding (2019)"/>
    <n v="1"/>
    <s v="pc"/>
    <n v="5733.06"/>
    <n v="5733.06"/>
    <m/>
    <n v="0"/>
    <x v="113"/>
    <m/>
    <m/>
    <m/>
    <x v="7"/>
    <m/>
    <x v="6"/>
    <m/>
    <m/>
    <m/>
    <x v="2"/>
    <m/>
    <m/>
    <m/>
    <m/>
    <m/>
    <m/>
  </r>
  <r>
    <x v="0"/>
    <x v="8"/>
    <x v="6"/>
    <s v="Agri-Chairperson"/>
    <x v="3"/>
    <x v="2"/>
    <x v="137"/>
    <x v="2"/>
    <s v="Post Harvest Technology of Cereals, Pulse and Oil seed (2019)"/>
    <n v="1"/>
    <s v="pc"/>
    <n v="5890"/>
    <n v="5890"/>
    <m/>
    <n v="0"/>
    <x v="113"/>
    <m/>
    <m/>
    <m/>
    <x v="7"/>
    <m/>
    <x v="6"/>
    <m/>
    <m/>
    <m/>
    <x v="2"/>
    <m/>
    <m/>
    <m/>
    <m/>
    <m/>
    <m/>
  </r>
  <r>
    <x v="0"/>
    <x v="8"/>
    <x v="6"/>
    <s v="Agri-Chairperson"/>
    <x v="3"/>
    <x v="2"/>
    <x v="137"/>
    <x v="2"/>
    <s v="Post Harvest Handling Technology (2017)"/>
    <n v="1"/>
    <s v="pc"/>
    <n v="8530.19"/>
    <n v="8530.19"/>
    <m/>
    <n v="0"/>
    <x v="113"/>
    <m/>
    <m/>
    <m/>
    <x v="7"/>
    <m/>
    <x v="6"/>
    <m/>
    <m/>
    <m/>
    <x v="2"/>
    <m/>
    <m/>
    <m/>
    <m/>
    <m/>
    <m/>
  </r>
  <r>
    <x v="0"/>
    <x v="8"/>
    <x v="6"/>
    <s v="Agri-Chairperson"/>
    <x v="3"/>
    <x v="2"/>
    <x v="137"/>
    <x v="2"/>
    <s v="Artificial Seeds Technology (2019)"/>
    <n v="1"/>
    <s v="pc"/>
    <n v="8760.56"/>
    <n v="8760.56"/>
    <m/>
    <n v="0"/>
    <x v="113"/>
    <m/>
    <m/>
    <m/>
    <x v="7"/>
    <m/>
    <x v="6"/>
    <m/>
    <m/>
    <m/>
    <x v="2"/>
    <m/>
    <m/>
    <m/>
    <m/>
    <m/>
    <m/>
  </r>
  <r>
    <x v="0"/>
    <x v="8"/>
    <x v="6"/>
    <s v="Agri-Chairperson"/>
    <x v="3"/>
    <x v="2"/>
    <x v="137"/>
    <x v="2"/>
    <s v="Principles of Seeds Science and Technology (2017)"/>
    <n v="1"/>
    <s v="pc"/>
    <n v="3170.51"/>
    <n v="3170.51"/>
    <m/>
    <n v="0"/>
    <x v="113"/>
    <m/>
    <m/>
    <m/>
    <x v="7"/>
    <m/>
    <x v="6"/>
    <m/>
    <m/>
    <m/>
    <x v="2"/>
    <m/>
    <m/>
    <m/>
    <m/>
    <m/>
    <m/>
  </r>
  <r>
    <x v="0"/>
    <x v="8"/>
    <x v="6"/>
    <s v="Agri-Chairperson"/>
    <x v="3"/>
    <x v="2"/>
    <x v="137"/>
    <x v="2"/>
    <s v="WildLife Disease Ecology (2019)"/>
    <n v="1"/>
    <s v="pc"/>
    <n v="2876.18"/>
    <n v="2876.18"/>
    <m/>
    <n v="0"/>
    <x v="113"/>
    <m/>
    <m/>
    <m/>
    <x v="7"/>
    <m/>
    <x v="6"/>
    <m/>
    <m/>
    <m/>
    <x v="2"/>
    <m/>
    <m/>
    <m/>
    <m/>
    <m/>
    <m/>
  </r>
  <r>
    <x v="0"/>
    <x v="8"/>
    <x v="6"/>
    <s v="Agri-Chairperson"/>
    <x v="3"/>
    <x v="2"/>
    <x v="137"/>
    <x v="2"/>
    <s v="Phytoplasmas:Plant Pathogenic Bacteria-II (2019)"/>
    <n v="1"/>
    <s v="pc"/>
    <n v="6302.85"/>
    <n v="6302.85"/>
    <m/>
    <n v="0"/>
    <x v="113"/>
    <m/>
    <m/>
    <m/>
    <x v="7"/>
    <m/>
    <x v="6"/>
    <m/>
    <m/>
    <m/>
    <x v="2"/>
    <m/>
    <m/>
    <m/>
    <m/>
    <m/>
    <m/>
  </r>
  <r>
    <x v="0"/>
    <x v="8"/>
    <x v="6"/>
    <s v="Agri-Chairperson"/>
    <x v="3"/>
    <x v="2"/>
    <x v="137"/>
    <x v="2"/>
    <s v=" Biochemistry at first glance (2017)"/>
    <n v="1"/>
    <s v="pc"/>
    <n v="1600"/>
    <n v="1600"/>
    <m/>
    <n v="0"/>
    <x v="113"/>
    <m/>
    <m/>
    <m/>
    <x v="7"/>
    <m/>
    <x v="6"/>
    <m/>
    <m/>
    <m/>
    <x v="2"/>
    <m/>
    <m/>
    <m/>
    <m/>
    <m/>
    <m/>
  </r>
  <r>
    <x v="0"/>
    <x v="8"/>
    <x v="6"/>
    <s v="Agri-Chairperson"/>
    <x v="3"/>
    <x v="2"/>
    <x v="137"/>
    <x v="2"/>
    <s v=" Chemical and Synthetic Approaches in membrane biology (2018)"/>
    <n v="1"/>
    <s v="pc"/>
    <n v="2300"/>
    <n v="2300"/>
    <m/>
    <n v="0"/>
    <x v="113"/>
    <m/>
    <m/>
    <m/>
    <x v="7"/>
    <m/>
    <x v="6"/>
    <m/>
    <m/>
    <m/>
    <x v="2"/>
    <m/>
    <m/>
    <m/>
    <m/>
    <m/>
    <m/>
  </r>
  <r>
    <x v="0"/>
    <x v="8"/>
    <x v="6"/>
    <s v="Agri-Chairperson"/>
    <x v="3"/>
    <x v="2"/>
    <x v="137"/>
    <x v="2"/>
    <s v=" lehninger Principles of Biochemistry (2017)"/>
    <n v="1"/>
    <s v="pc"/>
    <n v="796"/>
    <n v="796"/>
    <m/>
    <n v="0"/>
    <x v="113"/>
    <m/>
    <m/>
    <m/>
    <x v="7"/>
    <m/>
    <x v="6"/>
    <m/>
    <m/>
    <m/>
    <x v="2"/>
    <m/>
    <m/>
    <m/>
    <m/>
    <m/>
    <m/>
  </r>
  <r>
    <x v="0"/>
    <x v="8"/>
    <x v="6"/>
    <s v="Agri-Chairperson"/>
    <x v="3"/>
    <x v="2"/>
    <x v="137"/>
    <x v="2"/>
    <s v=" Organic Chemistry I Reactions and practice problem 2019"/>
    <n v="1"/>
    <s v="pc"/>
    <n v="2150"/>
    <n v="2150"/>
    <m/>
    <n v="0"/>
    <x v="113"/>
    <m/>
    <m/>
    <m/>
    <x v="7"/>
    <m/>
    <x v="6"/>
    <m/>
    <m/>
    <m/>
    <x v="2"/>
    <m/>
    <m/>
    <m/>
    <m/>
    <m/>
    <m/>
  </r>
  <r>
    <x v="0"/>
    <x v="8"/>
    <x v="6"/>
    <s v="Agri-Chairperson"/>
    <x v="3"/>
    <x v="2"/>
    <x v="137"/>
    <x v="2"/>
    <s v=" Fundamental of reaction mechanism in Organic Chemistry (2019)"/>
    <n v="1"/>
    <s v="pc"/>
    <n v="2389.35"/>
    <n v="2389.35"/>
    <m/>
    <n v="0"/>
    <x v="113"/>
    <m/>
    <m/>
    <m/>
    <x v="7"/>
    <m/>
    <x v="6"/>
    <m/>
    <m/>
    <m/>
    <x v="2"/>
    <m/>
    <m/>
    <m/>
    <m/>
    <m/>
    <m/>
  </r>
  <r>
    <x v="0"/>
    <x v="8"/>
    <x v="6"/>
    <s v="Agri-Chairperson"/>
    <x v="3"/>
    <x v="2"/>
    <x v="137"/>
    <x v="2"/>
    <s v="Organic chemistry : a very short introduction  (2017)"/>
    <n v="1"/>
    <s v="pc"/>
    <n v="777"/>
    <n v="777"/>
    <m/>
    <n v="0"/>
    <x v="113"/>
    <m/>
    <m/>
    <m/>
    <x v="7"/>
    <m/>
    <x v="6"/>
    <m/>
    <m/>
    <m/>
    <x v="2"/>
    <m/>
    <m/>
    <m/>
    <m/>
    <m/>
    <m/>
  </r>
  <r>
    <x v="0"/>
    <x v="8"/>
    <x v="7"/>
    <s v="Director for Instruction"/>
    <x v="3"/>
    <x v="2"/>
    <x v="138"/>
    <x v="0"/>
    <s v="Lunch (Beef Caldereta, Fish Fillet, Chopsuey, Rice, Dessert and Soup with Bottled Water"/>
    <n v="14"/>
    <s v="buffet-14 pax"/>
    <n v="350"/>
    <n v="4900"/>
    <m/>
    <n v="0"/>
    <x v="114"/>
    <s v="DI"/>
    <m/>
    <m/>
    <x v="7"/>
    <s v="Marconine's Food Catering Services"/>
    <x v="6"/>
    <n v="1002"/>
    <m/>
    <m/>
    <x v="2"/>
    <m/>
    <m/>
    <m/>
    <m/>
    <m/>
    <m/>
  </r>
  <r>
    <x v="0"/>
    <x v="8"/>
    <x v="7"/>
    <s v="Director for Instruction"/>
    <x v="3"/>
    <x v="2"/>
    <x v="138"/>
    <x v="0"/>
    <s v="Vegetarian Meal w/ bottled water"/>
    <n v="1"/>
    <s v="pack"/>
    <n v="350"/>
    <n v="350"/>
    <m/>
    <n v="0"/>
    <x v="114"/>
    <s v="DI"/>
    <m/>
    <m/>
    <x v="7"/>
    <s v="Marconine's Food Catering Services"/>
    <x v="6"/>
    <n v="1002"/>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2"/>
    <x v="9"/>
    <x v="26"/>
    <m/>
    <x v="3"/>
    <x v="2"/>
    <x v="139"/>
    <x v="2"/>
    <m/>
    <m/>
    <m/>
    <m/>
    <m/>
    <m/>
    <m/>
    <x v="113"/>
    <m/>
    <m/>
    <m/>
    <x v="7"/>
    <m/>
    <x v="6"/>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compact="0" compactData="0" multipleFieldFilters="0">
  <location ref="A5:K130" firstHeaderRow="0" firstDataRow="1" firstDataCol="9" rowPageCount="2" colPageCount="1"/>
  <pivotFields count="32">
    <pivotField axis="axisPage" compact="0" outline="0" multipleItemSelectionAllowed="1" showAll="0" defaultSubtotal="0">
      <items count="3">
        <item h="1" x="1"/>
        <item x="0"/>
        <item x="2"/>
      </items>
    </pivotField>
    <pivotField axis="axisPage" compact="0" outline="0" multipleItemSelectionAllowed="1" showAll="0" defaultSubtotal="0">
      <items count="10">
        <item x="0"/>
        <item x="2"/>
        <item x="1"/>
        <item x="4"/>
        <item x="5"/>
        <item x="6"/>
        <item h="1" x="7"/>
        <item h="1" x="8"/>
        <item h="1" x="3"/>
        <item h="1" x="9"/>
      </items>
    </pivotField>
    <pivotField axis="axisRow" compact="0" outline="0" showAll="0" defaultSubtotal="0">
      <items count="27">
        <item x="24"/>
        <item x="1"/>
        <item x="16"/>
        <item x="7"/>
        <item x="13"/>
        <item x="10"/>
        <item x="20"/>
        <item x="4"/>
        <item x="19"/>
        <item x="18"/>
        <item x="8"/>
        <item x="12"/>
        <item x="9"/>
        <item x="23"/>
        <item x="5"/>
        <item x="22"/>
        <item x="21"/>
        <item x="17"/>
        <item x="2"/>
        <item x="3"/>
        <item x="25"/>
        <item x="6"/>
        <item x="0"/>
        <item x="14"/>
        <item x="11"/>
        <item x="15"/>
        <item x="26"/>
      </items>
    </pivotField>
    <pivotField compact="0" outline="0" showAll="0" defaultSubtotal="0"/>
    <pivotField axis="axisRow" compact="0" outline="0" showAll="0" defaultSubtotal="0">
      <items count="4">
        <item x="1"/>
        <item x="0"/>
        <item x="2"/>
        <item x="3"/>
      </items>
    </pivotField>
    <pivotField axis="axisRow" compact="0" outline="0" showAll="0" defaultSubtotal="0">
      <items count="4">
        <item m="1" x="3"/>
        <item x="1"/>
        <item x="0"/>
        <item x="2"/>
      </items>
    </pivotField>
    <pivotField axis="axisRow" compact="0" outline="0" showAll="0" defaultSubtotal="0">
      <items count="140">
        <item x="19"/>
        <item x="0"/>
        <item x="1"/>
        <item x="2"/>
        <item x="3"/>
        <item x="4"/>
        <item x="5"/>
        <item x="6"/>
        <item x="7"/>
        <item x="8"/>
        <item x="9"/>
        <item x="10"/>
        <item x="11"/>
        <item x="12"/>
        <item x="13"/>
        <item x="14"/>
        <item x="107"/>
        <item x="108"/>
        <item x="109"/>
        <item x="110"/>
        <item x="111"/>
        <item x="112"/>
        <item x="113"/>
        <item x="114"/>
        <item x="115"/>
        <item x="116"/>
        <item x="15"/>
        <item x="117"/>
        <item x="118"/>
        <item x="119"/>
        <item x="120"/>
        <item x="121"/>
        <item x="122"/>
        <item x="123"/>
        <item x="124"/>
        <item x="125"/>
        <item x="126"/>
        <item x="16"/>
        <item x="127"/>
        <item x="128"/>
        <item x="129"/>
        <item x="130"/>
        <item x="131"/>
        <item x="132"/>
        <item x="133"/>
        <item x="134"/>
        <item x="135"/>
        <item x="136"/>
        <item x="17"/>
        <item x="18"/>
        <item x="137"/>
        <item x="13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sd="0" x="104"/>
        <item x="105"/>
        <item x="106"/>
        <item x="20"/>
        <item x="139"/>
      </items>
    </pivotField>
    <pivotField axis="axisRow" compact="0" outline="0" showAll="0" defaultSubtotal="0">
      <items count="4">
        <item x="1"/>
        <item x="0"/>
        <item x="2"/>
        <item x="3"/>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axis="axisRow" compact="0" outline="0" showAll="0" defaultSubtotal="0">
      <items count="117">
        <item x="79"/>
        <item x="100"/>
        <item x="21"/>
        <item x="69"/>
        <item x="106"/>
        <item x="54"/>
        <item x="43"/>
        <item x="81"/>
        <item x="107"/>
        <item x="53"/>
        <item x="88"/>
        <item x="42"/>
        <item x="76"/>
        <item x="68"/>
        <item x="86"/>
        <item x="72"/>
        <item x="34"/>
        <item x="59"/>
        <item x="49"/>
        <item x="50"/>
        <item x="80"/>
        <item x="4"/>
        <item x="46"/>
        <item x="32"/>
        <item x="66"/>
        <item x="101"/>
        <item x="104"/>
        <item x="70"/>
        <item x="10"/>
        <item x="102"/>
        <item x="65"/>
        <item x="67"/>
        <item x="8"/>
        <item x="14"/>
        <item x="5"/>
        <item x="40"/>
        <item x="6"/>
        <item x="38"/>
        <item x="108"/>
        <item x="39"/>
        <item x="99"/>
        <item x="37"/>
        <item m="1" x="115"/>
        <item x="93"/>
        <item x="64"/>
        <item sd="0" x="87"/>
        <item x="13"/>
        <item x="60"/>
        <item x="78"/>
        <item x="9"/>
        <item x="58"/>
        <item x="114"/>
        <item x="85"/>
        <item x="96"/>
        <item x="62"/>
        <item x="31"/>
        <item x="19"/>
        <item x="74"/>
        <item x="111"/>
        <item x="89"/>
        <item x="112"/>
        <item x="95"/>
        <item x="103"/>
        <item x="109"/>
        <item x="77"/>
        <item x="63"/>
        <item x="16"/>
        <item x="3"/>
        <item x="11"/>
        <item x="18"/>
        <item x="71"/>
        <item x="97"/>
        <item x="61"/>
        <item x="92"/>
        <item x="48"/>
        <item x="25"/>
        <item x="94"/>
        <item x="23"/>
        <item x="84"/>
        <item x="30"/>
        <item x="55"/>
        <item x="22"/>
        <item x="36"/>
        <item x="35"/>
        <item x="41"/>
        <item x="33"/>
        <item sd="0" x="0"/>
        <item x="110"/>
        <item x="73"/>
        <item x="29"/>
        <item x="12"/>
        <item x="52"/>
        <item x="28"/>
        <item x="27"/>
        <item m="1" x="116"/>
        <item x="90"/>
        <item x="20"/>
        <item x="47"/>
        <item x="82"/>
        <item x="91"/>
        <item x="105"/>
        <item x="26"/>
        <item x="17"/>
        <item x="15"/>
        <item x="83"/>
        <item x="98"/>
        <item x="45"/>
        <item x="7"/>
        <item x="1"/>
        <item x="75"/>
        <item x="2"/>
        <item x="56"/>
        <item x="57"/>
        <item x="24"/>
        <item x="51"/>
        <item x="113"/>
        <item x="44"/>
      </items>
    </pivotField>
    <pivotField compact="0" outline="0" showAll="0" defaultSubtotal="0"/>
    <pivotField compact="0" outline="0" showAll="0" defaultSubtotal="0"/>
    <pivotField compact="0" outline="0" showAll="0" defaultSubtotal="0"/>
    <pivotField axis="axisRow" compact="0" outline="0" showAll="0" defaultSubtotal="0">
      <items count="78">
        <item x="14"/>
        <item x="4"/>
        <item m="1" x="74"/>
        <item x="32"/>
        <item x="21"/>
        <item x="3"/>
        <item x="42"/>
        <item x="26"/>
        <item x="15"/>
        <item x="18"/>
        <item x="5"/>
        <item x="22"/>
        <item x="23"/>
        <item x="19"/>
        <item x="6"/>
        <item x="0"/>
        <item x="1"/>
        <item x="2"/>
        <item x="10"/>
        <item x="17"/>
        <item x="40"/>
        <item x="57"/>
        <item x="54"/>
        <item x="47"/>
        <item x="60"/>
        <item x="31"/>
        <item x="51"/>
        <item x="43"/>
        <item m="1" x="64"/>
        <item m="1" x="65"/>
        <item m="1" x="67"/>
        <item m="1" x="68"/>
        <item m="1" x="69"/>
        <item m="1" x="70"/>
        <item x="38"/>
        <item x="25"/>
        <item x="30"/>
        <item x="52"/>
        <item x="34"/>
        <item x="13"/>
        <item x="27"/>
        <item x="28"/>
        <item x="12"/>
        <item x="20"/>
        <item x="16"/>
        <item x="49"/>
        <item x="48"/>
        <item x="44"/>
        <item x="9"/>
        <item x="36"/>
        <item x="46"/>
        <item x="39"/>
        <item x="41"/>
        <item x="35"/>
        <item m="1" x="77"/>
        <item m="1" x="76"/>
        <item m="1" x="75"/>
        <item m="1" x="73"/>
        <item m="1" x="71"/>
        <item m="1" x="66"/>
        <item x="29"/>
        <item x="37"/>
        <item x="45"/>
        <item x="24"/>
        <item m="1" x="72"/>
        <item x="56"/>
        <item x="33"/>
        <item n="August 23, 2021" x="7"/>
        <item x="11"/>
        <item x="8"/>
        <item x="50"/>
        <item x="53"/>
        <item x="55"/>
        <item x="58"/>
        <item x="59"/>
        <item x="61"/>
        <item x="62"/>
        <item x="63"/>
      </items>
    </pivotField>
    <pivotField compact="0" outline="0" showAll="0" defaultSubtotal="0"/>
    <pivotField axis="axisRow" compact="0" outline="0" showAll="0" defaultSubtotal="0">
      <items count="65">
        <item x="13"/>
        <item x="3"/>
        <item x="2"/>
        <item m="1" x="62"/>
        <item x="23"/>
        <item x="17"/>
        <item x="29"/>
        <item x="5"/>
        <item x="35"/>
        <item x="14"/>
        <item x="10"/>
        <item x="9"/>
        <item x="15"/>
        <item x="27"/>
        <item x="39"/>
        <item x="46"/>
        <item x="45"/>
        <item x="49"/>
        <item x="41"/>
        <item x="34"/>
        <item x="26"/>
        <item x="32"/>
        <item m="1" x="52"/>
        <item m="1" x="53"/>
        <item m="1" x="54"/>
        <item m="1" x="55"/>
        <item m="1" x="56"/>
        <item m="1" x="57"/>
        <item x="36"/>
        <item m="1" x="60"/>
        <item m="1" x="61"/>
        <item m="1" x="63"/>
        <item m="1" x="64"/>
        <item m="1" x="58"/>
        <item m="1" x="59"/>
        <item x="33"/>
        <item x="22"/>
        <item x="28"/>
        <item x="31"/>
        <item x="40"/>
        <item x="42"/>
        <item x="18"/>
        <item x="12"/>
        <item x="4"/>
        <item x="0"/>
        <item x="24"/>
        <item x="20"/>
        <item x="16"/>
        <item x="11"/>
        <item x="19"/>
        <item x="21"/>
        <item x="38"/>
        <item x="8"/>
        <item x="1"/>
        <item x="25"/>
        <item m="1" x="51"/>
        <item x="30"/>
        <item n="August 23, 2021" x="6"/>
        <item x="7"/>
        <item x="37"/>
        <item x="43"/>
        <item x="44"/>
        <item x="47"/>
        <item x="48"/>
        <item x="50"/>
      </items>
    </pivotField>
    <pivotField compact="0" outline="0" showAll="0" defaultSubtotal="0"/>
    <pivotField compact="0" outline="0" showAll="0" defaultSubtotal="0"/>
    <pivotField compact="0" outline="0" showAll="0" defaultSubtotal="0"/>
    <pivotField axis="axisRow" compact="0" outline="0" showAll="0" defaultSubtotal="0">
      <items count="17">
        <item x="11"/>
        <item x="6"/>
        <item n="reimbursement" x="0"/>
        <item x="3"/>
        <item x="7"/>
        <item m="1" x="12"/>
        <item m="1" x="16"/>
        <item m="1" x="15"/>
        <item x="9"/>
        <item x="1"/>
        <item x="4"/>
        <item x="8"/>
        <item m="1" x="14"/>
        <item m="1" x="13"/>
        <item x="2"/>
        <item x="10"/>
        <item x="5"/>
      </items>
    </pivotField>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9">
    <field x="6"/>
    <field x="15"/>
    <field x="2"/>
    <field x="7"/>
    <field x="19"/>
    <field x="21"/>
    <field x="4"/>
    <field x="5"/>
    <field x="25"/>
  </rowFields>
  <rowItems count="125">
    <i>
      <x/>
      <x v="102"/>
      <x v="14"/>
      <x v="1"/>
      <x v="67"/>
      <x v="57"/>
      <x/>
      <x v="2"/>
      <x v="9"/>
    </i>
    <i>
      <x v="1"/>
      <x v="86"/>
    </i>
    <i>
      <x v="2"/>
      <x v="108"/>
      <x v="1"/>
      <x v="1"/>
      <x v="5"/>
      <x v="53"/>
      <x/>
      <x v="1"/>
      <x v="9"/>
    </i>
    <i>
      <x v="3"/>
      <x v="110"/>
      <x v="18"/>
      <x v="1"/>
      <x v="1"/>
      <x v="2"/>
      <x/>
      <x v="3"/>
      <x v="9"/>
    </i>
    <i>
      <x v="4"/>
      <x v="67"/>
      <x v="1"/>
      <x/>
      <x v="1"/>
      <x v="1"/>
      <x/>
      <x v="1"/>
      <x v="9"/>
    </i>
    <i>
      <x v="5"/>
      <x v="21"/>
      <x v="18"/>
      <x v="1"/>
      <x v="10"/>
      <x v="43"/>
      <x v="2"/>
      <x v="2"/>
      <x v="9"/>
    </i>
    <i>
      <x v="6"/>
      <x v="34"/>
      <x v="1"/>
      <x v="1"/>
      <x v="14"/>
      <x v="7"/>
      <x/>
      <x v="1"/>
      <x v="9"/>
    </i>
    <i>
      <x v="7"/>
      <x v="36"/>
      <x v="19"/>
      <x v="1"/>
      <x v="67"/>
      <x v="57"/>
      <x/>
      <x v="3"/>
      <x v="14"/>
    </i>
    <i>
      <x v="8"/>
      <x v="67"/>
      <x v="1"/>
      <x v="1"/>
      <x v="69"/>
      <x v="58"/>
      <x/>
      <x v="1"/>
      <x v="2"/>
    </i>
    <i>
      <x v="9"/>
      <x v="110"/>
      <x v="18"/>
      <x v="1"/>
      <x v="48"/>
      <x v="52"/>
      <x/>
      <x v="2"/>
      <x v="9"/>
    </i>
    <i>
      <x v="10"/>
      <x v="107"/>
      <x v="1"/>
      <x v="1"/>
      <x v="14"/>
      <x v="11"/>
      <x/>
      <x v="1"/>
      <x v="9"/>
    </i>
    <i r="4">
      <x v="18"/>
      <x v="11"/>
      <x/>
      <x v="1"/>
      <x v="9"/>
    </i>
    <i>
      <x v="11"/>
      <x v="32"/>
      <x v="22"/>
      <x v="1"/>
      <x v="68"/>
      <x v="10"/>
      <x v="1"/>
      <x v="2"/>
      <x v="9"/>
    </i>
    <i>
      <x v="12"/>
      <x v="49"/>
      <x v="7"/>
      <x v="1"/>
      <x v="42"/>
      <x v="48"/>
      <x/>
      <x v="2"/>
      <x v="9"/>
    </i>
    <i>
      <x v="13"/>
      <x v="28"/>
      <x v="22"/>
      <x v="1"/>
      <x v="39"/>
      <x v="42"/>
      <x v="1"/>
      <x v="2"/>
      <x v="9"/>
    </i>
    <i>
      <x v="14"/>
      <x v="68"/>
      <x v="1"/>
      <x v="1"/>
      <x v="67"/>
      <x v="57"/>
      <x/>
      <x v="2"/>
      <x v="9"/>
    </i>
    <i>
      <x v="15"/>
      <x v="90"/>
      <x v="22"/>
      <x v="1"/>
      <x/>
      <x/>
      <x v="2"/>
      <x v="3"/>
      <x v="3"/>
    </i>
    <i>
      <x v="16"/>
      <x v="31"/>
      <x v="11"/>
      <x v="1"/>
      <x v="67"/>
      <x v="57"/>
      <x v="2"/>
      <x v="2"/>
      <x v="4"/>
    </i>
    <i>
      <x v="17"/>
      <x v="59"/>
      <x v="7"/>
      <x v="1"/>
      <x v="67"/>
      <x v="57"/>
      <x v="2"/>
      <x v="2"/>
      <x v="4"/>
    </i>
    <i>
      <x v="18"/>
      <x v="95"/>
      <x v="5"/>
      <x v="1"/>
      <x v="67"/>
      <x v="57"/>
      <x/>
      <x v="2"/>
      <x v="4"/>
    </i>
    <i>
      <x v="19"/>
      <x v="95"/>
      <x v="5"/>
      <x v="1"/>
      <x v="20"/>
      <x v="13"/>
      <x/>
      <x v="2"/>
      <x v="9"/>
    </i>
    <i>
      <x v="20"/>
      <x v="99"/>
      <x v="5"/>
      <x v="1"/>
      <x v="67"/>
      <x v="57"/>
      <x/>
      <x v="2"/>
      <x v="4"/>
    </i>
    <i>
      <x v="21"/>
      <x v="73"/>
      <x v="14"/>
      <x v="1"/>
      <x v="67"/>
      <x v="57"/>
      <x v="3"/>
      <x v="3"/>
      <x v="3"/>
    </i>
    <i>
      <x v="22"/>
      <x v="43"/>
      <x v="14"/>
      <x v="1"/>
      <x v="21"/>
      <x v="15"/>
      <x/>
      <x v="2"/>
      <x v="9"/>
    </i>
    <i>
      <x v="23"/>
      <x v="43"/>
      <x v="14"/>
      <x v="1"/>
      <x v="73"/>
      <x v="62"/>
      <x/>
      <x v="2"/>
      <x v="2"/>
    </i>
    <i>
      <x v="24"/>
      <x v="76"/>
      <x v="10"/>
      <x v="1"/>
      <x v="67"/>
      <x v="57"/>
      <x v="3"/>
      <x v="3"/>
      <x v="3"/>
    </i>
    <i>
      <x v="25"/>
      <x v="61"/>
      <x v="10"/>
      <x v="1"/>
      <x v="74"/>
      <x v="63"/>
      <x/>
      <x v="2"/>
      <x v="2"/>
    </i>
    <i>
      <x v="26"/>
      <x v="46"/>
      <x v="19"/>
      <x v="1"/>
      <x v="67"/>
      <x v="57"/>
      <x/>
      <x v="3"/>
      <x v="3"/>
    </i>
    <i>
      <x v="27"/>
      <x v="53"/>
      <x v="10"/>
      <x v="1"/>
      <x v="67"/>
      <x v="57"/>
      <x v="3"/>
      <x v="3"/>
      <x v="2"/>
    </i>
    <i>
      <x v="28"/>
      <x v="71"/>
      <x v="13"/>
      <x v="1"/>
      <x v="67"/>
      <x v="57"/>
      <x/>
      <x v="2"/>
      <x v="10"/>
    </i>
    <i>
      <x v="29"/>
      <x v="105"/>
      <x v="13"/>
      <x v="1"/>
      <x v="24"/>
      <x v="17"/>
      <x/>
      <x v="2"/>
      <x v="9"/>
    </i>
    <i>
      <x v="30"/>
      <x v="40"/>
      <x v="13"/>
      <x v="1"/>
      <x v="67"/>
      <x v="57"/>
      <x/>
      <x v="2"/>
      <x v="10"/>
    </i>
    <i>
      <x v="37"/>
      <x v="33"/>
      <x v="22"/>
      <x v="1"/>
      <x v="8"/>
      <x v="43"/>
      <x v="1"/>
      <x v="2"/>
      <x v="9"/>
    </i>
    <i>
      <x v="48"/>
      <x v="103"/>
      <x v="14"/>
      <x v="1"/>
      <x v="44"/>
      <x v="9"/>
      <x/>
      <x v="2"/>
      <x v="10"/>
    </i>
    <i>
      <x v="49"/>
      <x v="66"/>
      <x v="1"/>
      <x v="1"/>
      <x v="19"/>
      <x v="12"/>
      <x/>
      <x v="1"/>
      <x v="9"/>
    </i>
    <i>
      <x v="52"/>
      <x v="56"/>
      <x v="14"/>
      <x v="1"/>
      <x v="42"/>
      <x v="47"/>
      <x/>
      <x v="2"/>
      <x v="9"/>
    </i>
    <i>
      <x v="53"/>
      <x v="96"/>
      <x v="14"/>
      <x v="1"/>
      <x v="4"/>
      <x v="5"/>
      <x/>
      <x v="2"/>
      <x v="9"/>
    </i>
    <i r="4">
      <x v="43"/>
      <x v="5"/>
      <x/>
      <x v="2"/>
      <x v="9"/>
    </i>
    <i>
      <x v="54"/>
      <x v="2"/>
      <x v="3"/>
      <x v="1"/>
      <x v="10"/>
      <x v="44"/>
      <x/>
      <x v="2"/>
      <x v="9"/>
    </i>
    <i>
      <x v="55"/>
      <x v="81"/>
      <x v="7"/>
      <x v="1"/>
      <x v="11"/>
      <x v="41"/>
      <x/>
      <x v="2"/>
      <x v="9"/>
    </i>
    <i>
      <x v="56"/>
      <x v="77"/>
      <x v="10"/>
      <x v="1"/>
      <x v="12"/>
      <x v="49"/>
      <x/>
      <x v="2"/>
      <x v="9"/>
    </i>
    <i>
      <x v="57"/>
      <x v="113"/>
      <x v="12"/>
      <x v="1"/>
      <x v="42"/>
      <x v="46"/>
      <x/>
      <x v="2"/>
      <x v="9"/>
    </i>
    <i>
      <x v="58"/>
      <x v="75"/>
      <x v="21"/>
      <x v="2"/>
      <x v="67"/>
      <x v="57"/>
      <x v="3"/>
      <x v="3"/>
      <x v="3"/>
    </i>
    <i>
      <x v="59"/>
      <x v="101"/>
      <x v="12"/>
      <x v="1"/>
      <x v="42"/>
      <x v="47"/>
      <x/>
      <x v="2"/>
      <x v="9"/>
    </i>
    <i>
      <x v="60"/>
      <x v="93"/>
      <x v="14"/>
      <x v="2"/>
      <x v="67"/>
      <x v="57"/>
      <x v="3"/>
      <x v="3"/>
      <x v="3"/>
    </i>
    <i>
      <x v="61"/>
      <x v="92"/>
      <x v="14"/>
      <x v="2"/>
      <x v="67"/>
      <x v="57"/>
      <x v="3"/>
      <x v="3"/>
      <x v="3"/>
    </i>
    <i>
      <x v="62"/>
      <x v="90"/>
      <x v="22"/>
      <x v="1"/>
      <x v="63"/>
      <x v="50"/>
      <x v="1"/>
      <x v="2"/>
      <x v="9"/>
    </i>
    <i>
      <x v="63"/>
      <x v="89"/>
      <x v="10"/>
      <x v="1"/>
      <x v="35"/>
      <x v="36"/>
      <x/>
      <x v="3"/>
      <x v="9"/>
    </i>
    <i>
      <x v="64"/>
      <x v="79"/>
      <x v="22"/>
      <x v="1"/>
      <x v="7"/>
      <x v="4"/>
      <x/>
      <x v="2"/>
      <x v="9"/>
    </i>
    <i>
      <x v="65"/>
      <x v="55"/>
      <x v="5"/>
      <x v="1"/>
      <x v="40"/>
      <x v="45"/>
      <x/>
      <x v="2"/>
      <x v="9"/>
    </i>
    <i>
      <x v="66"/>
      <x v="23"/>
      <x v="18"/>
      <x v="2"/>
      <x v="67"/>
      <x v="57"/>
      <x v="3"/>
      <x v="3"/>
      <x v="3"/>
    </i>
    <i>
      <x v="67"/>
      <x v="23"/>
      <x v="18"/>
      <x v="2"/>
      <x v="67"/>
      <x v="57"/>
      <x v="3"/>
      <x v="3"/>
      <x v="16"/>
    </i>
    <i>
      <x v="68"/>
      <x v="85"/>
      <x v="12"/>
      <x v="1"/>
      <x v="41"/>
      <x v="54"/>
      <x/>
      <x v="2"/>
      <x v="9"/>
    </i>
    <i>
      <x v="69"/>
      <x v="16"/>
      <x v="12"/>
      <x v="2"/>
      <x v="67"/>
      <x v="57"/>
      <x v="3"/>
      <x v="3"/>
      <x v="14"/>
    </i>
    <i>
      <x v="70"/>
      <x v="83"/>
      <x v="10"/>
      <x v="1"/>
      <x v="44"/>
      <x v="48"/>
      <x/>
      <x v="2"/>
      <x v="9"/>
    </i>
    <i>
      <x v="71"/>
      <x v="82"/>
      <x v="10"/>
      <x v="1"/>
      <x v="43"/>
      <x v="47"/>
      <x/>
      <x v="2"/>
      <x v="9"/>
    </i>
    <i>
      <x v="72"/>
      <x v="75"/>
      <x v="21"/>
      <x v="1"/>
      <x v="60"/>
      <x v="36"/>
      <x v="2"/>
      <x v="2"/>
      <x v="9"/>
    </i>
    <i r="4">
      <x v="67"/>
      <x v="36"/>
      <x v="2"/>
      <x v="2"/>
      <x v="9"/>
    </i>
    <i>
      <x v="73"/>
      <x v="41"/>
      <x v="1"/>
      <x v="2"/>
      <x v="67"/>
      <x v="57"/>
      <x v="3"/>
      <x v="3"/>
      <x v="3"/>
    </i>
    <i>
      <x v="74"/>
      <x v="37"/>
      <x v="1"/>
      <x v="2"/>
      <x v="60"/>
      <x v="20"/>
      <x/>
      <x v="3"/>
      <x v="9"/>
    </i>
    <i r="6">
      <x v="3"/>
      <x v="3"/>
      <x v="9"/>
    </i>
    <i>
      <x v="75"/>
      <x v="37"/>
      <x v="1"/>
      <x v="1"/>
      <x v="36"/>
      <x v="13"/>
      <x/>
      <x v="1"/>
      <x v="9"/>
    </i>
    <i>
      <x v="76"/>
      <x v="39"/>
      <x v="1"/>
      <x v="1"/>
      <x v="25"/>
      <x v="37"/>
      <x/>
      <x v="2"/>
      <x v="9"/>
    </i>
    <i>
      <x v="77"/>
      <x v="35"/>
      <x v="1"/>
      <x v="3"/>
      <x v="67"/>
      <x v="57"/>
      <x v="3"/>
      <x v="3"/>
      <x v="14"/>
    </i>
    <i>
      <x v="78"/>
      <x v="84"/>
      <x v="10"/>
      <x v="1"/>
      <x v="3"/>
      <x v="6"/>
      <x/>
      <x v="2"/>
      <x v="9"/>
    </i>
    <i>
      <x v="79"/>
      <x v="11"/>
      <x v="3"/>
      <x v="1"/>
      <x v="66"/>
      <x v="56"/>
      <x/>
      <x v="2"/>
      <x v="1"/>
    </i>
    <i>
      <x v="80"/>
      <x v="6"/>
      <x v="3"/>
      <x v="1"/>
      <x v="38"/>
      <x v="38"/>
      <x/>
      <x v="2"/>
      <x v="9"/>
    </i>
    <i>
      <x v="81"/>
      <x v="116"/>
      <x v="24"/>
      <x v="1"/>
      <x v="67"/>
      <x v="57"/>
      <x v="2"/>
      <x v="2"/>
      <x v="3"/>
    </i>
    <i>
      <x v="82"/>
      <x v="106"/>
      <x v="11"/>
      <x v="1"/>
      <x v="53"/>
      <x v="21"/>
      <x v="2"/>
      <x v="2"/>
      <x v="9"/>
    </i>
    <i>
      <x v="83"/>
      <x v="106"/>
      <x v="11"/>
      <x v="1"/>
      <x v="67"/>
      <x v="57"/>
      <x v="2"/>
      <x v="2"/>
      <x v="4"/>
    </i>
    <i>
      <x v="84"/>
      <x v="106"/>
      <x v="11"/>
      <x v="1"/>
      <x v="49"/>
      <x v="52"/>
      <x v="2"/>
      <x v="2"/>
      <x v="9"/>
    </i>
    <i>
      <x v="85"/>
      <x v="106"/>
      <x v="11"/>
      <x v="1"/>
      <x v="61"/>
      <x v="54"/>
      <x v="2"/>
      <x v="2"/>
      <x v="9"/>
    </i>
    <i>
      <x v="86"/>
      <x v="22"/>
      <x v="10"/>
      <x v="1"/>
      <x v="49"/>
      <x v="52"/>
      <x/>
      <x v="2"/>
      <x v="9"/>
    </i>
    <i>
      <x v="87"/>
      <x v="97"/>
      <x v="4"/>
      <x v="1"/>
      <x v="34"/>
      <x v="35"/>
      <x/>
      <x v="2"/>
      <x v="11"/>
    </i>
    <i r="4">
      <x v="67"/>
      <x v="57"/>
      <x/>
      <x v="2"/>
      <x v="4"/>
    </i>
    <i>
      <x v="88"/>
      <x v="74"/>
      <x v="14"/>
      <x v="1"/>
      <x v="51"/>
      <x v="52"/>
      <x/>
      <x v="2"/>
      <x v="9"/>
    </i>
    <i>
      <x v="89"/>
      <x v="18"/>
      <x v="23"/>
      <x v="1"/>
      <x v="20"/>
      <x v="19"/>
      <x v="2"/>
      <x v="2"/>
      <x v="9"/>
    </i>
    <i>
      <x v="90"/>
      <x v="19"/>
      <x v="23"/>
      <x v="2"/>
      <x v="67"/>
      <x v="57"/>
      <x v="3"/>
      <x v="3"/>
      <x v="3"/>
    </i>
    <i>
      <x v="91"/>
      <x v="114"/>
      <x v="23"/>
      <x v="1"/>
      <x v="52"/>
      <x v="52"/>
      <x v="2"/>
      <x v="2"/>
      <x v="9"/>
    </i>
    <i>
      <x v="92"/>
      <x v="91"/>
      <x v="14"/>
      <x v="1"/>
      <x v="67"/>
      <x v="57"/>
      <x/>
      <x v="2"/>
      <x v="8"/>
    </i>
    <i>
      <x v="93"/>
      <x v="9"/>
      <x v="3"/>
      <x v="1"/>
      <x v="6"/>
      <x v="8"/>
      <x/>
      <x v="2"/>
      <x v="9"/>
    </i>
    <i>
      <x v="94"/>
      <x v="5"/>
      <x v="25"/>
      <x v="2"/>
      <x v="67"/>
      <x v="57"/>
      <x v="3"/>
      <x v="3"/>
      <x v="14"/>
    </i>
    <i>
      <x v="95"/>
      <x v="19"/>
      <x v="2"/>
      <x v="1"/>
      <x v="27"/>
      <x v="28"/>
      <x v="2"/>
      <x v="2"/>
      <x v="9"/>
    </i>
    <i>
      <x v="96"/>
      <x v="80"/>
      <x v="7"/>
      <x v="1"/>
      <x v="47"/>
      <x v="20"/>
      <x/>
      <x v="2"/>
      <x v="9"/>
    </i>
    <i>
      <x v="97"/>
      <x v="111"/>
      <x v="24"/>
      <x v="1"/>
      <x v="51"/>
      <x v="52"/>
      <x v="2"/>
      <x v="2"/>
      <x v="9"/>
    </i>
    <i>
      <x v="98"/>
      <x v="112"/>
      <x v="17"/>
      <x v="1"/>
      <x v="20"/>
      <x v="13"/>
      <x v="2"/>
      <x v="2"/>
      <x v="4"/>
    </i>
    <i>
      <x v="99"/>
      <x v="50"/>
      <x v="9"/>
      <x v="1"/>
      <x v="62"/>
      <x v="59"/>
      <x v="2"/>
      <x v="2"/>
      <x v="9"/>
    </i>
    <i>
      <x v="100"/>
      <x v="17"/>
      <x v="23"/>
      <x v="1"/>
      <x v="50"/>
      <x v="51"/>
      <x/>
      <x v="2"/>
      <x v="9"/>
    </i>
    <i>
      <x v="101"/>
      <x v="47"/>
      <x v="21"/>
      <x v="1"/>
      <x v="67"/>
      <x v="57"/>
      <x v="3"/>
      <x v="3"/>
      <x v="8"/>
    </i>
    <i>
      <x v="102"/>
      <x v="72"/>
      <x v="14"/>
      <x v="1"/>
      <x v="23"/>
      <x v="14"/>
      <x/>
      <x v="2"/>
      <x v="9"/>
    </i>
    <i>
      <x v="103"/>
      <x v="54"/>
      <x v="8"/>
      <x v="1"/>
      <x v="46"/>
      <x v="20"/>
      <x v="2"/>
      <x v="2"/>
      <x v="9"/>
    </i>
    <i>
      <x v="104"/>
      <x v="54"/>
      <x v="8"/>
      <x v="1"/>
      <x v="45"/>
      <x v="39"/>
      <x v="2"/>
      <x v="2"/>
      <x v="9"/>
    </i>
    <i>
      <x v="105"/>
      <x v="54"/>
      <x v="8"/>
      <x v="1"/>
      <x v="67"/>
      <x v="57"/>
      <x v="3"/>
      <x v="3"/>
      <x v="3"/>
    </i>
    <i>
      <x v="106"/>
      <x v="54"/>
      <x v="8"/>
      <x v="1"/>
      <x v="67"/>
      <x v="57"/>
      <x v="3"/>
      <x v="3"/>
      <x v="3"/>
    </i>
    <i>
      <x v="107"/>
      <x v="65"/>
      <x v="7"/>
      <x v="1"/>
      <x v="67"/>
      <x v="57"/>
      <x/>
      <x v="2"/>
      <x v="4"/>
    </i>
    <i>
      <x v="108"/>
      <x v="44"/>
      <x v="23"/>
      <x v="1"/>
      <x v="20"/>
      <x v="14"/>
      <x v="2"/>
      <x v="3"/>
      <x v="9"/>
    </i>
    <i>
      <x v="109"/>
      <x v="30"/>
      <x v="9"/>
      <x v="1"/>
      <x v="67"/>
      <x v="57"/>
      <x v="3"/>
      <x v="3"/>
      <x v="3"/>
    </i>
    <i>
      <x v="110"/>
      <x v="24"/>
      <x v="11"/>
      <x v="1"/>
      <x v="38"/>
      <x v="36"/>
      <x v="2"/>
      <x v="2"/>
      <x v="9"/>
    </i>
    <i>
      <x v="111"/>
      <x v="31"/>
      <x v="9"/>
      <x v="1"/>
      <x v="70"/>
      <x v="57"/>
      <x v="2"/>
      <x v="2"/>
      <x v="2"/>
    </i>
    <i>
      <x v="112"/>
      <x v="31"/>
      <x v="9"/>
      <x v="1"/>
      <x v="67"/>
      <x v="57"/>
      <x v="3"/>
      <x v="3"/>
      <x v="14"/>
    </i>
    <i>
      <x v="113"/>
      <x v="13"/>
      <x v="7"/>
      <x v="1"/>
      <x v="67"/>
      <x v="57"/>
      <x/>
      <x v="2"/>
      <x v="4"/>
    </i>
    <i>
      <x v="114"/>
      <x v="3"/>
      <x v="3"/>
      <x v="1"/>
      <x v="47"/>
      <x v="18"/>
      <x/>
      <x v="2"/>
      <x v="9"/>
    </i>
    <i>
      <x v="115"/>
      <x v="27"/>
      <x v="2"/>
      <x v="1"/>
      <x v="67"/>
      <x v="57"/>
      <x v="2"/>
      <x v="2"/>
      <x v="4"/>
    </i>
    <i>
      <x v="116"/>
      <x v="70"/>
      <x v="14"/>
      <x v="1"/>
      <x v="26"/>
      <x v="38"/>
      <x/>
      <x v="2"/>
      <x v="9"/>
    </i>
    <i>
      <x v="117"/>
      <x v="15"/>
      <x v="12"/>
      <x v="1"/>
      <x v="67"/>
      <x v="57"/>
      <x v="2"/>
      <x v="2"/>
      <x v="4"/>
    </i>
    <i>
      <x v="118"/>
      <x v="88"/>
      <x v="5"/>
      <x v="1"/>
      <x v="37"/>
      <x v="40"/>
      <x/>
      <x v="2"/>
      <x v="9"/>
    </i>
    <i>
      <x v="119"/>
      <x v="57"/>
      <x v="23"/>
      <x v="1"/>
      <x v="69"/>
      <x v="60"/>
      <x v="2"/>
      <x v="2"/>
      <x v="11"/>
    </i>
    <i>
      <x v="120"/>
      <x v="109"/>
      <x v="6"/>
      <x v="1"/>
      <x v="67"/>
      <x v="57"/>
      <x v="2"/>
      <x v="2"/>
      <x v="4"/>
    </i>
    <i>
      <x v="121"/>
      <x v="12"/>
      <x v="16"/>
      <x v="1"/>
      <x v="71"/>
      <x v="61"/>
      <x v="2"/>
      <x v="2"/>
      <x v="4"/>
    </i>
    <i>
      <x v="122"/>
      <x v="12"/>
      <x v="16"/>
      <x v="1"/>
      <x v="67"/>
      <x v="57"/>
      <x v="2"/>
      <x v="2"/>
      <x v="4"/>
    </i>
    <i>
      <x v="123"/>
      <x v="64"/>
      <x v="14"/>
      <x v="1"/>
      <x v="67"/>
      <x v="57"/>
      <x/>
      <x v="2"/>
      <x v="4"/>
    </i>
    <i>
      <x v="124"/>
      <x v="48"/>
      <x v="7"/>
      <x v="1"/>
      <x v="67"/>
      <x v="57"/>
      <x/>
      <x v="2"/>
      <x v="2"/>
    </i>
    <i>
      <x v="125"/>
      <x/>
      <x v="21"/>
      <x v="2"/>
      <x v="67"/>
      <x v="57"/>
      <x v="3"/>
      <x v="3"/>
      <x v="15"/>
    </i>
    <i>
      <x v="126"/>
      <x v="20"/>
      <x v="19"/>
      <x v="1"/>
      <x v="22"/>
      <x v="16"/>
      <x/>
      <x v="2"/>
      <x v="9"/>
    </i>
    <i>
      <x v="127"/>
      <x v="7"/>
      <x v="23"/>
      <x v="1"/>
      <x v="67"/>
      <x v="57"/>
      <x v="3"/>
      <x v="3"/>
      <x v="3"/>
    </i>
    <i>
      <x v="128"/>
      <x v="98"/>
      <x v="14"/>
      <x v="1"/>
      <x v="72"/>
      <x v="58"/>
      <x/>
      <x v="2"/>
      <x v="2"/>
    </i>
    <i>
      <x v="129"/>
      <x v="104"/>
      <x v="14"/>
      <x v="1"/>
      <x v="67"/>
      <x v="57"/>
      <x v="3"/>
      <x v="3"/>
      <x v="3"/>
    </i>
    <i>
      <x v="130"/>
      <x v="78"/>
      <x v="3"/>
      <x v="1"/>
      <x v="67"/>
      <x v="57"/>
      <x v="3"/>
      <x v="3"/>
      <x/>
    </i>
    <i>
      <x v="131"/>
      <x v="52"/>
      <x v="15"/>
      <x v="1"/>
      <x v="38"/>
      <x v="13"/>
      <x/>
      <x v="2"/>
      <x v="9"/>
    </i>
    <i>
      <x v="132"/>
      <x v="14"/>
      <x v="21"/>
      <x v="1"/>
      <x v="65"/>
      <x v="56"/>
      <x v="2"/>
      <x v="2"/>
      <x v="9"/>
    </i>
    <i>
      <x v="133"/>
      <x v="45"/>
    </i>
    <i>
      <x v="134"/>
      <x v="10"/>
      <x v="7"/>
      <x v="1"/>
      <x v="67"/>
      <x v="57"/>
      <x/>
      <x v="2"/>
      <x v="4"/>
    </i>
    <i>
      <x v="135"/>
    </i>
    <i>
      <x v="136"/>
      <x v="31"/>
      <x v="11"/>
      <x v="1"/>
      <x v="67"/>
      <x v="57"/>
      <x v="2"/>
      <x v="2"/>
      <x v="4"/>
    </i>
    <i>
      <x v="137"/>
      <x v="31"/>
      <x v="11"/>
      <x v="1"/>
      <x v="67"/>
      <x v="57"/>
      <x v="2"/>
      <x v="2"/>
      <x v="4"/>
    </i>
  </rowItems>
  <colFields count="1">
    <field x="-2"/>
  </colFields>
  <colItems count="2">
    <i>
      <x/>
    </i>
    <i i="1">
      <x v="1"/>
    </i>
  </colItems>
  <pageFields count="2">
    <pageField fld="1" hier="-1"/>
    <pageField fld="0" hier="-1"/>
  </pageFields>
  <dataFields count="2">
    <dataField name="Sum of Estimated Total" fld="12" baseField="6" baseItem="0" numFmtId="164"/>
    <dataField name="Sum of Total" fld="14" baseField="6" baseItem="0" numFmtId="164"/>
  </dataFields>
  <formats count="1182">
    <format dxfId="1181">
      <pivotArea type="all" dataOnly="0" outline="0" fieldPosition="0"/>
    </format>
    <format dxfId="1180">
      <pivotArea outline="0" collapsedLevelsAreSubtotals="1" fieldPosition="0"/>
    </format>
    <format dxfId="1179">
      <pivotArea field="6" type="button" dataOnly="0" labelOnly="1" outline="0" axis="axisRow" fieldPosition="0"/>
    </format>
    <format dxfId="1178">
      <pivotArea field="2" type="button" dataOnly="0" labelOnly="1" outline="0" axis="axisRow" fieldPosition="2"/>
    </format>
    <format dxfId="1177">
      <pivotArea field="7" type="button" dataOnly="0" labelOnly="1" outline="0" axis="axisRow" fieldPosition="3"/>
    </format>
    <format dxfId="1176">
      <pivotArea field="19" type="button" dataOnly="0" labelOnly="1" outline="0" axis="axisRow" fieldPosition="4"/>
    </format>
    <format dxfId="1175">
      <pivotArea field="21" type="button" dataOnly="0" labelOnly="1" outline="0" axis="axisRow" fieldPosition="5"/>
    </format>
    <format dxfId="1174">
      <pivotArea field="4" type="button" dataOnly="0" labelOnly="1" outline="0" axis="axisRow" fieldPosition="6"/>
    </format>
    <format dxfId="1173">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72">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71">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170">
      <pivotArea dataOnly="0" labelOnly="1" outline="0" fieldPosition="0">
        <references count="2">
          <reference field="2" count="1">
            <x v="14"/>
          </reference>
          <reference field="6" count="1" selected="0">
            <x v="0"/>
          </reference>
        </references>
      </pivotArea>
    </format>
    <format dxfId="1169">
      <pivotArea dataOnly="0" labelOnly="1" outline="0" fieldPosition="0">
        <references count="2">
          <reference field="2" count="1">
            <x v="22"/>
          </reference>
          <reference field="6" count="1" selected="0">
            <x v="1"/>
          </reference>
        </references>
      </pivotArea>
    </format>
    <format dxfId="1168">
      <pivotArea dataOnly="0" labelOnly="1" outline="0" fieldPosition="0">
        <references count="2">
          <reference field="2" count="1">
            <x v="1"/>
          </reference>
          <reference field="6" count="1" selected="0">
            <x v="2"/>
          </reference>
        </references>
      </pivotArea>
    </format>
    <format dxfId="1167">
      <pivotArea dataOnly="0" labelOnly="1" outline="0" fieldPosition="0">
        <references count="2">
          <reference field="2" count="1">
            <x v="18"/>
          </reference>
          <reference field="6" count="1" selected="0">
            <x v="3"/>
          </reference>
        </references>
      </pivotArea>
    </format>
    <format dxfId="1166">
      <pivotArea dataOnly="0" labelOnly="1" outline="0" fieldPosition="0">
        <references count="2">
          <reference field="2" count="1">
            <x v="1"/>
          </reference>
          <reference field="6" count="1" selected="0">
            <x v="4"/>
          </reference>
        </references>
      </pivotArea>
    </format>
    <format dxfId="1165">
      <pivotArea dataOnly="0" labelOnly="1" outline="0" fieldPosition="0">
        <references count="2">
          <reference field="2" count="1">
            <x v="18"/>
          </reference>
          <reference field="6" count="1" selected="0">
            <x v="5"/>
          </reference>
        </references>
      </pivotArea>
    </format>
    <format dxfId="1164">
      <pivotArea dataOnly="0" labelOnly="1" outline="0" fieldPosition="0">
        <references count="2">
          <reference field="2" count="1">
            <x v="1"/>
          </reference>
          <reference field="6" count="1" selected="0">
            <x v="6"/>
          </reference>
        </references>
      </pivotArea>
    </format>
    <format dxfId="1163">
      <pivotArea dataOnly="0" labelOnly="1" outline="0" fieldPosition="0">
        <references count="2">
          <reference field="2" count="1">
            <x v="19"/>
          </reference>
          <reference field="6" count="1" selected="0">
            <x v="7"/>
          </reference>
        </references>
      </pivotArea>
    </format>
    <format dxfId="1162">
      <pivotArea dataOnly="0" labelOnly="1" outline="0" fieldPosition="0">
        <references count="2">
          <reference field="2" count="1">
            <x v="1"/>
          </reference>
          <reference field="6" count="1" selected="0">
            <x v="8"/>
          </reference>
        </references>
      </pivotArea>
    </format>
    <format dxfId="1161">
      <pivotArea dataOnly="0" labelOnly="1" outline="0" fieldPosition="0">
        <references count="2">
          <reference field="2" count="1">
            <x v="18"/>
          </reference>
          <reference field="6" count="1" selected="0">
            <x v="9"/>
          </reference>
        </references>
      </pivotArea>
    </format>
    <format dxfId="1160">
      <pivotArea dataOnly="0" labelOnly="1" outline="0" fieldPosition="0">
        <references count="2">
          <reference field="2" count="1">
            <x v="1"/>
          </reference>
          <reference field="6" count="1" selected="0">
            <x v="10"/>
          </reference>
        </references>
      </pivotArea>
    </format>
    <format dxfId="1159">
      <pivotArea dataOnly="0" labelOnly="1" outline="0" fieldPosition="0">
        <references count="2">
          <reference field="2" count="1">
            <x v="22"/>
          </reference>
          <reference field="6" count="1" selected="0">
            <x v="11"/>
          </reference>
        </references>
      </pivotArea>
    </format>
    <format dxfId="1158">
      <pivotArea dataOnly="0" labelOnly="1" outline="0" fieldPosition="0">
        <references count="2">
          <reference field="2" count="1">
            <x v="7"/>
          </reference>
          <reference field="6" count="1" selected="0">
            <x v="12"/>
          </reference>
        </references>
      </pivotArea>
    </format>
    <format dxfId="1157">
      <pivotArea dataOnly="0" labelOnly="1" outline="0" fieldPosition="0">
        <references count="2">
          <reference field="2" count="1">
            <x v="22"/>
          </reference>
          <reference field="6" count="1" selected="0">
            <x v="13"/>
          </reference>
        </references>
      </pivotArea>
    </format>
    <format dxfId="1156">
      <pivotArea dataOnly="0" labelOnly="1" outline="0" fieldPosition="0">
        <references count="2">
          <reference field="2" count="1">
            <x v="1"/>
          </reference>
          <reference field="6" count="1" selected="0">
            <x v="14"/>
          </reference>
        </references>
      </pivotArea>
    </format>
    <format dxfId="1155">
      <pivotArea dataOnly="0" labelOnly="1" outline="0" fieldPosition="0">
        <references count="2">
          <reference field="2" count="1">
            <x v="22"/>
          </reference>
          <reference field="6" count="1" selected="0">
            <x v="15"/>
          </reference>
        </references>
      </pivotArea>
    </format>
    <format dxfId="1154">
      <pivotArea dataOnly="0" labelOnly="1" outline="0" fieldPosition="0">
        <references count="2">
          <reference field="2" count="1">
            <x v="11"/>
          </reference>
          <reference field="6" count="1" selected="0">
            <x v="16"/>
          </reference>
        </references>
      </pivotArea>
    </format>
    <format dxfId="1153">
      <pivotArea dataOnly="0" labelOnly="1" outline="0" fieldPosition="0">
        <references count="2">
          <reference field="2" count="1">
            <x v="7"/>
          </reference>
          <reference field="6" count="1" selected="0">
            <x v="17"/>
          </reference>
        </references>
      </pivotArea>
    </format>
    <format dxfId="1152">
      <pivotArea dataOnly="0" labelOnly="1" outline="0" fieldPosition="0">
        <references count="2">
          <reference field="2" count="1">
            <x v="5"/>
          </reference>
          <reference field="6" count="1" selected="0">
            <x v="18"/>
          </reference>
        </references>
      </pivotArea>
    </format>
    <format dxfId="1151">
      <pivotArea dataOnly="0" labelOnly="1" outline="0" fieldPosition="0">
        <references count="2">
          <reference field="2" count="1">
            <x v="14"/>
          </reference>
          <reference field="6" count="1" selected="0">
            <x v="21"/>
          </reference>
        </references>
      </pivotArea>
    </format>
    <format dxfId="1150">
      <pivotArea dataOnly="0" labelOnly="1" outline="0" fieldPosition="0">
        <references count="2">
          <reference field="2" count="1">
            <x v="10"/>
          </reference>
          <reference field="6" count="1" selected="0">
            <x v="24"/>
          </reference>
        </references>
      </pivotArea>
    </format>
    <format dxfId="1149">
      <pivotArea dataOnly="0" labelOnly="1" outline="0" fieldPosition="0">
        <references count="2">
          <reference field="2" count="1">
            <x v="19"/>
          </reference>
          <reference field="6" count="1" selected="0">
            <x v="26"/>
          </reference>
        </references>
      </pivotArea>
    </format>
    <format dxfId="1148">
      <pivotArea dataOnly="0" labelOnly="1" outline="0" fieldPosition="0">
        <references count="2">
          <reference field="2" count="1">
            <x v="10"/>
          </reference>
          <reference field="6" count="1" selected="0">
            <x v="27"/>
          </reference>
        </references>
      </pivotArea>
    </format>
    <format dxfId="1147">
      <pivotArea dataOnly="0" labelOnly="1" outline="0" fieldPosition="0">
        <references count="2">
          <reference field="2" count="1">
            <x v="13"/>
          </reference>
          <reference field="6" count="1" selected="0">
            <x v="28"/>
          </reference>
        </references>
      </pivotArea>
    </format>
    <format dxfId="1146">
      <pivotArea dataOnly="0" labelOnly="1" outline="0" fieldPosition="0">
        <references count="2">
          <reference field="2" count="1">
            <x v="0"/>
          </reference>
          <reference field="6" count="1" selected="0">
            <x v="31"/>
          </reference>
        </references>
      </pivotArea>
    </format>
    <format dxfId="1145">
      <pivotArea dataOnly="0" labelOnly="1" outline="0" fieldPosition="0">
        <references count="2">
          <reference field="2" count="1">
            <x v="11"/>
          </reference>
          <reference field="6" count="1" selected="0">
            <x v="32"/>
          </reference>
        </references>
      </pivotArea>
    </format>
    <format dxfId="1144">
      <pivotArea dataOnly="0" labelOnly="1" outline="0" fieldPosition="0">
        <references count="2">
          <reference field="2" count="1">
            <x v="10"/>
          </reference>
          <reference field="6" count="1" selected="0">
            <x v="33"/>
          </reference>
        </references>
      </pivotArea>
    </format>
    <format dxfId="1143">
      <pivotArea dataOnly="0" labelOnly="1" outline="0" fieldPosition="0">
        <references count="2">
          <reference field="2" count="1">
            <x v="23"/>
          </reference>
          <reference field="6" count="1" selected="0">
            <x v="34"/>
          </reference>
        </references>
      </pivotArea>
    </format>
    <format dxfId="1142">
      <pivotArea dataOnly="0" labelOnly="1" outline="0" fieldPosition="0">
        <references count="2">
          <reference field="2" count="1">
            <x v="4"/>
          </reference>
          <reference field="6" count="1" selected="0">
            <x v="35"/>
          </reference>
        </references>
      </pivotArea>
    </format>
    <format dxfId="1141">
      <pivotArea dataOnly="0" labelOnly="1" outline="0" fieldPosition="0">
        <references count="2">
          <reference field="2" count="1">
            <x v="10"/>
          </reference>
          <reference field="6" count="1" selected="0">
            <x v="36"/>
          </reference>
        </references>
      </pivotArea>
    </format>
    <format dxfId="1140">
      <pivotArea dataOnly="0" labelOnly="1" outline="0" fieldPosition="0">
        <references count="2">
          <reference field="2" count="1">
            <x v="22"/>
          </reference>
          <reference field="6" count="1" selected="0">
            <x v="37"/>
          </reference>
        </references>
      </pivotArea>
    </format>
    <format dxfId="1139">
      <pivotArea dataOnly="0" labelOnly="1" outline="0" fieldPosition="0">
        <references count="2">
          <reference field="2" count="1">
            <x v="20"/>
          </reference>
          <reference field="6" count="1" selected="0">
            <x v="38"/>
          </reference>
        </references>
      </pivotArea>
    </format>
    <format dxfId="1138">
      <pivotArea dataOnly="0" labelOnly="1" outline="0" fieldPosition="0">
        <references count="2">
          <reference field="2" count="1">
            <x v="14"/>
          </reference>
          <reference field="6" count="1" selected="0">
            <x v="39"/>
          </reference>
        </references>
      </pivotArea>
    </format>
    <format dxfId="1137">
      <pivotArea dataOnly="0" labelOnly="1" outline="0" fieldPosition="0">
        <references count="2">
          <reference field="2" count="1">
            <x v="4"/>
          </reference>
          <reference field="6" count="1" selected="0">
            <x v="40"/>
          </reference>
        </references>
      </pivotArea>
    </format>
    <format dxfId="1136">
      <pivotArea dataOnly="0" labelOnly="1" outline="0" fieldPosition="0">
        <references count="2">
          <reference field="2" count="1">
            <x v="3"/>
          </reference>
          <reference field="6" count="1" selected="0">
            <x v="41"/>
          </reference>
        </references>
      </pivotArea>
    </format>
    <format dxfId="1135">
      <pivotArea dataOnly="0" labelOnly="1" outline="0" fieldPosition="0">
        <references count="2">
          <reference field="2" count="1">
            <x v="0"/>
          </reference>
          <reference field="6" count="1" selected="0">
            <x v="42"/>
          </reference>
        </references>
      </pivotArea>
    </format>
    <format dxfId="1134">
      <pivotArea dataOnly="0" labelOnly="1" outline="0" fieldPosition="0">
        <references count="2">
          <reference field="2" count="1">
            <x v="10"/>
          </reference>
          <reference field="6" count="1" selected="0">
            <x v="43"/>
          </reference>
        </references>
      </pivotArea>
    </format>
    <format dxfId="1133">
      <pivotArea dataOnly="0" labelOnly="1" outline="0" fieldPosition="0">
        <references count="2">
          <reference field="2" count="1">
            <x v="15"/>
          </reference>
          <reference field="6" count="1" selected="0">
            <x v="44"/>
          </reference>
        </references>
      </pivotArea>
    </format>
    <format dxfId="1132">
      <pivotArea dataOnly="0" labelOnly="1" outline="0" fieldPosition="0">
        <references count="2">
          <reference field="2" count="1">
            <x v="4"/>
          </reference>
          <reference field="6" count="1" selected="0">
            <x v="45"/>
          </reference>
        </references>
      </pivotArea>
    </format>
    <format dxfId="1131">
      <pivotArea dataOnly="0" labelOnly="1" outline="0" fieldPosition="0">
        <references count="2">
          <reference field="2" count="1">
            <x v="20"/>
          </reference>
          <reference field="6" count="1" selected="0">
            <x v="46"/>
          </reference>
        </references>
      </pivotArea>
    </format>
    <format dxfId="1130">
      <pivotArea dataOnly="0" labelOnly="1" outline="0" fieldPosition="0">
        <references count="2">
          <reference field="2" count="1">
            <x v="23"/>
          </reference>
          <reference field="6" count="1" selected="0">
            <x v="47"/>
          </reference>
        </references>
      </pivotArea>
    </format>
    <format dxfId="1129">
      <pivotArea dataOnly="0" labelOnly="1" outline="0" fieldPosition="0">
        <references count="2">
          <reference field="2" count="1">
            <x v="14"/>
          </reference>
          <reference field="6" count="1" selected="0">
            <x v="48"/>
          </reference>
        </references>
      </pivotArea>
    </format>
    <format dxfId="1128">
      <pivotArea dataOnly="0" labelOnly="1" outline="0" fieldPosition="0">
        <references count="2">
          <reference field="2" count="1">
            <x v="1"/>
          </reference>
          <reference field="6" count="1" selected="0">
            <x v="49"/>
          </reference>
        </references>
      </pivotArea>
    </format>
    <format dxfId="1127">
      <pivotArea dataOnly="0" labelOnly="1" outline="0" fieldPosition="0">
        <references count="2">
          <reference field="2" count="1">
            <x v="21"/>
          </reference>
          <reference field="6" count="1" selected="0">
            <x v="50"/>
          </reference>
        </references>
      </pivotArea>
    </format>
    <format dxfId="1126">
      <pivotArea dataOnly="0" labelOnly="1" outline="0" fieldPosition="0">
        <references count="2">
          <reference field="2" count="1">
            <x v="3"/>
          </reference>
          <reference field="6" count="1" selected="0">
            <x v="51"/>
          </reference>
        </references>
      </pivotArea>
    </format>
    <format dxfId="1125">
      <pivotArea dataOnly="0" labelOnly="1" outline="0" fieldPosition="0">
        <references count="2">
          <reference field="2" count="1">
            <x v="14"/>
          </reference>
          <reference field="6" count="1" selected="0">
            <x v="52"/>
          </reference>
        </references>
      </pivotArea>
    </format>
    <format dxfId="1124">
      <pivotArea dataOnly="0" labelOnly="1" outline="0" fieldPosition="0">
        <references count="2">
          <reference field="2" count="1">
            <x v="3"/>
          </reference>
          <reference field="6" count="1" selected="0">
            <x v="54"/>
          </reference>
        </references>
      </pivotArea>
    </format>
    <format dxfId="1123">
      <pivotArea dataOnly="0" labelOnly="1" outline="0" fieldPosition="0">
        <references count="2">
          <reference field="2" count="1">
            <x v="7"/>
          </reference>
          <reference field="6" count="1" selected="0">
            <x v="55"/>
          </reference>
        </references>
      </pivotArea>
    </format>
    <format dxfId="1122">
      <pivotArea dataOnly="0" labelOnly="1" outline="0" fieldPosition="0">
        <references count="2">
          <reference field="2" count="1">
            <x v="10"/>
          </reference>
          <reference field="6" count="1" selected="0">
            <x v="56"/>
          </reference>
        </references>
      </pivotArea>
    </format>
    <format dxfId="1121">
      <pivotArea dataOnly="0" labelOnly="1" outline="0" fieldPosition="0">
        <references count="2">
          <reference field="2" count="1">
            <x v="12"/>
          </reference>
          <reference field="6" count="1" selected="0">
            <x v="57"/>
          </reference>
        </references>
      </pivotArea>
    </format>
    <format dxfId="1120">
      <pivotArea dataOnly="0" labelOnly="1" outline="0" fieldPosition="0">
        <references count="2">
          <reference field="2" count="1">
            <x v="21"/>
          </reference>
          <reference field="6" count="1" selected="0">
            <x v="58"/>
          </reference>
        </references>
      </pivotArea>
    </format>
    <format dxfId="1119">
      <pivotArea dataOnly="0" labelOnly="1" outline="0" fieldPosition="0">
        <references count="2">
          <reference field="2" count="1">
            <x v="12"/>
          </reference>
          <reference field="6" count="1" selected="0">
            <x v="59"/>
          </reference>
        </references>
      </pivotArea>
    </format>
    <format dxfId="1118">
      <pivotArea dataOnly="0" labelOnly="1" outline="0" fieldPosition="0">
        <references count="2">
          <reference field="2" count="1">
            <x v="14"/>
          </reference>
          <reference field="6" count="1" selected="0">
            <x v="60"/>
          </reference>
        </references>
      </pivotArea>
    </format>
    <format dxfId="1117">
      <pivotArea dataOnly="0" labelOnly="1" outline="0" fieldPosition="0">
        <references count="2">
          <reference field="2" count="1">
            <x v="22"/>
          </reference>
          <reference field="6" count="1" selected="0">
            <x v="62"/>
          </reference>
        </references>
      </pivotArea>
    </format>
    <format dxfId="1116">
      <pivotArea dataOnly="0" labelOnly="1" outline="0" fieldPosition="0">
        <references count="2">
          <reference field="2" count="1">
            <x v="10"/>
          </reference>
          <reference field="6" count="1" selected="0">
            <x v="63"/>
          </reference>
        </references>
      </pivotArea>
    </format>
    <format dxfId="1115">
      <pivotArea dataOnly="0" labelOnly="1" outline="0" fieldPosition="0">
        <references count="2">
          <reference field="2" count="1">
            <x v="22"/>
          </reference>
          <reference field="6" count="1" selected="0">
            <x v="64"/>
          </reference>
        </references>
      </pivotArea>
    </format>
    <format dxfId="1114">
      <pivotArea dataOnly="0" labelOnly="1" outline="0" fieldPosition="0">
        <references count="2">
          <reference field="2" count="1">
            <x v="5"/>
          </reference>
          <reference field="6" count="1" selected="0">
            <x v="65"/>
          </reference>
        </references>
      </pivotArea>
    </format>
    <format dxfId="1113">
      <pivotArea dataOnly="0" labelOnly="1" outline="0" fieldPosition="0">
        <references count="2">
          <reference field="2" count="1">
            <x v="18"/>
          </reference>
          <reference field="6" count="1" selected="0">
            <x v="66"/>
          </reference>
        </references>
      </pivotArea>
    </format>
    <format dxfId="1112">
      <pivotArea dataOnly="0" labelOnly="1" outline="0" fieldPosition="0">
        <references count="2">
          <reference field="2" count="1">
            <x v="12"/>
          </reference>
          <reference field="6" count="1" selected="0">
            <x v="68"/>
          </reference>
        </references>
      </pivotArea>
    </format>
    <format dxfId="1111">
      <pivotArea dataOnly="0" labelOnly="1" outline="0" fieldPosition="0">
        <references count="2">
          <reference field="2" count="1">
            <x v="10"/>
          </reference>
          <reference field="6" count="1" selected="0">
            <x v="70"/>
          </reference>
        </references>
      </pivotArea>
    </format>
    <format dxfId="1110">
      <pivotArea dataOnly="0" labelOnly="1" outline="0" fieldPosition="0">
        <references count="2">
          <reference field="2" count="1">
            <x v="21"/>
          </reference>
          <reference field="6" count="1" selected="0">
            <x v="72"/>
          </reference>
        </references>
      </pivotArea>
    </format>
    <format dxfId="1109">
      <pivotArea dataOnly="0" labelOnly="1" outline="0" fieldPosition="0">
        <references count="2">
          <reference field="2" count="1">
            <x v="1"/>
          </reference>
          <reference field="6" count="1" selected="0">
            <x v="73"/>
          </reference>
        </references>
      </pivotArea>
    </format>
    <format dxfId="1108">
      <pivotArea dataOnly="0" labelOnly="1" outline="0" fieldPosition="0">
        <references count="2">
          <reference field="2" count="1">
            <x v="10"/>
          </reference>
          <reference field="6" count="1" selected="0">
            <x v="78"/>
          </reference>
        </references>
      </pivotArea>
    </format>
    <format dxfId="1107">
      <pivotArea dataOnly="0" labelOnly="1" outline="0" fieldPosition="0">
        <references count="2">
          <reference field="2" count="1">
            <x v="3"/>
          </reference>
          <reference field="6" count="1" selected="0">
            <x v="79"/>
          </reference>
        </references>
      </pivotArea>
    </format>
    <format dxfId="1106">
      <pivotArea dataOnly="0" labelOnly="1" outline="0" fieldPosition="0">
        <references count="2">
          <reference field="2" count="1">
            <x v="24"/>
          </reference>
          <reference field="6" count="1" selected="0">
            <x v="81"/>
          </reference>
        </references>
      </pivotArea>
    </format>
    <format dxfId="1105">
      <pivotArea dataOnly="0" labelOnly="1" outline="0" fieldPosition="0">
        <references count="2">
          <reference field="2" count="1">
            <x v="11"/>
          </reference>
          <reference field="6" count="1" selected="0">
            <x v="82"/>
          </reference>
        </references>
      </pivotArea>
    </format>
    <format dxfId="1104">
      <pivotArea dataOnly="0" labelOnly="1" outline="0" fieldPosition="0">
        <references count="2">
          <reference field="2" count="1">
            <x v="10"/>
          </reference>
          <reference field="6" count="1" selected="0">
            <x v="86"/>
          </reference>
        </references>
      </pivotArea>
    </format>
    <format dxfId="1103">
      <pivotArea dataOnly="0" labelOnly="1" outline="0" fieldPosition="0">
        <references count="2">
          <reference field="2" count="1">
            <x v="4"/>
          </reference>
          <reference field="6" count="1" selected="0">
            <x v="87"/>
          </reference>
        </references>
      </pivotArea>
    </format>
    <format dxfId="1102">
      <pivotArea dataOnly="0" labelOnly="1" outline="0" fieldPosition="0">
        <references count="2">
          <reference field="2" count="1">
            <x v="14"/>
          </reference>
          <reference field="6" count="1" selected="0">
            <x v="88"/>
          </reference>
        </references>
      </pivotArea>
    </format>
    <format dxfId="1101">
      <pivotArea dataOnly="0" labelOnly="1" outline="0" fieldPosition="0">
        <references count="2">
          <reference field="2" count="1">
            <x v="23"/>
          </reference>
          <reference field="6" count="1" selected="0">
            <x v="89"/>
          </reference>
        </references>
      </pivotArea>
    </format>
    <format dxfId="1100">
      <pivotArea dataOnly="0" labelOnly="1" outline="0" fieldPosition="0">
        <references count="2">
          <reference field="2" count="1">
            <x v="14"/>
          </reference>
          <reference field="6" count="1" selected="0">
            <x v="92"/>
          </reference>
        </references>
      </pivotArea>
    </format>
    <format dxfId="1099">
      <pivotArea dataOnly="0" labelOnly="1" outline="0" fieldPosition="0">
        <references count="2">
          <reference field="2" count="1">
            <x v="3"/>
          </reference>
          <reference field="6" count="1" selected="0">
            <x v="93"/>
          </reference>
        </references>
      </pivotArea>
    </format>
    <format dxfId="1098">
      <pivotArea dataOnly="0" labelOnly="1" outline="0" fieldPosition="0">
        <references count="2">
          <reference field="2" count="1">
            <x v="25"/>
          </reference>
          <reference field="6" count="1" selected="0">
            <x v="94"/>
          </reference>
        </references>
      </pivotArea>
    </format>
    <format dxfId="1097">
      <pivotArea dataOnly="0" labelOnly="1" outline="0" fieldPosition="0">
        <references count="2">
          <reference field="2" count="1">
            <x v="2"/>
          </reference>
          <reference field="6" count="1" selected="0">
            <x v="95"/>
          </reference>
        </references>
      </pivotArea>
    </format>
    <format dxfId="1096">
      <pivotArea dataOnly="0" labelOnly="1" outline="0" fieldPosition="0">
        <references count="2">
          <reference field="2" count="1">
            <x v="7"/>
          </reference>
          <reference field="6" count="1" selected="0">
            <x v="96"/>
          </reference>
        </references>
      </pivotArea>
    </format>
    <format dxfId="1095">
      <pivotArea dataOnly="0" labelOnly="1" outline="0" fieldPosition="0">
        <references count="2">
          <reference field="2" count="1">
            <x v="24"/>
          </reference>
          <reference field="6" count="1" selected="0">
            <x v="97"/>
          </reference>
        </references>
      </pivotArea>
    </format>
    <format dxfId="1094">
      <pivotArea dataOnly="0" labelOnly="1" outline="0" fieldPosition="0">
        <references count="2">
          <reference field="2" count="1">
            <x v="17"/>
          </reference>
          <reference field="6" count="1" selected="0">
            <x v="98"/>
          </reference>
        </references>
      </pivotArea>
    </format>
    <format dxfId="1093">
      <pivotArea dataOnly="0" labelOnly="1" outline="0" fieldPosition="0">
        <references count="2">
          <reference field="2" count="1">
            <x v="9"/>
          </reference>
          <reference field="6" count="1" selected="0">
            <x v="99"/>
          </reference>
        </references>
      </pivotArea>
    </format>
    <format dxfId="1092">
      <pivotArea dataOnly="0" labelOnly="1" outline="0" fieldPosition="0">
        <references count="2">
          <reference field="2" count="1">
            <x v="23"/>
          </reference>
          <reference field="6" count="1" selected="0">
            <x v="100"/>
          </reference>
        </references>
      </pivotArea>
    </format>
    <format dxfId="1091">
      <pivotArea dataOnly="0" labelOnly="1" outline="0" fieldPosition="0">
        <references count="2">
          <reference field="2" count="1">
            <x v="21"/>
          </reference>
          <reference field="6" count="1" selected="0">
            <x v="101"/>
          </reference>
        </references>
      </pivotArea>
    </format>
    <format dxfId="1090">
      <pivotArea dataOnly="0" labelOnly="1" outline="0" fieldPosition="0">
        <references count="2">
          <reference field="2" count="1">
            <x v="14"/>
          </reference>
          <reference field="6" count="1" selected="0">
            <x v="102"/>
          </reference>
        </references>
      </pivotArea>
    </format>
    <format dxfId="1089">
      <pivotArea dataOnly="0" labelOnly="1" outline="0" fieldPosition="0">
        <references count="2">
          <reference field="2" count="1">
            <x v="8"/>
          </reference>
          <reference field="6" count="1" selected="0">
            <x v="103"/>
          </reference>
        </references>
      </pivotArea>
    </format>
    <format dxfId="1088">
      <pivotArea dataOnly="0" labelOnly="1" outline="0" fieldPosition="0">
        <references count="2">
          <reference field="2" count="1">
            <x v="7"/>
          </reference>
          <reference field="6" count="1" selected="0">
            <x v="107"/>
          </reference>
        </references>
      </pivotArea>
    </format>
    <format dxfId="1087">
      <pivotArea dataOnly="0" labelOnly="1" outline="0" fieldPosition="0">
        <references count="2">
          <reference field="2" count="1">
            <x v="23"/>
          </reference>
          <reference field="6" count="1" selected="0">
            <x v="108"/>
          </reference>
        </references>
      </pivotArea>
    </format>
    <format dxfId="1086">
      <pivotArea dataOnly="0" labelOnly="1" outline="0" fieldPosition="0">
        <references count="2">
          <reference field="2" count="1">
            <x v="9"/>
          </reference>
          <reference field="6" count="1" selected="0">
            <x v="109"/>
          </reference>
        </references>
      </pivotArea>
    </format>
    <format dxfId="1085">
      <pivotArea dataOnly="0" labelOnly="1" outline="0" fieldPosition="0">
        <references count="2">
          <reference field="2" count="1">
            <x v="11"/>
          </reference>
          <reference field="6" count="1" selected="0">
            <x v="110"/>
          </reference>
        </references>
      </pivotArea>
    </format>
    <format dxfId="1084">
      <pivotArea dataOnly="0" labelOnly="1" outline="0" fieldPosition="0">
        <references count="2">
          <reference field="2" count="1">
            <x v="9"/>
          </reference>
          <reference field="6" count="1" selected="0">
            <x v="111"/>
          </reference>
        </references>
      </pivotArea>
    </format>
    <format dxfId="1083">
      <pivotArea dataOnly="0" labelOnly="1" outline="0" fieldPosition="0">
        <references count="2">
          <reference field="2" count="1">
            <x v="7"/>
          </reference>
          <reference field="6" count="1" selected="0">
            <x v="113"/>
          </reference>
        </references>
      </pivotArea>
    </format>
    <format dxfId="1082">
      <pivotArea dataOnly="0" labelOnly="1" outline="0" fieldPosition="0">
        <references count="2">
          <reference field="2" count="1">
            <x v="3"/>
          </reference>
          <reference field="6" count="1" selected="0">
            <x v="114"/>
          </reference>
        </references>
      </pivotArea>
    </format>
    <format dxfId="1081">
      <pivotArea dataOnly="0" labelOnly="1" outline="0" fieldPosition="0">
        <references count="2">
          <reference field="2" count="1">
            <x v="2"/>
          </reference>
          <reference field="6" count="1" selected="0">
            <x v="115"/>
          </reference>
        </references>
      </pivotArea>
    </format>
    <format dxfId="1080">
      <pivotArea dataOnly="0" labelOnly="1" outline="0" fieldPosition="0">
        <references count="2">
          <reference field="2" count="1">
            <x v="14"/>
          </reference>
          <reference field="6" count="1" selected="0">
            <x v="116"/>
          </reference>
        </references>
      </pivotArea>
    </format>
    <format dxfId="1079">
      <pivotArea dataOnly="0" labelOnly="1" outline="0" fieldPosition="0">
        <references count="2">
          <reference field="2" count="1">
            <x v="12"/>
          </reference>
          <reference field="6" count="1" selected="0">
            <x v="117"/>
          </reference>
        </references>
      </pivotArea>
    </format>
    <format dxfId="1078">
      <pivotArea dataOnly="0" labelOnly="1" outline="0" fieldPosition="0">
        <references count="2">
          <reference field="2" count="1">
            <x v="5"/>
          </reference>
          <reference field="6" count="1" selected="0">
            <x v="118"/>
          </reference>
        </references>
      </pivotArea>
    </format>
    <format dxfId="1077">
      <pivotArea dataOnly="0" labelOnly="1" outline="0" fieldPosition="0">
        <references count="2">
          <reference field="2" count="1">
            <x v="23"/>
          </reference>
          <reference field="6" count="1" selected="0">
            <x v="119"/>
          </reference>
        </references>
      </pivotArea>
    </format>
    <format dxfId="1076">
      <pivotArea dataOnly="0" labelOnly="1" outline="0" fieldPosition="0">
        <references count="2">
          <reference field="2" count="1">
            <x v="6"/>
          </reference>
          <reference field="6" count="1" selected="0">
            <x v="120"/>
          </reference>
        </references>
      </pivotArea>
    </format>
    <format dxfId="1075">
      <pivotArea dataOnly="0" labelOnly="1" outline="0" fieldPosition="0">
        <references count="2">
          <reference field="2" count="1">
            <x v="16"/>
          </reference>
          <reference field="6" count="1" selected="0">
            <x v="121"/>
          </reference>
        </references>
      </pivotArea>
    </format>
    <format dxfId="1074">
      <pivotArea dataOnly="0" labelOnly="1" outline="0" fieldPosition="0">
        <references count="2">
          <reference field="2" count="1">
            <x v="14"/>
          </reference>
          <reference field="6" count="1" selected="0">
            <x v="123"/>
          </reference>
        </references>
      </pivotArea>
    </format>
    <format dxfId="1073">
      <pivotArea dataOnly="0" labelOnly="1" outline="0" fieldPosition="0">
        <references count="2">
          <reference field="2" count="1">
            <x v="7"/>
          </reference>
          <reference field="6" count="1" selected="0">
            <x v="124"/>
          </reference>
        </references>
      </pivotArea>
    </format>
    <format dxfId="1072">
      <pivotArea dataOnly="0" labelOnly="1" outline="0" fieldPosition="0">
        <references count="2">
          <reference field="2" count="1">
            <x v="21"/>
          </reference>
          <reference field="6" count="1" selected="0">
            <x v="125"/>
          </reference>
        </references>
      </pivotArea>
    </format>
    <format dxfId="1071">
      <pivotArea dataOnly="0" labelOnly="1" outline="0" fieldPosition="0">
        <references count="2">
          <reference field="2" count="1">
            <x v="19"/>
          </reference>
          <reference field="6" count="1" selected="0">
            <x v="126"/>
          </reference>
        </references>
      </pivotArea>
    </format>
    <format dxfId="1070">
      <pivotArea dataOnly="0" labelOnly="1" outline="0" fieldPosition="0">
        <references count="2">
          <reference field="2" count="1">
            <x v="23"/>
          </reference>
          <reference field="6" count="1" selected="0">
            <x v="127"/>
          </reference>
        </references>
      </pivotArea>
    </format>
    <format dxfId="1069">
      <pivotArea dataOnly="0" labelOnly="1" outline="0" fieldPosition="0">
        <references count="2">
          <reference field="2" count="1">
            <x v="14"/>
          </reference>
          <reference field="6" count="1" selected="0">
            <x v="128"/>
          </reference>
        </references>
      </pivotArea>
    </format>
    <format dxfId="1068">
      <pivotArea dataOnly="0" labelOnly="1" outline="0" fieldPosition="0">
        <references count="2">
          <reference field="2" count="1">
            <x v="3"/>
          </reference>
          <reference field="6" count="1" selected="0">
            <x v="130"/>
          </reference>
        </references>
      </pivotArea>
    </format>
    <format dxfId="1067">
      <pivotArea dataOnly="0" labelOnly="1" outline="0" fieldPosition="0">
        <references count="2">
          <reference field="2" count="1">
            <x v="15"/>
          </reference>
          <reference field="6" count="1" selected="0">
            <x v="131"/>
          </reference>
        </references>
      </pivotArea>
    </format>
    <format dxfId="1066">
      <pivotArea dataOnly="0" labelOnly="1" outline="0" fieldPosition="0">
        <references count="2">
          <reference field="2" count="1">
            <x v="21"/>
          </reference>
          <reference field="6" count="1" selected="0">
            <x v="132"/>
          </reference>
        </references>
      </pivotArea>
    </format>
    <format dxfId="1065">
      <pivotArea dataOnly="0" labelOnly="1" outline="0" fieldPosition="0">
        <references count="2">
          <reference field="2" count="1">
            <x v="19"/>
          </reference>
          <reference field="6" count="1" selected="0">
            <x v="133"/>
          </reference>
        </references>
      </pivotArea>
    </format>
    <format dxfId="1064">
      <pivotArea dataOnly="0" labelOnly="1" outline="0" fieldPosition="0">
        <references count="2">
          <reference field="2" count="1">
            <x v="7"/>
          </reference>
          <reference field="6" count="1" selected="0">
            <x v="134"/>
          </reference>
        </references>
      </pivotArea>
    </format>
    <format dxfId="1063">
      <pivotArea dataOnly="0" labelOnly="1" outline="0" fieldPosition="0">
        <references count="2">
          <reference field="2" count="1">
            <x v="11"/>
          </reference>
          <reference field="6" count="1" selected="0">
            <x v="135"/>
          </reference>
        </references>
      </pivotArea>
    </format>
    <format dxfId="1062">
      <pivotArea dataOnly="0" labelOnly="1" outline="0" fieldPosition="0">
        <references count="2">
          <reference field="2" count="1">
            <x v="21"/>
          </reference>
          <reference field="6" count="1" selected="0">
            <x v="138"/>
          </reference>
        </references>
      </pivotArea>
    </format>
    <format dxfId="1061">
      <pivotArea dataOnly="0" labelOnly="1" outline="0" fieldPosition="0">
        <references count="2">
          <reference field="2" count="1">
            <x v="26"/>
          </reference>
          <reference field="6" count="1" selected="0">
            <x v="139"/>
          </reference>
        </references>
      </pivotArea>
    </format>
    <format dxfId="1060">
      <pivotArea dataOnly="0" labelOnly="1" outline="0" fieldPosition="0">
        <references count="3">
          <reference field="2" count="1" selected="0">
            <x v="14"/>
          </reference>
          <reference field="6" count="1" selected="0">
            <x v="0"/>
          </reference>
          <reference field="7" count="1">
            <x v="2"/>
          </reference>
        </references>
      </pivotArea>
    </format>
    <format dxfId="1059">
      <pivotArea dataOnly="0" labelOnly="1" outline="0" fieldPosition="0">
        <references count="3">
          <reference field="2" count="1" selected="0">
            <x v="22"/>
          </reference>
          <reference field="6" count="1" selected="0">
            <x v="1"/>
          </reference>
          <reference field="7" count="1">
            <x v="1"/>
          </reference>
        </references>
      </pivotArea>
    </format>
    <format dxfId="1058">
      <pivotArea dataOnly="0" labelOnly="1" outline="0" fieldPosition="0">
        <references count="3">
          <reference field="2" count="1" selected="0">
            <x v="1"/>
          </reference>
          <reference field="6" count="1" selected="0">
            <x v="4"/>
          </reference>
          <reference field="7" count="1">
            <x v="0"/>
          </reference>
        </references>
      </pivotArea>
    </format>
    <format dxfId="1057">
      <pivotArea dataOnly="0" labelOnly="1" outline="0" fieldPosition="0">
        <references count="3">
          <reference field="2" count="1" selected="0">
            <x v="18"/>
          </reference>
          <reference field="6" count="1" selected="0">
            <x v="5"/>
          </reference>
          <reference field="7" count="1">
            <x v="1"/>
          </reference>
        </references>
      </pivotArea>
    </format>
    <format dxfId="1056">
      <pivotArea dataOnly="0" labelOnly="1" outline="0" fieldPosition="0">
        <references count="3">
          <reference field="2" count="1" selected="0">
            <x v="14"/>
          </reference>
          <reference field="6" count="1" selected="0">
            <x v="21"/>
          </reference>
          <reference field="7" count="1">
            <x v="2"/>
          </reference>
        </references>
      </pivotArea>
    </format>
    <format dxfId="1055">
      <pivotArea dataOnly="0" labelOnly="1" outline="0" fieldPosition="0">
        <references count="3">
          <reference field="2" count="1" selected="0">
            <x v="14"/>
          </reference>
          <reference field="6" count="1" selected="0">
            <x v="22"/>
          </reference>
          <reference field="7" count="1">
            <x v="1"/>
          </reference>
        </references>
      </pivotArea>
    </format>
    <format dxfId="1054">
      <pivotArea dataOnly="0" labelOnly="1" outline="0" fieldPosition="0">
        <references count="3">
          <reference field="2" count="1" selected="0">
            <x v="4"/>
          </reference>
          <reference field="6" count="1" selected="0">
            <x v="35"/>
          </reference>
          <reference field="7" count="1">
            <x v="2"/>
          </reference>
        </references>
      </pivotArea>
    </format>
    <format dxfId="1053">
      <pivotArea dataOnly="0" labelOnly="1" outline="0" fieldPosition="0">
        <references count="3">
          <reference field="2" count="1" selected="0">
            <x v="22"/>
          </reference>
          <reference field="6" count="1" selected="0">
            <x v="37"/>
          </reference>
          <reference field="7" count="1">
            <x v="1"/>
          </reference>
        </references>
      </pivotArea>
    </format>
    <format dxfId="1052">
      <pivotArea dataOnly="0" labelOnly="1" outline="0" fieldPosition="0">
        <references count="3">
          <reference field="2" count="1" selected="0">
            <x v="20"/>
          </reference>
          <reference field="6" count="1" selected="0">
            <x v="38"/>
          </reference>
          <reference field="7" count="1">
            <x v="2"/>
          </reference>
        </references>
      </pivotArea>
    </format>
    <format dxfId="1051">
      <pivotArea dataOnly="0" labelOnly="1" outline="0" fieldPosition="0">
        <references count="3">
          <reference field="2" count="1" selected="0">
            <x v="14"/>
          </reference>
          <reference field="6" count="1" selected="0">
            <x v="48"/>
          </reference>
          <reference field="7" count="1">
            <x v="1"/>
          </reference>
        </references>
      </pivotArea>
    </format>
    <format dxfId="1050">
      <pivotArea dataOnly="0" labelOnly="1" outline="0" fieldPosition="0">
        <references count="3">
          <reference field="2" count="1" selected="0">
            <x v="21"/>
          </reference>
          <reference field="6" count="1" selected="0">
            <x v="50"/>
          </reference>
          <reference field="7" count="1">
            <x v="2"/>
          </reference>
        </references>
      </pivotArea>
    </format>
    <format dxfId="1049">
      <pivotArea dataOnly="0" labelOnly="1" outline="0" fieldPosition="0">
        <references count="3">
          <reference field="2" count="1" selected="0">
            <x v="3"/>
          </reference>
          <reference field="6" count="1" selected="0">
            <x v="51"/>
          </reference>
          <reference field="7" count="1">
            <x v="1"/>
          </reference>
        </references>
      </pivotArea>
    </format>
    <format dxfId="1048">
      <pivotArea dataOnly="0" labelOnly="1" outline="0" fieldPosition="0">
        <references count="3">
          <reference field="2" count="1" selected="0">
            <x v="21"/>
          </reference>
          <reference field="6" count="1" selected="0">
            <x v="58"/>
          </reference>
          <reference field="7" count="1">
            <x v="2"/>
          </reference>
        </references>
      </pivotArea>
    </format>
    <format dxfId="1047">
      <pivotArea dataOnly="0" labelOnly="1" outline="0" fieldPosition="0">
        <references count="3">
          <reference field="2" count="1" selected="0">
            <x v="12"/>
          </reference>
          <reference field="6" count="1" selected="0">
            <x v="59"/>
          </reference>
          <reference field="7" count="1">
            <x v="1"/>
          </reference>
        </references>
      </pivotArea>
    </format>
    <format dxfId="1046">
      <pivotArea dataOnly="0" labelOnly="1" outline="0" fieldPosition="0">
        <references count="3">
          <reference field="2" count="1" selected="0">
            <x v="14"/>
          </reference>
          <reference field="6" count="1" selected="0">
            <x v="60"/>
          </reference>
          <reference field="7" count="1">
            <x v="2"/>
          </reference>
        </references>
      </pivotArea>
    </format>
    <format dxfId="1045">
      <pivotArea dataOnly="0" labelOnly="1" outline="0" fieldPosition="0">
        <references count="3">
          <reference field="2" count="1" selected="0">
            <x v="22"/>
          </reference>
          <reference field="6" count="1" selected="0">
            <x v="62"/>
          </reference>
          <reference field="7" count="1">
            <x v="1"/>
          </reference>
        </references>
      </pivotArea>
    </format>
    <format dxfId="1044">
      <pivotArea dataOnly="0" labelOnly="1" outline="0" fieldPosition="0">
        <references count="3">
          <reference field="2" count="1" selected="0">
            <x v="18"/>
          </reference>
          <reference field="6" count="1" selected="0">
            <x v="66"/>
          </reference>
          <reference field="7" count="1">
            <x v="2"/>
          </reference>
        </references>
      </pivotArea>
    </format>
    <format dxfId="1043">
      <pivotArea dataOnly="0" labelOnly="1" outline="0" fieldPosition="0">
        <references count="3">
          <reference field="2" count="1" selected="0">
            <x v="12"/>
          </reference>
          <reference field="6" count="1" selected="0">
            <x v="68"/>
          </reference>
          <reference field="7" count="1">
            <x v="1"/>
          </reference>
        </references>
      </pivotArea>
    </format>
    <format dxfId="1042">
      <pivotArea dataOnly="0" labelOnly="1" outline="0" fieldPosition="0">
        <references count="3">
          <reference field="2" count="1" selected="0">
            <x v="12"/>
          </reference>
          <reference field="6" count="1" selected="0">
            <x v="69"/>
          </reference>
          <reference field="7" count="1">
            <x v="2"/>
          </reference>
        </references>
      </pivotArea>
    </format>
    <format dxfId="1041">
      <pivotArea dataOnly="0" labelOnly="1" outline="0" fieldPosition="0">
        <references count="3">
          <reference field="2" count="1" selected="0">
            <x v="10"/>
          </reference>
          <reference field="6" count="1" selected="0">
            <x v="70"/>
          </reference>
          <reference field="7" count="1">
            <x v="1"/>
          </reference>
        </references>
      </pivotArea>
    </format>
    <format dxfId="1040">
      <pivotArea dataOnly="0" labelOnly="1" outline="0" fieldPosition="0">
        <references count="3">
          <reference field="2" count="1" selected="0">
            <x v="1"/>
          </reference>
          <reference field="6" count="1" selected="0">
            <x v="73"/>
          </reference>
          <reference field="7" count="1">
            <x v="2"/>
          </reference>
        </references>
      </pivotArea>
    </format>
    <format dxfId="1039">
      <pivotArea dataOnly="0" labelOnly="1" outline="0" fieldPosition="0">
        <references count="3">
          <reference field="2" count="1" selected="0">
            <x v="1"/>
          </reference>
          <reference field="6" count="1" selected="0">
            <x v="75"/>
          </reference>
          <reference field="7" count="1">
            <x v="1"/>
          </reference>
        </references>
      </pivotArea>
    </format>
    <format dxfId="1038">
      <pivotArea dataOnly="0" labelOnly="1" outline="0" fieldPosition="0">
        <references count="3">
          <reference field="2" count="1" selected="0">
            <x v="1"/>
          </reference>
          <reference field="6" count="1" selected="0">
            <x v="77"/>
          </reference>
          <reference field="7" count="1">
            <x v="2"/>
          </reference>
        </references>
      </pivotArea>
    </format>
    <format dxfId="1037">
      <pivotArea dataOnly="0" labelOnly="1" outline="0" fieldPosition="0">
        <references count="3">
          <reference field="2" count="1" selected="0">
            <x v="10"/>
          </reference>
          <reference field="6" count="1" selected="0">
            <x v="78"/>
          </reference>
          <reference field="7" count="1">
            <x v="1"/>
          </reference>
        </references>
      </pivotArea>
    </format>
    <format dxfId="1036">
      <pivotArea dataOnly="0" labelOnly="1" outline="0" fieldPosition="0">
        <references count="3">
          <reference field="2" count="1" selected="0">
            <x v="23"/>
          </reference>
          <reference field="6" count="1" selected="0">
            <x v="90"/>
          </reference>
          <reference field="7" count="1">
            <x v="2"/>
          </reference>
        </references>
      </pivotArea>
    </format>
    <format dxfId="1035">
      <pivotArea dataOnly="0" labelOnly="1" outline="0" fieldPosition="0">
        <references count="3">
          <reference field="2" count="1" selected="0">
            <x v="23"/>
          </reference>
          <reference field="6" count="1" selected="0">
            <x v="91"/>
          </reference>
          <reference field="7" count="1">
            <x v="1"/>
          </reference>
        </references>
      </pivotArea>
    </format>
    <format dxfId="1034">
      <pivotArea dataOnly="0" labelOnly="1" outline="0" fieldPosition="0">
        <references count="3">
          <reference field="2" count="1" selected="0">
            <x v="14"/>
          </reference>
          <reference field="6" count="1" selected="0">
            <x v="92"/>
          </reference>
          <reference field="7" count="1">
            <x v="2"/>
          </reference>
        </references>
      </pivotArea>
    </format>
    <format dxfId="1033">
      <pivotArea dataOnly="0" labelOnly="1" outline="0" fieldPosition="0">
        <references count="3">
          <reference field="2" count="1" selected="0">
            <x v="3"/>
          </reference>
          <reference field="6" count="1" selected="0">
            <x v="93"/>
          </reference>
          <reference field="7" count="1">
            <x v="1"/>
          </reference>
        </references>
      </pivotArea>
    </format>
    <format dxfId="1032">
      <pivotArea dataOnly="0" labelOnly="1" outline="0" fieldPosition="0">
        <references count="3">
          <reference field="2" count="1" selected="0">
            <x v="25"/>
          </reference>
          <reference field="6" count="1" selected="0">
            <x v="94"/>
          </reference>
          <reference field="7" count="1">
            <x v="2"/>
          </reference>
        </references>
      </pivotArea>
    </format>
    <format dxfId="1031">
      <pivotArea dataOnly="0" labelOnly="1" outline="0" fieldPosition="0">
        <references count="3">
          <reference field="2" count="1" selected="0">
            <x v="2"/>
          </reference>
          <reference field="6" count="1" selected="0">
            <x v="95"/>
          </reference>
          <reference field="7" count="1">
            <x v="1"/>
          </reference>
        </references>
      </pivotArea>
    </format>
    <format dxfId="1030">
      <pivotArea dataOnly="0" labelOnly="1" outline="0" fieldPosition="0">
        <references count="3">
          <reference field="2" count="1" selected="0">
            <x v="21"/>
          </reference>
          <reference field="6" count="1" selected="0">
            <x v="125"/>
          </reference>
          <reference field="7" count="1">
            <x v="2"/>
          </reference>
        </references>
      </pivotArea>
    </format>
    <format dxfId="1029">
      <pivotArea dataOnly="0" labelOnly="1" outline="0" fieldPosition="0">
        <references count="3">
          <reference field="2" count="1" selected="0">
            <x v="19"/>
          </reference>
          <reference field="6" count="1" selected="0">
            <x v="126"/>
          </reference>
          <reference field="7" count="1">
            <x v="1"/>
          </reference>
        </references>
      </pivotArea>
    </format>
    <format dxfId="1028">
      <pivotArea dataOnly="0" labelOnly="1" outline="0" fieldPosition="0">
        <references count="3">
          <reference field="2" count="1" selected="0">
            <x v="21"/>
          </reference>
          <reference field="6" count="1" selected="0">
            <x v="132"/>
          </reference>
          <reference field="7" count="1">
            <x v="2"/>
          </reference>
        </references>
      </pivotArea>
    </format>
    <format dxfId="1027">
      <pivotArea dataOnly="0" labelOnly="1" outline="0" fieldPosition="0">
        <references count="3">
          <reference field="2" count="1" selected="0">
            <x v="19"/>
          </reference>
          <reference field="6" count="1" selected="0">
            <x v="133"/>
          </reference>
          <reference field="7" count="1">
            <x v="1"/>
          </reference>
        </references>
      </pivotArea>
    </format>
    <format dxfId="1026">
      <pivotArea dataOnly="0" labelOnly="1" outline="0" fieldPosition="0">
        <references count="3">
          <reference field="2" count="1" selected="0">
            <x v="11"/>
          </reference>
          <reference field="6" count="1" selected="0">
            <x v="135"/>
          </reference>
          <reference field="7" count="1">
            <x v="2"/>
          </reference>
        </references>
      </pivotArea>
    </format>
    <format dxfId="1025">
      <pivotArea dataOnly="0" labelOnly="1" outline="0" fieldPosition="0">
        <references count="3">
          <reference field="2" count="1" selected="0">
            <x v="11"/>
          </reference>
          <reference field="6" count="1" selected="0">
            <x v="137"/>
          </reference>
          <reference field="7" count="2">
            <x v="1"/>
            <x v="2"/>
          </reference>
        </references>
      </pivotArea>
    </format>
    <format dxfId="1024">
      <pivotArea dataOnly="0" labelOnly="1" outline="0" fieldPosition="0">
        <references count="3">
          <reference field="2" count="1" selected="0">
            <x v="21"/>
          </reference>
          <reference field="6" count="1" selected="0">
            <x v="138"/>
          </reference>
          <reference field="7" count="1">
            <x v="1"/>
          </reference>
        </references>
      </pivotArea>
    </format>
    <format dxfId="1023">
      <pivotArea dataOnly="0" labelOnly="1" outline="0" fieldPosition="0">
        <references count="3">
          <reference field="2" count="1" selected="0">
            <x v="26"/>
          </reference>
          <reference field="6" count="1" selected="0">
            <x v="139"/>
          </reference>
          <reference field="7" count="1">
            <x v="2"/>
          </reference>
        </references>
      </pivotArea>
    </format>
    <format dxfId="1022">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1021">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1020">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1019">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1018">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1017">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1016">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1015">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1014">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1013">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1012">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1011">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1010">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1009">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1008">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1007">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1006">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1005">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1004">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1003">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1002">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1001">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1000">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999">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998">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997">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996">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995">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994">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993">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992">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991">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990">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989">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988">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987">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986">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985">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984">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983">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982">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981">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980">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979">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978">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977">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976">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975">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974">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973">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972">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971">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970">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969">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968">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967">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966">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965">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964">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963">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962">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961">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960">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959">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958">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957">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956">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955">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954">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953">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952">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951">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950">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949">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948">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947">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946">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945">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944">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943">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942">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941">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940">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939">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938">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937">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936">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935">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934">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933">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932">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931">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930">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929">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928">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927">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926">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925">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924">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923">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922">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921">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920">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919">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918">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917">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916">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915">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914">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913">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912">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911">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910">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909">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908">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907">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906">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905">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904">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903">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902">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901">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900">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899">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898">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897">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896">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895">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894">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893">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892">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891">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890">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889">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888">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887">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886">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885">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884">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883">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882">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881">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880">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879">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878">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877">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876">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875">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874">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873">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872">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871">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870">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869">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868">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867">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866">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865">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864">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863">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862">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861">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860">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859">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858">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857">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856">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855">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854">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853">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852">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851">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850">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849">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848">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847">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846">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845">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844">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843">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842">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841">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840">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839">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838">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837">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836">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835">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834">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833">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832">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831">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830">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829">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828">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827">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826">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825">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824">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823">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822">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821">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820">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819">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818">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817">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816">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81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814">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813">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812">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811">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810">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809">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808">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807">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806">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805">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804">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803">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802">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801">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800">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799">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798">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797">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796">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795">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794">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793">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792">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791">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790">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789">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788">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787">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786">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785">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784">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783">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782">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781">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780">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779">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778">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777">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776">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775">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774">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773">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772">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771">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770">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769">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768">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767">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766">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765">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764">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763">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762">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761">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760">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759">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758">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757">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756">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755">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754">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753">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752">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751">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750">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749">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748">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747">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746">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745">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744">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743">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742">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741">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740">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739">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738">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737">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736">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735">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734">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733">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732">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731">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730">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729">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72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72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72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72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72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723">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722">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721">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720">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719">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718">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717">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716">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715">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714">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713">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712">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711">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710">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709">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70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70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70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70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70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703">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702">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701">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700">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699">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698">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697">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696">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695">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694">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693">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692">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691">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690">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689">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688">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687">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686">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685">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684">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683">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682">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681">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680">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679">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678">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677">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676">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675">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674">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673">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672">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671">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670">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669">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668">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667">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666">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665">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664">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663">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662">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661">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660">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659">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658">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657">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656">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655">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654">
      <pivotArea dataOnly="0" labelOnly="1" outline="0" fieldPosition="0">
        <references count="1">
          <reference field="4294967294" count="2">
            <x v="0"/>
            <x v="1"/>
          </reference>
        </references>
      </pivotArea>
    </format>
    <format dxfId="653">
      <pivotArea type="all" dataOnly="0" outline="0" fieldPosition="0"/>
    </format>
    <format dxfId="652">
      <pivotArea outline="0" collapsedLevelsAreSubtotals="1" fieldPosition="0"/>
    </format>
    <format dxfId="651">
      <pivotArea field="6" type="button" dataOnly="0" labelOnly="1" outline="0" axis="axisRow" fieldPosition="0"/>
    </format>
    <format dxfId="650">
      <pivotArea field="2" type="button" dataOnly="0" labelOnly="1" outline="0" axis="axisRow" fieldPosition="2"/>
    </format>
    <format dxfId="649">
      <pivotArea field="7" type="button" dataOnly="0" labelOnly="1" outline="0" axis="axisRow" fieldPosition="3"/>
    </format>
    <format dxfId="648">
      <pivotArea field="19" type="button" dataOnly="0" labelOnly="1" outline="0" axis="axisRow" fieldPosition="4"/>
    </format>
    <format dxfId="647">
      <pivotArea field="21" type="button" dataOnly="0" labelOnly="1" outline="0" axis="axisRow" fieldPosition="5"/>
    </format>
    <format dxfId="646">
      <pivotArea field="4" type="button" dataOnly="0" labelOnly="1" outline="0" axis="axisRow" fieldPosition="6"/>
    </format>
    <format dxfId="645">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4">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3">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642">
      <pivotArea dataOnly="0" labelOnly="1" outline="0" fieldPosition="0">
        <references count="2">
          <reference field="2" count="1">
            <x v="14"/>
          </reference>
          <reference field="6" count="1" selected="0">
            <x v="0"/>
          </reference>
        </references>
      </pivotArea>
    </format>
    <format dxfId="641">
      <pivotArea dataOnly="0" labelOnly="1" outline="0" fieldPosition="0">
        <references count="2">
          <reference field="2" count="1">
            <x v="22"/>
          </reference>
          <reference field="6" count="1" selected="0">
            <x v="1"/>
          </reference>
        </references>
      </pivotArea>
    </format>
    <format dxfId="640">
      <pivotArea dataOnly="0" labelOnly="1" outline="0" fieldPosition="0">
        <references count="2">
          <reference field="2" count="1">
            <x v="1"/>
          </reference>
          <reference field="6" count="1" selected="0">
            <x v="2"/>
          </reference>
        </references>
      </pivotArea>
    </format>
    <format dxfId="639">
      <pivotArea dataOnly="0" labelOnly="1" outline="0" fieldPosition="0">
        <references count="2">
          <reference field="2" count="1">
            <x v="18"/>
          </reference>
          <reference field="6" count="1" selected="0">
            <x v="3"/>
          </reference>
        </references>
      </pivotArea>
    </format>
    <format dxfId="638">
      <pivotArea dataOnly="0" labelOnly="1" outline="0" fieldPosition="0">
        <references count="2">
          <reference field="2" count="1">
            <x v="1"/>
          </reference>
          <reference field="6" count="1" selected="0">
            <x v="4"/>
          </reference>
        </references>
      </pivotArea>
    </format>
    <format dxfId="637">
      <pivotArea dataOnly="0" labelOnly="1" outline="0" fieldPosition="0">
        <references count="2">
          <reference field="2" count="1">
            <x v="18"/>
          </reference>
          <reference field="6" count="1" selected="0">
            <x v="5"/>
          </reference>
        </references>
      </pivotArea>
    </format>
    <format dxfId="636">
      <pivotArea dataOnly="0" labelOnly="1" outline="0" fieldPosition="0">
        <references count="2">
          <reference field="2" count="1">
            <x v="1"/>
          </reference>
          <reference field="6" count="1" selected="0">
            <x v="6"/>
          </reference>
        </references>
      </pivotArea>
    </format>
    <format dxfId="635">
      <pivotArea dataOnly="0" labelOnly="1" outline="0" fieldPosition="0">
        <references count="2">
          <reference field="2" count="1">
            <x v="19"/>
          </reference>
          <reference field="6" count="1" selected="0">
            <x v="7"/>
          </reference>
        </references>
      </pivotArea>
    </format>
    <format dxfId="634">
      <pivotArea dataOnly="0" labelOnly="1" outline="0" fieldPosition="0">
        <references count="2">
          <reference field="2" count="1">
            <x v="1"/>
          </reference>
          <reference field="6" count="1" selected="0">
            <x v="8"/>
          </reference>
        </references>
      </pivotArea>
    </format>
    <format dxfId="633">
      <pivotArea dataOnly="0" labelOnly="1" outline="0" fieldPosition="0">
        <references count="2">
          <reference field="2" count="1">
            <x v="18"/>
          </reference>
          <reference field="6" count="1" selected="0">
            <x v="9"/>
          </reference>
        </references>
      </pivotArea>
    </format>
    <format dxfId="632">
      <pivotArea dataOnly="0" labelOnly="1" outline="0" fieldPosition="0">
        <references count="2">
          <reference field="2" count="1">
            <x v="1"/>
          </reference>
          <reference field="6" count="1" selected="0">
            <x v="10"/>
          </reference>
        </references>
      </pivotArea>
    </format>
    <format dxfId="631">
      <pivotArea dataOnly="0" labelOnly="1" outline="0" fieldPosition="0">
        <references count="2">
          <reference field="2" count="1">
            <x v="22"/>
          </reference>
          <reference field="6" count="1" selected="0">
            <x v="11"/>
          </reference>
        </references>
      </pivotArea>
    </format>
    <format dxfId="630">
      <pivotArea dataOnly="0" labelOnly="1" outline="0" fieldPosition="0">
        <references count="2">
          <reference field="2" count="1">
            <x v="7"/>
          </reference>
          <reference field="6" count="1" selected="0">
            <x v="12"/>
          </reference>
        </references>
      </pivotArea>
    </format>
    <format dxfId="629">
      <pivotArea dataOnly="0" labelOnly="1" outline="0" fieldPosition="0">
        <references count="2">
          <reference field="2" count="1">
            <x v="22"/>
          </reference>
          <reference field="6" count="1" selected="0">
            <x v="13"/>
          </reference>
        </references>
      </pivotArea>
    </format>
    <format dxfId="628">
      <pivotArea dataOnly="0" labelOnly="1" outline="0" fieldPosition="0">
        <references count="2">
          <reference field="2" count="1">
            <x v="1"/>
          </reference>
          <reference field="6" count="1" selected="0">
            <x v="14"/>
          </reference>
        </references>
      </pivotArea>
    </format>
    <format dxfId="627">
      <pivotArea dataOnly="0" labelOnly="1" outline="0" fieldPosition="0">
        <references count="2">
          <reference field="2" count="1">
            <x v="22"/>
          </reference>
          <reference field="6" count="1" selected="0">
            <x v="15"/>
          </reference>
        </references>
      </pivotArea>
    </format>
    <format dxfId="626">
      <pivotArea dataOnly="0" labelOnly="1" outline="0" fieldPosition="0">
        <references count="2">
          <reference field="2" count="1">
            <x v="11"/>
          </reference>
          <reference field="6" count="1" selected="0">
            <x v="16"/>
          </reference>
        </references>
      </pivotArea>
    </format>
    <format dxfId="625">
      <pivotArea dataOnly="0" labelOnly="1" outline="0" fieldPosition="0">
        <references count="2">
          <reference field="2" count="1">
            <x v="7"/>
          </reference>
          <reference field="6" count="1" selected="0">
            <x v="17"/>
          </reference>
        </references>
      </pivotArea>
    </format>
    <format dxfId="624">
      <pivotArea dataOnly="0" labelOnly="1" outline="0" fieldPosition="0">
        <references count="2">
          <reference field="2" count="1">
            <x v="5"/>
          </reference>
          <reference field="6" count="1" selected="0">
            <x v="18"/>
          </reference>
        </references>
      </pivotArea>
    </format>
    <format dxfId="623">
      <pivotArea dataOnly="0" labelOnly="1" outline="0" fieldPosition="0">
        <references count="2">
          <reference field="2" count="1">
            <x v="14"/>
          </reference>
          <reference field="6" count="1" selected="0">
            <x v="21"/>
          </reference>
        </references>
      </pivotArea>
    </format>
    <format dxfId="622">
      <pivotArea dataOnly="0" labelOnly="1" outline="0" fieldPosition="0">
        <references count="2">
          <reference field="2" count="1">
            <x v="10"/>
          </reference>
          <reference field="6" count="1" selected="0">
            <x v="24"/>
          </reference>
        </references>
      </pivotArea>
    </format>
    <format dxfId="621">
      <pivotArea dataOnly="0" labelOnly="1" outline="0" fieldPosition="0">
        <references count="2">
          <reference field="2" count="1">
            <x v="19"/>
          </reference>
          <reference field="6" count="1" selected="0">
            <x v="26"/>
          </reference>
        </references>
      </pivotArea>
    </format>
    <format dxfId="620">
      <pivotArea dataOnly="0" labelOnly="1" outline="0" fieldPosition="0">
        <references count="2">
          <reference field="2" count="1">
            <x v="10"/>
          </reference>
          <reference field="6" count="1" selected="0">
            <x v="27"/>
          </reference>
        </references>
      </pivotArea>
    </format>
    <format dxfId="619">
      <pivotArea dataOnly="0" labelOnly="1" outline="0" fieldPosition="0">
        <references count="2">
          <reference field="2" count="1">
            <x v="13"/>
          </reference>
          <reference field="6" count="1" selected="0">
            <x v="28"/>
          </reference>
        </references>
      </pivotArea>
    </format>
    <format dxfId="618">
      <pivotArea dataOnly="0" labelOnly="1" outline="0" fieldPosition="0">
        <references count="2">
          <reference field="2" count="1">
            <x v="0"/>
          </reference>
          <reference field="6" count="1" selected="0">
            <x v="31"/>
          </reference>
        </references>
      </pivotArea>
    </format>
    <format dxfId="617">
      <pivotArea dataOnly="0" labelOnly="1" outline="0" fieldPosition="0">
        <references count="2">
          <reference field="2" count="1">
            <x v="11"/>
          </reference>
          <reference field="6" count="1" selected="0">
            <x v="32"/>
          </reference>
        </references>
      </pivotArea>
    </format>
    <format dxfId="616">
      <pivotArea dataOnly="0" labelOnly="1" outline="0" fieldPosition="0">
        <references count="2">
          <reference field="2" count="1">
            <x v="10"/>
          </reference>
          <reference field="6" count="1" selected="0">
            <x v="33"/>
          </reference>
        </references>
      </pivotArea>
    </format>
    <format dxfId="615">
      <pivotArea dataOnly="0" labelOnly="1" outline="0" fieldPosition="0">
        <references count="2">
          <reference field="2" count="1">
            <x v="23"/>
          </reference>
          <reference field="6" count="1" selected="0">
            <x v="34"/>
          </reference>
        </references>
      </pivotArea>
    </format>
    <format dxfId="614">
      <pivotArea dataOnly="0" labelOnly="1" outline="0" fieldPosition="0">
        <references count="2">
          <reference field="2" count="1">
            <x v="4"/>
          </reference>
          <reference field="6" count="1" selected="0">
            <x v="35"/>
          </reference>
        </references>
      </pivotArea>
    </format>
    <format dxfId="613">
      <pivotArea dataOnly="0" labelOnly="1" outline="0" fieldPosition="0">
        <references count="2">
          <reference field="2" count="1">
            <x v="10"/>
          </reference>
          <reference field="6" count="1" selected="0">
            <x v="36"/>
          </reference>
        </references>
      </pivotArea>
    </format>
    <format dxfId="612">
      <pivotArea dataOnly="0" labelOnly="1" outline="0" fieldPosition="0">
        <references count="2">
          <reference field="2" count="1">
            <x v="22"/>
          </reference>
          <reference field="6" count="1" selected="0">
            <x v="37"/>
          </reference>
        </references>
      </pivotArea>
    </format>
    <format dxfId="611">
      <pivotArea dataOnly="0" labelOnly="1" outline="0" fieldPosition="0">
        <references count="2">
          <reference field="2" count="1">
            <x v="20"/>
          </reference>
          <reference field="6" count="1" selected="0">
            <x v="38"/>
          </reference>
        </references>
      </pivotArea>
    </format>
    <format dxfId="610">
      <pivotArea dataOnly="0" labelOnly="1" outline="0" fieldPosition="0">
        <references count="2">
          <reference field="2" count="1">
            <x v="14"/>
          </reference>
          <reference field="6" count="1" selected="0">
            <x v="39"/>
          </reference>
        </references>
      </pivotArea>
    </format>
    <format dxfId="609">
      <pivotArea dataOnly="0" labelOnly="1" outline="0" fieldPosition="0">
        <references count="2">
          <reference field="2" count="1">
            <x v="4"/>
          </reference>
          <reference field="6" count="1" selected="0">
            <x v="40"/>
          </reference>
        </references>
      </pivotArea>
    </format>
    <format dxfId="608">
      <pivotArea dataOnly="0" labelOnly="1" outline="0" fieldPosition="0">
        <references count="2">
          <reference field="2" count="1">
            <x v="3"/>
          </reference>
          <reference field="6" count="1" selected="0">
            <x v="41"/>
          </reference>
        </references>
      </pivotArea>
    </format>
    <format dxfId="607">
      <pivotArea dataOnly="0" labelOnly="1" outline="0" fieldPosition="0">
        <references count="2">
          <reference field="2" count="1">
            <x v="0"/>
          </reference>
          <reference field="6" count="1" selected="0">
            <x v="42"/>
          </reference>
        </references>
      </pivotArea>
    </format>
    <format dxfId="606">
      <pivotArea dataOnly="0" labelOnly="1" outline="0" fieldPosition="0">
        <references count="2">
          <reference field="2" count="1">
            <x v="10"/>
          </reference>
          <reference field="6" count="1" selected="0">
            <x v="43"/>
          </reference>
        </references>
      </pivotArea>
    </format>
    <format dxfId="605">
      <pivotArea dataOnly="0" labelOnly="1" outline="0" fieldPosition="0">
        <references count="2">
          <reference field="2" count="1">
            <x v="15"/>
          </reference>
          <reference field="6" count="1" selected="0">
            <x v="44"/>
          </reference>
        </references>
      </pivotArea>
    </format>
    <format dxfId="604">
      <pivotArea dataOnly="0" labelOnly="1" outline="0" fieldPosition="0">
        <references count="2">
          <reference field="2" count="1">
            <x v="4"/>
          </reference>
          <reference field="6" count="1" selected="0">
            <x v="45"/>
          </reference>
        </references>
      </pivotArea>
    </format>
    <format dxfId="603">
      <pivotArea dataOnly="0" labelOnly="1" outline="0" fieldPosition="0">
        <references count="2">
          <reference field="2" count="1">
            <x v="20"/>
          </reference>
          <reference field="6" count="1" selected="0">
            <x v="46"/>
          </reference>
        </references>
      </pivotArea>
    </format>
    <format dxfId="602">
      <pivotArea dataOnly="0" labelOnly="1" outline="0" fieldPosition="0">
        <references count="2">
          <reference field="2" count="1">
            <x v="23"/>
          </reference>
          <reference field="6" count="1" selected="0">
            <x v="47"/>
          </reference>
        </references>
      </pivotArea>
    </format>
    <format dxfId="601">
      <pivotArea dataOnly="0" labelOnly="1" outline="0" fieldPosition="0">
        <references count="2">
          <reference field="2" count="1">
            <x v="14"/>
          </reference>
          <reference field="6" count="1" selected="0">
            <x v="48"/>
          </reference>
        </references>
      </pivotArea>
    </format>
    <format dxfId="600">
      <pivotArea dataOnly="0" labelOnly="1" outline="0" fieldPosition="0">
        <references count="2">
          <reference field="2" count="1">
            <x v="1"/>
          </reference>
          <reference field="6" count="1" selected="0">
            <x v="49"/>
          </reference>
        </references>
      </pivotArea>
    </format>
    <format dxfId="599">
      <pivotArea dataOnly="0" labelOnly="1" outline="0" fieldPosition="0">
        <references count="2">
          <reference field="2" count="1">
            <x v="21"/>
          </reference>
          <reference field="6" count="1" selected="0">
            <x v="50"/>
          </reference>
        </references>
      </pivotArea>
    </format>
    <format dxfId="598">
      <pivotArea dataOnly="0" labelOnly="1" outline="0" fieldPosition="0">
        <references count="2">
          <reference field="2" count="1">
            <x v="3"/>
          </reference>
          <reference field="6" count="1" selected="0">
            <x v="51"/>
          </reference>
        </references>
      </pivotArea>
    </format>
    <format dxfId="597">
      <pivotArea dataOnly="0" labelOnly="1" outline="0" fieldPosition="0">
        <references count="2">
          <reference field="2" count="1">
            <x v="14"/>
          </reference>
          <reference field="6" count="1" selected="0">
            <x v="52"/>
          </reference>
        </references>
      </pivotArea>
    </format>
    <format dxfId="596">
      <pivotArea dataOnly="0" labelOnly="1" outline="0" fieldPosition="0">
        <references count="2">
          <reference field="2" count="1">
            <x v="3"/>
          </reference>
          <reference field="6" count="1" selected="0">
            <x v="54"/>
          </reference>
        </references>
      </pivotArea>
    </format>
    <format dxfId="595">
      <pivotArea dataOnly="0" labelOnly="1" outline="0" fieldPosition="0">
        <references count="2">
          <reference field="2" count="1">
            <x v="7"/>
          </reference>
          <reference field="6" count="1" selected="0">
            <x v="55"/>
          </reference>
        </references>
      </pivotArea>
    </format>
    <format dxfId="594">
      <pivotArea dataOnly="0" labelOnly="1" outline="0" fieldPosition="0">
        <references count="2">
          <reference field="2" count="1">
            <x v="10"/>
          </reference>
          <reference field="6" count="1" selected="0">
            <x v="56"/>
          </reference>
        </references>
      </pivotArea>
    </format>
    <format dxfId="593">
      <pivotArea dataOnly="0" labelOnly="1" outline="0" fieldPosition="0">
        <references count="2">
          <reference field="2" count="1">
            <x v="12"/>
          </reference>
          <reference field="6" count="1" selected="0">
            <x v="57"/>
          </reference>
        </references>
      </pivotArea>
    </format>
    <format dxfId="592">
      <pivotArea dataOnly="0" labelOnly="1" outline="0" fieldPosition="0">
        <references count="2">
          <reference field="2" count="1">
            <x v="21"/>
          </reference>
          <reference field="6" count="1" selected="0">
            <x v="58"/>
          </reference>
        </references>
      </pivotArea>
    </format>
    <format dxfId="591">
      <pivotArea dataOnly="0" labelOnly="1" outline="0" fieldPosition="0">
        <references count="2">
          <reference field="2" count="1">
            <x v="12"/>
          </reference>
          <reference field="6" count="1" selected="0">
            <x v="59"/>
          </reference>
        </references>
      </pivotArea>
    </format>
    <format dxfId="590">
      <pivotArea dataOnly="0" labelOnly="1" outline="0" fieldPosition="0">
        <references count="2">
          <reference field="2" count="1">
            <x v="14"/>
          </reference>
          <reference field="6" count="1" selected="0">
            <x v="60"/>
          </reference>
        </references>
      </pivotArea>
    </format>
    <format dxfId="589">
      <pivotArea dataOnly="0" labelOnly="1" outline="0" fieldPosition="0">
        <references count="2">
          <reference field="2" count="1">
            <x v="22"/>
          </reference>
          <reference field="6" count="1" selected="0">
            <x v="62"/>
          </reference>
        </references>
      </pivotArea>
    </format>
    <format dxfId="588">
      <pivotArea dataOnly="0" labelOnly="1" outline="0" fieldPosition="0">
        <references count="2">
          <reference field="2" count="1">
            <x v="10"/>
          </reference>
          <reference field="6" count="1" selected="0">
            <x v="63"/>
          </reference>
        </references>
      </pivotArea>
    </format>
    <format dxfId="587">
      <pivotArea dataOnly="0" labelOnly="1" outline="0" fieldPosition="0">
        <references count="2">
          <reference field="2" count="1">
            <x v="22"/>
          </reference>
          <reference field="6" count="1" selected="0">
            <x v="64"/>
          </reference>
        </references>
      </pivotArea>
    </format>
    <format dxfId="586">
      <pivotArea dataOnly="0" labelOnly="1" outline="0" fieldPosition="0">
        <references count="2">
          <reference field="2" count="1">
            <x v="5"/>
          </reference>
          <reference field="6" count="1" selected="0">
            <x v="65"/>
          </reference>
        </references>
      </pivotArea>
    </format>
    <format dxfId="585">
      <pivotArea dataOnly="0" labelOnly="1" outline="0" fieldPosition="0">
        <references count="2">
          <reference field="2" count="1">
            <x v="18"/>
          </reference>
          <reference field="6" count="1" selected="0">
            <x v="66"/>
          </reference>
        </references>
      </pivotArea>
    </format>
    <format dxfId="584">
      <pivotArea dataOnly="0" labelOnly="1" outline="0" fieldPosition="0">
        <references count="2">
          <reference field="2" count="1">
            <x v="12"/>
          </reference>
          <reference field="6" count="1" selected="0">
            <x v="68"/>
          </reference>
        </references>
      </pivotArea>
    </format>
    <format dxfId="583">
      <pivotArea dataOnly="0" labelOnly="1" outline="0" fieldPosition="0">
        <references count="2">
          <reference field="2" count="1">
            <x v="10"/>
          </reference>
          <reference field="6" count="1" selected="0">
            <x v="70"/>
          </reference>
        </references>
      </pivotArea>
    </format>
    <format dxfId="582">
      <pivotArea dataOnly="0" labelOnly="1" outline="0" fieldPosition="0">
        <references count="2">
          <reference field="2" count="1">
            <x v="21"/>
          </reference>
          <reference field="6" count="1" selected="0">
            <x v="72"/>
          </reference>
        </references>
      </pivotArea>
    </format>
    <format dxfId="581">
      <pivotArea dataOnly="0" labelOnly="1" outline="0" fieldPosition="0">
        <references count="2">
          <reference field="2" count="1">
            <x v="1"/>
          </reference>
          <reference field="6" count="1" selected="0">
            <x v="73"/>
          </reference>
        </references>
      </pivotArea>
    </format>
    <format dxfId="580">
      <pivotArea dataOnly="0" labelOnly="1" outline="0" fieldPosition="0">
        <references count="2">
          <reference field="2" count="1">
            <x v="10"/>
          </reference>
          <reference field="6" count="1" selected="0">
            <x v="78"/>
          </reference>
        </references>
      </pivotArea>
    </format>
    <format dxfId="579">
      <pivotArea dataOnly="0" labelOnly="1" outline="0" fieldPosition="0">
        <references count="2">
          <reference field="2" count="1">
            <x v="3"/>
          </reference>
          <reference field="6" count="1" selected="0">
            <x v="79"/>
          </reference>
        </references>
      </pivotArea>
    </format>
    <format dxfId="578">
      <pivotArea dataOnly="0" labelOnly="1" outline="0" fieldPosition="0">
        <references count="2">
          <reference field="2" count="1">
            <x v="24"/>
          </reference>
          <reference field="6" count="1" selected="0">
            <x v="81"/>
          </reference>
        </references>
      </pivotArea>
    </format>
    <format dxfId="577">
      <pivotArea dataOnly="0" labelOnly="1" outline="0" fieldPosition="0">
        <references count="2">
          <reference field="2" count="1">
            <x v="11"/>
          </reference>
          <reference field="6" count="1" selected="0">
            <x v="82"/>
          </reference>
        </references>
      </pivotArea>
    </format>
    <format dxfId="576">
      <pivotArea dataOnly="0" labelOnly="1" outline="0" fieldPosition="0">
        <references count="2">
          <reference field="2" count="1">
            <x v="10"/>
          </reference>
          <reference field="6" count="1" selected="0">
            <x v="86"/>
          </reference>
        </references>
      </pivotArea>
    </format>
    <format dxfId="575">
      <pivotArea dataOnly="0" labelOnly="1" outline="0" fieldPosition="0">
        <references count="2">
          <reference field="2" count="1">
            <x v="4"/>
          </reference>
          <reference field="6" count="1" selected="0">
            <x v="87"/>
          </reference>
        </references>
      </pivotArea>
    </format>
    <format dxfId="574">
      <pivotArea dataOnly="0" labelOnly="1" outline="0" fieldPosition="0">
        <references count="2">
          <reference field="2" count="1">
            <x v="14"/>
          </reference>
          <reference field="6" count="1" selected="0">
            <x v="88"/>
          </reference>
        </references>
      </pivotArea>
    </format>
    <format dxfId="573">
      <pivotArea dataOnly="0" labelOnly="1" outline="0" fieldPosition="0">
        <references count="2">
          <reference field="2" count="1">
            <x v="23"/>
          </reference>
          <reference field="6" count="1" selected="0">
            <x v="89"/>
          </reference>
        </references>
      </pivotArea>
    </format>
    <format dxfId="572">
      <pivotArea dataOnly="0" labelOnly="1" outline="0" fieldPosition="0">
        <references count="2">
          <reference field="2" count="1">
            <x v="14"/>
          </reference>
          <reference field="6" count="1" selected="0">
            <x v="92"/>
          </reference>
        </references>
      </pivotArea>
    </format>
    <format dxfId="571">
      <pivotArea dataOnly="0" labelOnly="1" outline="0" fieldPosition="0">
        <references count="2">
          <reference field="2" count="1">
            <x v="3"/>
          </reference>
          <reference field="6" count="1" selected="0">
            <x v="93"/>
          </reference>
        </references>
      </pivotArea>
    </format>
    <format dxfId="570">
      <pivotArea dataOnly="0" labelOnly="1" outline="0" fieldPosition="0">
        <references count="2">
          <reference field="2" count="1">
            <x v="25"/>
          </reference>
          <reference field="6" count="1" selected="0">
            <x v="94"/>
          </reference>
        </references>
      </pivotArea>
    </format>
    <format dxfId="569">
      <pivotArea dataOnly="0" labelOnly="1" outline="0" fieldPosition="0">
        <references count="2">
          <reference field="2" count="1">
            <x v="2"/>
          </reference>
          <reference field="6" count="1" selected="0">
            <x v="95"/>
          </reference>
        </references>
      </pivotArea>
    </format>
    <format dxfId="568">
      <pivotArea dataOnly="0" labelOnly="1" outline="0" fieldPosition="0">
        <references count="2">
          <reference field="2" count="1">
            <x v="7"/>
          </reference>
          <reference field="6" count="1" selected="0">
            <x v="96"/>
          </reference>
        </references>
      </pivotArea>
    </format>
    <format dxfId="567">
      <pivotArea dataOnly="0" labelOnly="1" outline="0" fieldPosition="0">
        <references count="2">
          <reference field="2" count="1">
            <x v="24"/>
          </reference>
          <reference field="6" count="1" selected="0">
            <x v="97"/>
          </reference>
        </references>
      </pivotArea>
    </format>
    <format dxfId="566">
      <pivotArea dataOnly="0" labelOnly="1" outline="0" fieldPosition="0">
        <references count="2">
          <reference field="2" count="1">
            <x v="17"/>
          </reference>
          <reference field="6" count="1" selected="0">
            <x v="98"/>
          </reference>
        </references>
      </pivotArea>
    </format>
    <format dxfId="565">
      <pivotArea dataOnly="0" labelOnly="1" outline="0" fieldPosition="0">
        <references count="2">
          <reference field="2" count="1">
            <x v="9"/>
          </reference>
          <reference field="6" count="1" selected="0">
            <x v="99"/>
          </reference>
        </references>
      </pivotArea>
    </format>
    <format dxfId="564">
      <pivotArea dataOnly="0" labelOnly="1" outline="0" fieldPosition="0">
        <references count="2">
          <reference field="2" count="1">
            <x v="23"/>
          </reference>
          <reference field="6" count="1" selected="0">
            <x v="100"/>
          </reference>
        </references>
      </pivotArea>
    </format>
    <format dxfId="563">
      <pivotArea dataOnly="0" labelOnly="1" outline="0" fieldPosition="0">
        <references count="2">
          <reference field="2" count="1">
            <x v="21"/>
          </reference>
          <reference field="6" count="1" selected="0">
            <x v="101"/>
          </reference>
        </references>
      </pivotArea>
    </format>
    <format dxfId="562">
      <pivotArea dataOnly="0" labelOnly="1" outline="0" fieldPosition="0">
        <references count="2">
          <reference field="2" count="1">
            <x v="14"/>
          </reference>
          <reference field="6" count="1" selected="0">
            <x v="102"/>
          </reference>
        </references>
      </pivotArea>
    </format>
    <format dxfId="561">
      <pivotArea dataOnly="0" labelOnly="1" outline="0" fieldPosition="0">
        <references count="2">
          <reference field="2" count="1">
            <x v="8"/>
          </reference>
          <reference field="6" count="1" selected="0">
            <x v="103"/>
          </reference>
        </references>
      </pivotArea>
    </format>
    <format dxfId="560">
      <pivotArea dataOnly="0" labelOnly="1" outline="0" fieldPosition="0">
        <references count="2">
          <reference field="2" count="1">
            <x v="7"/>
          </reference>
          <reference field="6" count="1" selected="0">
            <x v="107"/>
          </reference>
        </references>
      </pivotArea>
    </format>
    <format dxfId="559">
      <pivotArea dataOnly="0" labelOnly="1" outline="0" fieldPosition="0">
        <references count="2">
          <reference field="2" count="1">
            <x v="23"/>
          </reference>
          <reference field="6" count="1" selected="0">
            <x v="108"/>
          </reference>
        </references>
      </pivotArea>
    </format>
    <format dxfId="558">
      <pivotArea dataOnly="0" labelOnly="1" outline="0" fieldPosition="0">
        <references count="2">
          <reference field="2" count="1">
            <x v="9"/>
          </reference>
          <reference field="6" count="1" selected="0">
            <x v="109"/>
          </reference>
        </references>
      </pivotArea>
    </format>
    <format dxfId="557">
      <pivotArea dataOnly="0" labelOnly="1" outline="0" fieldPosition="0">
        <references count="2">
          <reference field="2" count="1">
            <x v="11"/>
          </reference>
          <reference field="6" count="1" selected="0">
            <x v="110"/>
          </reference>
        </references>
      </pivotArea>
    </format>
    <format dxfId="556">
      <pivotArea dataOnly="0" labelOnly="1" outline="0" fieldPosition="0">
        <references count="2">
          <reference field="2" count="1">
            <x v="9"/>
          </reference>
          <reference field="6" count="1" selected="0">
            <x v="111"/>
          </reference>
        </references>
      </pivotArea>
    </format>
    <format dxfId="555">
      <pivotArea dataOnly="0" labelOnly="1" outline="0" fieldPosition="0">
        <references count="2">
          <reference field="2" count="1">
            <x v="7"/>
          </reference>
          <reference field="6" count="1" selected="0">
            <x v="113"/>
          </reference>
        </references>
      </pivotArea>
    </format>
    <format dxfId="554">
      <pivotArea dataOnly="0" labelOnly="1" outline="0" fieldPosition="0">
        <references count="2">
          <reference field="2" count="1">
            <x v="3"/>
          </reference>
          <reference field="6" count="1" selected="0">
            <x v="114"/>
          </reference>
        </references>
      </pivotArea>
    </format>
    <format dxfId="553">
      <pivotArea dataOnly="0" labelOnly="1" outline="0" fieldPosition="0">
        <references count="2">
          <reference field="2" count="1">
            <x v="2"/>
          </reference>
          <reference field="6" count="1" selected="0">
            <x v="115"/>
          </reference>
        </references>
      </pivotArea>
    </format>
    <format dxfId="552">
      <pivotArea dataOnly="0" labelOnly="1" outline="0" fieldPosition="0">
        <references count="2">
          <reference field="2" count="1">
            <x v="14"/>
          </reference>
          <reference field="6" count="1" selected="0">
            <x v="116"/>
          </reference>
        </references>
      </pivotArea>
    </format>
    <format dxfId="551">
      <pivotArea dataOnly="0" labelOnly="1" outline="0" fieldPosition="0">
        <references count="2">
          <reference field="2" count="1">
            <x v="12"/>
          </reference>
          <reference field="6" count="1" selected="0">
            <x v="117"/>
          </reference>
        </references>
      </pivotArea>
    </format>
    <format dxfId="550">
      <pivotArea dataOnly="0" labelOnly="1" outline="0" fieldPosition="0">
        <references count="2">
          <reference field="2" count="1">
            <x v="5"/>
          </reference>
          <reference field="6" count="1" selected="0">
            <x v="118"/>
          </reference>
        </references>
      </pivotArea>
    </format>
    <format dxfId="549">
      <pivotArea dataOnly="0" labelOnly="1" outline="0" fieldPosition="0">
        <references count="2">
          <reference field="2" count="1">
            <x v="23"/>
          </reference>
          <reference field="6" count="1" selected="0">
            <x v="119"/>
          </reference>
        </references>
      </pivotArea>
    </format>
    <format dxfId="548">
      <pivotArea dataOnly="0" labelOnly="1" outline="0" fieldPosition="0">
        <references count="2">
          <reference field="2" count="1">
            <x v="6"/>
          </reference>
          <reference field="6" count="1" selected="0">
            <x v="120"/>
          </reference>
        </references>
      </pivotArea>
    </format>
    <format dxfId="547">
      <pivotArea dataOnly="0" labelOnly="1" outline="0" fieldPosition="0">
        <references count="2">
          <reference field="2" count="1">
            <x v="16"/>
          </reference>
          <reference field="6" count="1" selected="0">
            <x v="121"/>
          </reference>
        </references>
      </pivotArea>
    </format>
    <format dxfId="546">
      <pivotArea dataOnly="0" labelOnly="1" outline="0" fieldPosition="0">
        <references count="2">
          <reference field="2" count="1">
            <x v="14"/>
          </reference>
          <reference field="6" count="1" selected="0">
            <x v="123"/>
          </reference>
        </references>
      </pivotArea>
    </format>
    <format dxfId="545">
      <pivotArea dataOnly="0" labelOnly="1" outline="0" fieldPosition="0">
        <references count="2">
          <reference field="2" count="1">
            <x v="7"/>
          </reference>
          <reference field="6" count="1" selected="0">
            <x v="124"/>
          </reference>
        </references>
      </pivotArea>
    </format>
    <format dxfId="544">
      <pivotArea dataOnly="0" labelOnly="1" outline="0" fieldPosition="0">
        <references count="2">
          <reference field="2" count="1">
            <x v="21"/>
          </reference>
          <reference field="6" count="1" selected="0">
            <x v="125"/>
          </reference>
        </references>
      </pivotArea>
    </format>
    <format dxfId="543">
      <pivotArea dataOnly="0" labelOnly="1" outline="0" fieldPosition="0">
        <references count="2">
          <reference field="2" count="1">
            <x v="19"/>
          </reference>
          <reference field="6" count="1" selected="0">
            <x v="126"/>
          </reference>
        </references>
      </pivotArea>
    </format>
    <format dxfId="542">
      <pivotArea dataOnly="0" labelOnly="1" outline="0" fieldPosition="0">
        <references count="2">
          <reference field="2" count="1">
            <x v="23"/>
          </reference>
          <reference field="6" count="1" selected="0">
            <x v="127"/>
          </reference>
        </references>
      </pivotArea>
    </format>
    <format dxfId="541">
      <pivotArea dataOnly="0" labelOnly="1" outline="0" fieldPosition="0">
        <references count="2">
          <reference field="2" count="1">
            <x v="14"/>
          </reference>
          <reference field="6" count="1" selected="0">
            <x v="128"/>
          </reference>
        </references>
      </pivotArea>
    </format>
    <format dxfId="540">
      <pivotArea dataOnly="0" labelOnly="1" outline="0" fieldPosition="0">
        <references count="2">
          <reference field="2" count="1">
            <x v="3"/>
          </reference>
          <reference field="6" count="1" selected="0">
            <x v="130"/>
          </reference>
        </references>
      </pivotArea>
    </format>
    <format dxfId="539">
      <pivotArea dataOnly="0" labelOnly="1" outline="0" fieldPosition="0">
        <references count="2">
          <reference field="2" count="1">
            <x v="15"/>
          </reference>
          <reference field="6" count="1" selected="0">
            <x v="131"/>
          </reference>
        </references>
      </pivotArea>
    </format>
    <format dxfId="538">
      <pivotArea dataOnly="0" labelOnly="1" outline="0" fieldPosition="0">
        <references count="2">
          <reference field="2" count="1">
            <x v="21"/>
          </reference>
          <reference field="6" count="1" selected="0">
            <x v="132"/>
          </reference>
        </references>
      </pivotArea>
    </format>
    <format dxfId="537">
      <pivotArea dataOnly="0" labelOnly="1" outline="0" fieldPosition="0">
        <references count="2">
          <reference field="2" count="1">
            <x v="19"/>
          </reference>
          <reference field="6" count="1" selected="0">
            <x v="133"/>
          </reference>
        </references>
      </pivotArea>
    </format>
    <format dxfId="536">
      <pivotArea dataOnly="0" labelOnly="1" outline="0" fieldPosition="0">
        <references count="2">
          <reference field="2" count="1">
            <x v="7"/>
          </reference>
          <reference field="6" count="1" selected="0">
            <x v="134"/>
          </reference>
        </references>
      </pivotArea>
    </format>
    <format dxfId="535">
      <pivotArea dataOnly="0" labelOnly="1" outline="0" fieldPosition="0">
        <references count="2">
          <reference field="2" count="1">
            <x v="11"/>
          </reference>
          <reference field="6" count="1" selected="0">
            <x v="135"/>
          </reference>
        </references>
      </pivotArea>
    </format>
    <format dxfId="534">
      <pivotArea dataOnly="0" labelOnly="1" outline="0" fieldPosition="0">
        <references count="2">
          <reference field="2" count="1">
            <x v="21"/>
          </reference>
          <reference field="6" count="1" selected="0">
            <x v="138"/>
          </reference>
        </references>
      </pivotArea>
    </format>
    <format dxfId="533">
      <pivotArea dataOnly="0" labelOnly="1" outline="0" fieldPosition="0">
        <references count="2">
          <reference field="2" count="1">
            <x v="26"/>
          </reference>
          <reference field="6" count="1" selected="0">
            <x v="139"/>
          </reference>
        </references>
      </pivotArea>
    </format>
    <format dxfId="532">
      <pivotArea dataOnly="0" labelOnly="1" outline="0" fieldPosition="0">
        <references count="3">
          <reference field="2" count="1" selected="0">
            <x v="14"/>
          </reference>
          <reference field="6" count="1" selected="0">
            <x v="0"/>
          </reference>
          <reference field="7" count="1">
            <x v="2"/>
          </reference>
        </references>
      </pivotArea>
    </format>
    <format dxfId="531">
      <pivotArea dataOnly="0" labelOnly="1" outline="0" fieldPosition="0">
        <references count="3">
          <reference field="2" count="1" selected="0">
            <x v="22"/>
          </reference>
          <reference field="6" count="1" selected="0">
            <x v="1"/>
          </reference>
          <reference field="7" count="1">
            <x v="1"/>
          </reference>
        </references>
      </pivotArea>
    </format>
    <format dxfId="530">
      <pivotArea dataOnly="0" labelOnly="1" outline="0" fieldPosition="0">
        <references count="3">
          <reference field="2" count="1" selected="0">
            <x v="1"/>
          </reference>
          <reference field="6" count="1" selected="0">
            <x v="4"/>
          </reference>
          <reference field="7" count="1">
            <x v="0"/>
          </reference>
        </references>
      </pivotArea>
    </format>
    <format dxfId="529">
      <pivotArea dataOnly="0" labelOnly="1" outline="0" fieldPosition="0">
        <references count="3">
          <reference field="2" count="1" selected="0">
            <x v="18"/>
          </reference>
          <reference field="6" count="1" selected="0">
            <x v="5"/>
          </reference>
          <reference field="7" count="1">
            <x v="1"/>
          </reference>
        </references>
      </pivotArea>
    </format>
    <format dxfId="528">
      <pivotArea dataOnly="0" labelOnly="1" outline="0" fieldPosition="0">
        <references count="3">
          <reference field="2" count="1" selected="0">
            <x v="14"/>
          </reference>
          <reference field="6" count="1" selected="0">
            <x v="21"/>
          </reference>
          <reference field="7" count="1">
            <x v="2"/>
          </reference>
        </references>
      </pivotArea>
    </format>
    <format dxfId="527">
      <pivotArea dataOnly="0" labelOnly="1" outline="0" fieldPosition="0">
        <references count="3">
          <reference field="2" count="1" selected="0">
            <x v="14"/>
          </reference>
          <reference field="6" count="1" selected="0">
            <x v="22"/>
          </reference>
          <reference field="7" count="1">
            <x v="1"/>
          </reference>
        </references>
      </pivotArea>
    </format>
    <format dxfId="526">
      <pivotArea dataOnly="0" labelOnly="1" outline="0" fieldPosition="0">
        <references count="3">
          <reference field="2" count="1" selected="0">
            <x v="4"/>
          </reference>
          <reference field="6" count="1" selected="0">
            <x v="35"/>
          </reference>
          <reference field="7" count="1">
            <x v="2"/>
          </reference>
        </references>
      </pivotArea>
    </format>
    <format dxfId="525">
      <pivotArea dataOnly="0" labelOnly="1" outline="0" fieldPosition="0">
        <references count="3">
          <reference field="2" count="1" selected="0">
            <x v="22"/>
          </reference>
          <reference field="6" count="1" selected="0">
            <x v="37"/>
          </reference>
          <reference field="7" count="1">
            <x v="1"/>
          </reference>
        </references>
      </pivotArea>
    </format>
    <format dxfId="524">
      <pivotArea dataOnly="0" labelOnly="1" outline="0" fieldPosition="0">
        <references count="3">
          <reference field="2" count="1" selected="0">
            <x v="20"/>
          </reference>
          <reference field="6" count="1" selected="0">
            <x v="38"/>
          </reference>
          <reference field="7" count="1">
            <x v="2"/>
          </reference>
        </references>
      </pivotArea>
    </format>
    <format dxfId="523">
      <pivotArea dataOnly="0" labelOnly="1" outline="0" fieldPosition="0">
        <references count="3">
          <reference field="2" count="1" selected="0">
            <x v="14"/>
          </reference>
          <reference field="6" count="1" selected="0">
            <x v="48"/>
          </reference>
          <reference field="7" count="1">
            <x v="1"/>
          </reference>
        </references>
      </pivotArea>
    </format>
    <format dxfId="522">
      <pivotArea dataOnly="0" labelOnly="1" outline="0" fieldPosition="0">
        <references count="3">
          <reference field="2" count="1" selected="0">
            <x v="21"/>
          </reference>
          <reference field="6" count="1" selected="0">
            <x v="50"/>
          </reference>
          <reference field="7" count="1">
            <x v="2"/>
          </reference>
        </references>
      </pivotArea>
    </format>
    <format dxfId="521">
      <pivotArea dataOnly="0" labelOnly="1" outline="0" fieldPosition="0">
        <references count="3">
          <reference field="2" count="1" selected="0">
            <x v="3"/>
          </reference>
          <reference field="6" count="1" selected="0">
            <x v="51"/>
          </reference>
          <reference field="7" count="1">
            <x v="1"/>
          </reference>
        </references>
      </pivotArea>
    </format>
    <format dxfId="520">
      <pivotArea dataOnly="0" labelOnly="1" outline="0" fieldPosition="0">
        <references count="3">
          <reference field="2" count="1" selected="0">
            <x v="21"/>
          </reference>
          <reference field="6" count="1" selected="0">
            <x v="58"/>
          </reference>
          <reference field="7" count="1">
            <x v="2"/>
          </reference>
        </references>
      </pivotArea>
    </format>
    <format dxfId="519">
      <pivotArea dataOnly="0" labelOnly="1" outline="0" fieldPosition="0">
        <references count="3">
          <reference field="2" count="1" selected="0">
            <x v="12"/>
          </reference>
          <reference field="6" count="1" selected="0">
            <x v="59"/>
          </reference>
          <reference field="7" count="1">
            <x v="1"/>
          </reference>
        </references>
      </pivotArea>
    </format>
    <format dxfId="518">
      <pivotArea dataOnly="0" labelOnly="1" outline="0" fieldPosition="0">
        <references count="3">
          <reference field="2" count="1" selected="0">
            <x v="14"/>
          </reference>
          <reference field="6" count="1" selected="0">
            <x v="60"/>
          </reference>
          <reference field="7" count="1">
            <x v="2"/>
          </reference>
        </references>
      </pivotArea>
    </format>
    <format dxfId="517">
      <pivotArea dataOnly="0" labelOnly="1" outline="0" fieldPosition="0">
        <references count="3">
          <reference field="2" count="1" selected="0">
            <x v="22"/>
          </reference>
          <reference field="6" count="1" selected="0">
            <x v="62"/>
          </reference>
          <reference field="7" count="1">
            <x v="1"/>
          </reference>
        </references>
      </pivotArea>
    </format>
    <format dxfId="516">
      <pivotArea dataOnly="0" labelOnly="1" outline="0" fieldPosition="0">
        <references count="3">
          <reference field="2" count="1" selected="0">
            <x v="18"/>
          </reference>
          <reference field="6" count="1" selected="0">
            <x v="66"/>
          </reference>
          <reference field="7" count="1">
            <x v="2"/>
          </reference>
        </references>
      </pivotArea>
    </format>
    <format dxfId="515">
      <pivotArea dataOnly="0" labelOnly="1" outline="0" fieldPosition="0">
        <references count="3">
          <reference field="2" count="1" selected="0">
            <x v="12"/>
          </reference>
          <reference field="6" count="1" selected="0">
            <x v="68"/>
          </reference>
          <reference field="7" count="1">
            <x v="1"/>
          </reference>
        </references>
      </pivotArea>
    </format>
    <format dxfId="514">
      <pivotArea dataOnly="0" labelOnly="1" outline="0" fieldPosition="0">
        <references count="3">
          <reference field="2" count="1" selected="0">
            <x v="12"/>
          </reference>
          <reference field="6" count="1" selected="0">
            <x v="69"/>
          </reference>
          <reference field="7" count="1">
            <x v="2"/>
          </reference>
        </references>
      </pivotArea>
    </format>
    <format dxfId="513">
      <pivotArea dataOnly="0" labelOnly="1" outline="0" fieldPosition="0">
        <references count="3">
          <reference field="2" count="1" selected="0">
            <x v="10"/>
          </reference>
          <reference field="6" count="1" selected="0">
            <x v="70"/>
          </reference>
          <reference field="7" count="1">
            <x v="1"/>
          </reference>
        </references>
      </pivotArea>
    </format>
    <format dxfId="512">
      <pivotArea dataOnly="0" labelOnly="1" outline="0" fieldPosition="0">
        <references count="3">
          <reference field="2" count="1" selected="0">
            <x v="1"/>
          </reference>
          <reference field="6" count="1" selected="0">
            <x v="73"/>
          </reference>
          <reference field="7" count="1">
            <x v="2"/>
          </reference>
        </references>
      </pivotArea>
    </format>
    <format dxfId="511">
      <pivotArea dataOnly="0" labelOnly="1" outline="0" fieldPosition="0">
        <references count="3">
          <reference field="2" count="1" selected="0">
            <x v="1"/>
          </reference>
          <reference field="6" count="1" selected="0">
            <x v="75"/>
          </reference>
          <reference field="7" count="1">
            <x v="1"/>
          </reference>
        </references>
      </pivotArea>
    </format>
    <format dxfId="510">
      <pivotArea dataOnly="0" labelOnly="1" outline="0" fieldPosition="0">
        <references count="3">
          <reference field="2" count="1" selected="0">
            <x v="1"/>
          </reference>
          <reference field="6" count="1" selected="0">
            <x v="77"/>
          </reference>
          <reference field="7" count="1">
            <x v="2"/>
          </reference>
        </references>
      </pivotArea>
    </format>
    <format dxfId="509">
      <pivotArea dataOnly="0" labelOnly="1" outline="0" fieldPosition="0">
        <references count="3">
          <reference field="2" count="1" selected="0">
            <x v="10"/>
          </reference>
          <reference field="6" count="1" selected="0">
            <x v="78"/>
          </reference>
          <reference field="7" count="1">
            <x v="1"/>
          </reference>
        </references>
      </pivotArea>
    </format>
    <format dxfId="508">
      <pivotArea dataOnly="0" labelOnly="1" outline="0" fieldPosition="0">
        <references count="3">
          <reference field="2" count="1" selected="0">
            <x v="23"/>
          </reference>
          <reference field="6" count="1" selected="0">
            <x v="90"/>
          </reference>
          <reference field="7" count="1">
            <x v="2"/>
          </reference>
        </references>
      </pivotArea>
    </format>
    <format dxfId="507">
      <pivotArea dataOnly="0" labelOnly="1" outline="0" fieldPosition="0">
        <references count="3">
          <reference field="2" count="1" selected="0">
            <x v="23"/>
          </reference>
          <reference field="6" count="1" selected="0">
            <x v="91"/>
          </reference>
          <reference field="7" count="1">
            <x v="1"/>
          </reference>
        </references>
      </pivotArea>
    </format>
    <format dxfId="506">
      <pivotArea dataOnly="0" labelOnly="1" outline="0" fieldPosition="0">
        <references count="3">
          <reference field="2" count="1" selected="0">
            <x v="14"/>
          </reference>
          <reference field="6" count="1" selected="0">
            <x v="92"/>
          </reference>
          <reference field="7" count="1">
            <x v="2"/>
          </reference>
        </references>
      </pivotArea>
    </format>
    <format dxfId="505">
      <pivotArea dataOnly="0" labelOnly="1" outline="0" fieldPosition="0">
        <references count="3">
          <reference field="2" count="1" selected="0">
            <x v="3"/>
          </reference>
          <reference field="6" count="1" selected="0">
            <x v="93"/>
          </reference>
          <reference field="7" count="1">
            <x v="1"/>
          </reference>
        </references>
      </pivotArea>
    </format>
    <format dxfId="504">
      <pivotArea dataOnly="0" labelOnly="1" outline="0" fieldPosition="0">
        <references count="3">
          <reference field="2" count="1" selected="0">
            <x v="25"/>
          </reference>
          <reference field="6" count="1" selected="0">
            <x v="94"/>
          </reference>
          <reference field="7" count="1">
            <x v="2"/>
          </reference>
        </references>
      </pivotArea>
    </format>
    <format dxfId="503">
      <pivotArea dataOnly="0" labelOnly="1" outline="0" fieldPosition="0">
        <references count="3">
          <reference field="2" count="1" selected="0">
            <x v="2"/>
          </reference>
          <reference field="6" count="1" selected="0">
            <x v="95"/>
          </reference>
          <reference field="7" count="1">
            <x v="1"/>
          </reference>
        </references>
      </pivotArea>
    </format>
    <format dxfId="502">
      <pivotArea dataOnly="0" labelOnly="1" outline="0" fieldPosition="0">
        <references count="3">
          <reference field="2" count="1" selected="0">
            <x v="21"/>
          </reference>
          <reference field="6" count="1" selected="0">
            <x v="125"/>
          </reference>
          <reference field="7" count="1">
            <x v="2"/>
          </reference>
        </references>
      </pivotArea>
    </format>
    <format dxfId="501">
      <pivotArea dataOnly="0" labelOnly="1" outline="0" fieldPosition="0">
        <references count="3">
          <reference field="2" count="1" selected="0">
            <x v="19"/>
          </reference>
          <reference field="6" count="1" selected="0">
            <x v="126"/>
          </reference>
          <reference field="7" count="1">
            <x v="1"/>
          </reference>
        </references>
      </pivotArea>
    </format>
    <format dxfId="500">
      <pivotArea dataOnly="0" labelOnly="1" outline="0" fieldPosition="0">
        <references count="3">
          <reference field="2" count="1" selected="0">
            <x v="21"/>
          </reference>
          <reference field="6" count="1" selected="0">
            <x v="132"/>
          </reference>
          <reference field="7" count="1">
            <x v="2"/>
          </reference>
        </references>
      </pivotArea>
    </format>
    <format dxfId="499">
      <pivotArea dataOnly="0" labelOnly="1" outline="0" fieldPosition="0">
        <references count="3">
          <reference field="2" count="1" selected="0">
            <x v="19"/>
          </reference>
          <reference field="6" count="1" selected="0">
            <x v="133"/>
          </reference>
          <reference field="7" count="1">
            <x v="1"/>
          </reference>
        </references>
      </pivotArea>
    </format>
    <format dxfId="498">
      <pivotArea dataOnly="0" labelOnly="1" outline="0" fieldPosition="0">
        <references count="3">
          <reference field="2" count="1" selected="0">
            <x v="11"/>
          </reference>
          <reference field="6" count="1" selected="0">
            <x v="135"/>
          </reference>
          <reference field="7" count="1">
            <x v="2"/>
          </reference>
        </references>
      </pivotArea>
    </format>
    <format dxfId="497">
      <pivotArea dataOnly="0" labelOnly="1" outline="0" fieldPosition="0">
        <references count="3">
          <reference field="2" count="1" selected="0">
            <x v="11"/>
          </reference>
          <reference field="6" count="1" selected="0">
            <x v="137"/>
          </reference>
          <reference field="7" count="2">
            <x v="1"/>
            <x v="2"/>
          </reference>
        </references>
      </pivotArea>
    </format>
    <format dxfId="496">
      <pivotArea dataOnly="0" labelOnly="1" outline="0" fieldPosition="0">
        <references count="3">
          <reference field="2" count="1" selected="0">
            <x v="21"/>
          </reference>
          <reference field="6" count="1" selected="0">
            <x v="138"/>
          </reference>
          <reference field="7" count="1">
            <x v="1"/>
          </reference>
        </references>
      </pivotArea>
    </format>
    <format dxfId="495">
      <pivotArea dataOnly="0" labelOnly="1" outline="0" fieldPosition="0">
        <references count="3">
          <reference field="2" count="1" selected="0">
            <x v="26"/>
          </reference>
          <reference field="6" count="1" selected="0">
            <x v="139"/>
          </reference>
          <reference field="7" count="1">
            <x v="2"/>
          </reference>
        </references>
      </pivotArea>
    </format>
    <format dxfId="494">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493">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492">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491">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490">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489">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488">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487">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486">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485">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484">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483">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482">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481">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480">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479">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478">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477">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476">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475">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474">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473">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472">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471">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470">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469">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468">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467">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466">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465">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464">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463">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462">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461">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460">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459">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458">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457">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456">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455">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454">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453">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452">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451">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450">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449">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448">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447">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446">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445">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444">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443">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442">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441">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440">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439">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438">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437">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436">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435">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434">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433">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432">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431">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430">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429">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428">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427">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426">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425">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424">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423">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422">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421">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420">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419">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418">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417">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416">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415">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414">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413">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412">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411">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410">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409">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408">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407">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406">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405">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404">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403">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402">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401">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400">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399">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398">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397">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396">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395">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394">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393">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392">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391">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390">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389">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388">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387">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386">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385">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384">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383">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382">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381">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380">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379">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378">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377">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376">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375">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374">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373">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372">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371">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370">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369">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368">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367">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366">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365">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364">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363">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362">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361">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360">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359">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358">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357">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356">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355">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354">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353">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352">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351">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350">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349">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348">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347">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346">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345">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344">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343">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342">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341">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340">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339">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338">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337">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336">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335">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334">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333">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332">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331">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330">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329">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328">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327">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326">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325">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324">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323">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322">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321">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320">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319">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318">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317">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316">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315">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314">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313">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312">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311">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310">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309">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308">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307">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306">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305">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304">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303">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302">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301">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300">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299">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298">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297">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296">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295">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294">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293">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292">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291">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290">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289">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288">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287">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286">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28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284">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283">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282">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281">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280">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279">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278">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277">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276">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275">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274">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273">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272">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271">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270">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269">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268">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267">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266">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265">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264">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263">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262">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261">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260">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259">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258">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257">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256">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255">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254">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253">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252">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251">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250">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249">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248">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247">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246">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245">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244">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243">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242">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241">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240">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239">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238">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237">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236">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235">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234">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233">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232">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231">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230">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229">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228">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227">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226">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225">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224">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223">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222">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221">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220">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219">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218">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217">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216">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215">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214">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213">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212">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211">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210">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209">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208">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207">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206">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205">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204">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203">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202">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201">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200">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199">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19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19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19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19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19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193">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192">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191">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190">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189">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188">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187">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186">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185">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184">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183">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182">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181">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180">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179">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17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17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17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17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17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173">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172">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171">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170">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169">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168">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167">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166">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165">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164">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163">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162">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161">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160">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159">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158">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157">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156">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155">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154">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153">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152">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151">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150">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149">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148">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147">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146">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145">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144">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143">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142">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141">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140">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139">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138">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137">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136">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135">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134">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133">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132">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131">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130">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129">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128">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127">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126">
      <pivotArea dataOnly="0" labelOnly="1" outline="0" fieldPosition="0">
        <references count="1">
          <reference field="4294967294" count="2">
            <x v="0"/>
            <x v="1"/>
          </reference>
        </references>
      </pivotArea>
    </format>
    <format dxfId="125">
      <pivotArea field="15" type="button" dataOnly="0" labelOnly="1" outline="0" axis="axisRow" fieldPosition="1"/>
    </format>
    <format dxfId="124">
      <pivotArea dataOnly="0" labelOnly="1" outline="0" fieldPosition="0">
        <references count="2">
          <reference field="6" count="1" selected="0">
            <x v="0"/>
          </reference>
          <reference field="15" count="1">
            <x v="102"/>
          </reference>
        </references>
      </pivotArea>
    </format>
    <format dxfId="123">
      <pivotArea dataOnly="0" labelOnly="1" outline="0" fieldPosition="0">
        <references count="2">
          <reference field="6" count="1" selected="0">
            <x v="1"/>
          </reference>
          <reference field="15" count="1">
            <x v="86"/>
          </reference>
        </references>
      </pivotArea>
    </format>
    <format dxfId="122">
      <pivotArea dataOnly="0" labelOnly="1" outline="0" fieldPosition="0">
        <references count="2">
          <reference field="6" count="1" selected="0">
            <x v="2"/>
          </reference>
          <reference field="15" count="1">
            <x v="108"/>
          </reference>
        </references>
      </pivotArea>
    </format>
    <format dxfId="121">
      <pivotArea dataOnly="0" labelOnly="1" outline="0" fieldPosition="0">
        <references count="2">
          <reference field="6" count="1" selected="0">
            <x v="3"/>
          </reference>
          <reference field="15" count="1">
            <x v="110"/>
          </reference>
        </references>
      </pivotArea>
    </format>
    <format dxfId="120">
      <pivotArea dataOnly="0" labelOnly="1" outline="0" fieldPosition="0">
        <references count="2">
          <reference field="6" count="1" selected="0">
            <x v="4"/>
          </reference>
          <reference field="15" count="1">
            <x v="67"/>
          </reference>
        </references>
      </pivotArea>
    </format>
    <format dxfId="119">
      <pivotArea dataOnly="0" labelOnly="1" outline="0" fieldPosition="0">
        <references count="2">
          <reference field="6" count="1" selected="0">
            <x v="5"/>
          </reference>
          <reference field="15" count="1">
            <x v="21"/>
          </reference>
        </references>
      </pivotArea>
    </format>
    <format dxfId="118">
      <pivotArea dataOnly="0" labelOnly="1" outline="0" fieldPosition="0">
        <references count="2">
          <reference field="6" count="1" selected="0">
            <x v="6"/>
          </reference>
          <reference field="15" count="1">
            <x v="34"/>
          </reference>
        </references>
      </pivotArea>
    </format>
    <format dxfId="117">
      <pivotArea dataOnly="0" labelOnly="1" outline="0" fieldPosition="0">
        <references count="2">
          <reference field="6" count="1" selected="0">
            <x v="7"/>
          </reference>
          <reference field="15" count="1">
            <x v="36"/>
          </reference>
        </references>
      </pivotArea>
    </format>
    <format dxfId="116">
      <pivotArea dataOnly="0" labelOnly="1" outline="0" fieldPosition="0">
        <references count="2">
          <reference field="6" count="1" selected="0">
            <x v="8"/>
          </reference>
          <reference field="15" count="1">
            <x v="67"/>
          </reference>
        </references>
      </pivotArea>
    </format>
    <format dxfId="115">
      <pivotArea dataOnly="0" labelOnly="1" outline="0" fieldPosition="0">
        <references count="2">
          <reference field="6" count="1" selected="0">
            <x v="9"/>
          </reference>
          <reference field="15" count="1">
            <x v="110"/>
          </reference>
        </references>
      </pivotArea>
    </format>
    <format dxfId="114">
      <pivotArea dataOnly="0" labelOnly="1" outline="0" fieldPosition="0">
        <references count="2">
          <reference field="6" count="1" selected="0">
            <x v="10"/>
          </reference>
          <reference field="15" count="1">
            <x v="107"/>
          </reference>
        </references>
      </pivotArea>
    </format>
    <format dxfId="113">
      <pivotArea dataOnly="0" labelOnly="1" outline="0" fieldPosition="0">
        <references count="2">
          <reference field="6" count="1" selected="0">
            <x v="11"/>
          </reference>
          <reference field="15" count="1">
            <x v="32"/>
          </reference>
        </references>
      </pivotArea>
    </format>
    <format dxfId="112">
      <pivotArea dataOnly="0" labelOnly="1" outline="0" fieldPosition="0">
        <references count="2">
          <reference field="6" count="1" selected="0">
            <x v="12"/>
          </reference>
          <reference field="15" count="1">
            <x v="49"/>
          </reference>
        </references>
      </pivotArea>
    </format>
    <format dxfId="111">
      <pivotArea dataOnly="0" labelOnly="1" outline="0" fieldPosition="0">
        <references count="2">
          <reference field="6" count="1" selected="0">
            <x v="13"/>
          </reference>
          <reference field="15" count="1">
            <x v="28"/>
          </reference>
        </references>
      </pivotArea>
    </format>
    <format dxfId="110">
      <pivotArea dataOnly="0" labelOnly="1" outline="0" fieldPosition="0">
        <references count="2">
          <reference field="6" count="1" selected="0">
            <x v="14"/>
          </reference>
          <reference field="15" count="1">
            <x v="68"/>
          </reference>
        </references>
      </pivotArea>
    </format>
    <format dxfId="109">
      <pivotArea dataOnly="0" labelOnly="1" outline="0" fieldPosition="0">
        <references count="2">
          <reference field="6" count="1" selected="0">
            <x v="15"/>
          </reference>
          <reference field="15" count="1">
            <x v="90"/>
          </reference>
        </references>
      </pivotArea>
    </format>
    <format dxfId="108">
      <pivotArea dataOnly="0" labelOnly="1" outline="0" fieldPosition="0">
        <references count="2">
          <reference field="6" count="1" selected="0">
            <x v="16"/>
          </reference>
          <reference field="15" count="1">
            <x v="31"/>
          </reference>
        </references>
      </pivotArea>
    </format>
    <format dxfId="107">
      <pivotArea dataOnly="0" labelOnly="1" outline="0" fieldPosition="0">
        <references count="2">
          <reference field="6" count="1" selected="0">
            <x v="17"/>
          </reference>
          <reference field="15" count="1">
            <x v="59"/>
          </reference>
        </references>
      </pivotArea>
    </format>
    <format dxfId="106">
      <pivotArea dataOnly="0" labelOnly="1" outline="0" fieldPosition="0">
        <references count="2">
          <reference field="6" count="1" selected="0">
            <x v="18"/>
          </reference>
          <reference field="15" count="1">
            <x v="95"/>
          </reference>
        </references>
      </pivotArea>
    </format>
    <format dxfId="105">
      <pivotArea dataOnly="0" labelOnly="1" outline="0" fieldPosition="0">
        <references count="2">
          <reference field="6" count="1" selected="0">
            <x v="20"/>
          </reference>
          <reference field="15" count="1">
            <x v="99"/>
          </reference>
        </references>
      </pivotArea>
    </format>
    <format dxfId="104">
      <pivotArea dataOnly="0" labelOnly="1" outline="0" fieldPosition="0">
        <references count="2">
          <reference field="6" count="1" selected="0">
            <x v="21"/>
          </reference>
          <reference field="15" count="1">
            <x v="73"/>
          </reference>
        </references>
      </pivotArea>
    </format>
    <format dxfId="103">
      <pivotArea dataOnly="0" labelOnly="1" outline="0" fieldPosition="0">
        <references count="2">
          <reference field="6" count="1" selected="0">
            <x v="22"/>
          </reference>
          <reference field="15" count="1">
            <x v="43"/>
          </reference>
        </references>
      </pivotArea>
    </format>
    <format dxfId="102">
      <pivotArea dataOnly="0" labelOnly="1" outline="0" fieldPosition="0">
        <references count="2">
          <reference field="6" count="1" selected="0">
            <x v="24"/>
          </reference>
          <reference field="15" count="1">
            <x v="76"/>
          </reference>
        </references>
      </pivotArea>
    </format>
    <format dxfId="101">
      <pivotArea dataOnly="0" labelOnly="1" outline="0" fieldPosition="0">
        <references count="2">
          <reference field="6" count="1" selected="0">
            <x v="25"/>
          </reference>
          <reference field="15" count="1">
            <x v="61"/>
          </reference>
        </references>
      </pivotArea>
    </format>
    <format dxfId="100">
      <pivotArea dataOnly="0" labelOnly="1" outline="0" fieldPosition="0">
        <references count="2">
          <reference field="6" count="1" selected="0">
            <x v="26"/>
          </reference>
          <reference field="15" count="1">
            <x v="46"/>
          </reference>
        </references>
      </pivotArea>
    </format>
    <format dxfId="99">
      <pivotArea dataOnly="0" labelOnly="1" outline="0" fieldPosition="0">
        <references count="2">
          <reference field="6" count="1" selected="0">
            <x v="27"/>
          </reference>
          <reference field="15" count="1">
            <x v="53"/>
          </reference>
        </references>
      </pivotArea>
    </format>
    <format dxfId="98">
      <pivotArea dataOnly="0" labelOnly="1" outline="0" fieldPosition="0">
        <references count="2">
          <reference field="6" count="1" selected="0">
            <x v="28"/>
          </reference>
          <reference field="15" count="1">
            <x v="71"/>
          </reference>
        </references>
      </pivotArea>
    </format>
    <format dxfId="97">
      <pivotArea dataOnly="0" labelOnly="1" outline="0" fieldPosition="0">
        <references count="2">
          <reference field="6" count="1" selected="0">
            <x v="29"/>
          </reference>
          <reference field="15" count="1">
            <x v="105"/>
          </reference>
        </references>
      </pivotArea>
    </format>
    <format dxfId="96">
      <pivotArea dataOnly="0" labelOnly="1" outline="0" fieldPosition="0">
        <references count="2">
          <reference field="6" count="1" selected="0">
            <x v="30"/>
          </reference>
          <reference field="15" count="1">
            <x v="42"/>
          </reference>
        </references>
      </pivotArea>
    </format>
    <format dxfId="95">
      <pivotArea dataOnly="0" labelOnly="1" outline="0" fieldPosition="0">
        <references count="2">
          <reference field="6" count="1" selected="0">
            <x v="31"/>
          </reference>
          <reference field="15" count="1">
            <x v="40"/>
          </reference>
        </references>
      </pivotArea>
    </format>
    <format dxfId="94">
      <pivotArea dataOnly="0" labelOnly="1" outline="0" fieldPosition="0">
        <references count="2">
          <reference field="6" count="1" selected="0">
            <x v="32"/>
          </reference>
          <reference field="15" count="1">
            <x v="31"/>
          </reference>
        </references>
      </pivotArea>
    </format>
    <format dxfId="93">
      <pivotArea dataOnly="0" labelOnly="1" outline="0" fieldPosition="0">
        <references count="2">
          <reference field="6" count="1" selected="0">
            <x v="33"/>
          </reference>
          <reference field="15" count="1">
            <x v="1"/>
          </reference>
        </references>
      </pivotArea>
    </format>
    <format dxfId="92">
      <pivotArea dataOnly="0" labelOnly="1" outline="0" fieldPosition="0">
        <references count="2">
          <reference field="6" count="1" selected="0">
            <x v="34"/>
          </reference>
          <reference field="15" count="1">
            <x v="25"/>
          </reference>
        </references>
      </pivotArea>
    </format>
    <format dxfId="91">
      <pivotArea dataOnly="0" labelOnly="1" outline="0" fieldPosition="0">
        <references count="2">
          <reference field="6" count="1" selected="0">
            <x v="35"/>
          </reference>
          <reference field="15" count="1">
            <x v="29"/>
          </reference>
        </references>
      </pivotArea>
    </format>
    <format dxfId="90">
      <pivotArea dataOnly="0" labelOnly="1" outline="0" fieldPosition="0">
        <references count="2">
          <reference field="6" count="1" selected="0">
            <x v="36"/>
          </reference>
          <reference field="15" count="1">
            <x v="62"/>
          </reference>
        </references>
      </pivotArea>
    </format>
    <format dxfId="89">
      <pivotArea dataOnly="0" labelOnly="1" outline="0" fieldPosition="0">
        <references count="2">
          <reference field="6" count="1" selected="0">
            <x v="37"/>
          </reference>
          <reference field="15" count="1">
            <x v="33"/>
          </reference>
        </references>
      </pivotArea>
    </format>
    <format dxfId="88">
      <pivotArea dataOnly="0" labelOnly="1" outline="0" fieldPosition="0">
        <references count="2">
          <reference field="6" count="1" selected="0">
            <x v="38"/>
          </reference>
          <reference field="15" count="1">
            <x v="26"/>
          </reference>
        </references>
      </pivotArea>
    </format>
    <format dxfId="87">
      <pivotArea dataOnly="0" labelOnly="1" outline="0" fieldPosition="0">
        <references count="2">
          <reference field="6" count="1" selected="0">
            <x v="39"/>
          </reference>
          <reference field="15" count="1">
            <x v="100"/>
          </reference>
        </references>
      </pivotArea>
    </format>
    <format dxfId="86">
      <pivotArea dataOnly="0" labelOnly="1" outline="0" fieldPosition="0">
        <references count="2">
          <reference field="6" count="1" selected="0">
            <x v="40"/>
          </reference>
          <reference field="15" count="1">
            <x v="4"/>
          </reference>
        </references>
      </pivotArea>
    </format>
    <format dxfId="85">
      <pivotArea dataOnly="0" labelOnly="1" outline="0" fieldPosition="0">
        <references count="2">
          <reference field="6" count="1" selected="0">
            <x v="41"/>
          </reference>
          <reference field="15" count="1">
            <x v="8"/>
          </reference>
        </references>
      </pivotArea>
    </format>
    <format dxfId="84">
      <pivotArea dataOnly="0" labelOnly="1" outline="0" fieldPosition="0">
        <references count="2">
          <reference field="6" count="1" selected="0">
            <x v="42"/>
          </reference>
          <reference field="15" count="1">
            <x v="38"/>
          </reference>
        </references>
      </pivotArea>
    </format>
    <format dxfId="83">
      <pivotArea dataOnly="0" labelOnly="1" outline="0" fieldPosition="0">
        <references count="2">
          <reference field="6" count="1" selected="0">
            <x v="43"/>
          </reference>
          <reference field="15" count="1">
            <x v="63"/>
          </reference>
        </references>
      </pivotArea>
    </format>
    <format dxfId="82">
      <pivotArea dataOnly="0" labelOnly="1" outline="0" fieldPosition="0">
        <references count="2">
          <reference field="6" count="1" selected="0">
            <x v="44"/>
          </reference>
          <reference field="15" count="1">
            <x v="87"/>
          </reference>
        </references>
      </pivotArea>
    </format>
    <format dxfId="81">
      <pivotArea dataOnly="0" labelOnly="1" outline="0" fieldPosition="0">
        <references count="2">
          <reference field="6" count="1" selected="0">
            <x v="45"/>
          </reference>
          <reference field="15" count="1">
            <x v="29"/>
          </reference>
        </references>
      </pivotArea>
    </format>
    <format dxfId="80">
      <pivotArea dataOnly="0" labelOnly="1" outline="0" fieldPosition="0">
        <references count="2">
          <reference field="6" count="1" selected="0">
            <x v="46"/>
          </reference>
          <reference field="15" count="1">
            <x v="58"/>
          </reference>
        </references>
      </pivotArea>
    </format>
    <format dxfId="79">
      <pivotArea dataOnly="0" labelOnly="1" outline="0" fieldPosition="0">
        <references count="2">
          <reference field="6" count="1" selected="0">
            <x v="47"/>
          </reference>
          <reference field="15" count="1">
            <x v="60"/>
          </reference>
        </references>
      </pivotArea>
    </format>
    <format dxfId="78">
      <pivotArea dataOnly="0" labelOnly="1" outline="0" fieldPosition="0">
        <references count="2">
          <reference field="6" count="1" selected="0">
            <x v="48"/>
          </reference>
          <reference field="15" count="1">
            <x v="103"/>
          </reference>
        </references>
      </pivotArea>
    </format>
    <format dxfId="77">
      <pivotArea dataOnly="0" labelOnly="1" outline="0" fieldPosition="0">
        <references count="2">
          <reference field="6" count="1" selected="0">
            <x v="49"/>
          </reference>
          <reference field="15" count="1">
            <x v="66"/>
          </reference>
        </references>
      </pivotArea>
    </format>
    <format dxfId="76">
      <pivotArea dataOnly="0" labelOnly="1" outline="0" fieldPosition="0">
        <references count="2">
          <reference field="6" count="1" selected="0">
            <x v="50"/>
          </reference>
          <reference field="15" count="1">
            <x v="115"/>
          </reference>
        </references>
      </pivotArea>
    </format>
    <format dxfId="75">
      <pivotArea dataOnly="0" labelOnly="1" outline="0" fieldPosition="0">
        <references count="2">
          <reference field="6" count="1" selected="0">
            <x v="51"/>
          </reference>
          <reference field="15" count="1">
            <x v="51"/>
          </reference>
        </references>
      </pivotArea>
    </format>
    <format dxfId="74">
      <pivotArea dataOnly="0" labelOnly="1" outline="0" fieldPosition="0">
        <references count="2">
          <reference field="6" count="1" selected="0">
            <x v="52"/>
          </reference>
          <reference field="15" count="1">
            <x v="56"/>
          </reference>
        </references>
      </pivotArea>
    </format>
    <format dxfId="73">
      <pivotArea dataOnly="0" labelOnly="1" outline="0" fieldPosition="0">
        <references count="2">
          <reference field="6" count="1" selected="0">
            <x v="53"/>
          </reference>
          <reference field="15" count="1">
            <x v="96"/>
          </reference>
        </references>
      </pivotArea>
    </format>
    <format dxfId="72">
      <pivotArea dataOnly="0" labelOnly="1" outline="0" fieldPosition="0">
        <references count="2">
          <reference field="6" count="1" selected="0">
            <x v="54"/>
          </reference>
          <reference field="15" count="1">
            <x v="2"/>
          </reference>
        </references>
      </pivotArea>
    </format>
    <format dxfId="71">
      <pivotArea dataOnly="0" labelOnly="1" outline="0" fieldPosition="0">
        <references count="2">
          <reference field="6" count="1" selected="0">
            <x v="55"/>
          </reference>
          <reference field="15" count="1">
            <x v="81"/>
          </reference>
        </references>
      </pivotArea>
    </format>
    <format dxfId="70">
      <pivotArea dataOnly="0" labelOnly="1" outline="0" fieldPosition="0">
        <references count="2">
          <reference field="6" count="1" selected="0">
            <x v="56"/>
          </reference>
          <reference field="15" count="1">
            <x v="77"/>
          </reference>
        </references>
      </pivotArea>
    </format>
    <format dxfId="69">
      <pivotArea dataOnly="0" labelOnly="1" outline="0" fieldPosition="0">
        <references count="2">
          <reference field="6" count="1" selected="0">
            <x v="57"/>
          </reference>
          <reference field="15" count="1">
            <x v="113"/>
          </reference>
        </references>
      </pivotArea>
    </format>
    <format dxfId="68">
      <pivotArea dataOnly="0" labelOnly="1" outline="0" fieldPosition="0">
        <references count="2">
          <reference field="6" count="1" selected="0">
            <x v="58"/>
          </reference>
          <reference field="15" count="1">
            <x v="75"/>
          </reference>
        </references>
      </pivotArea>
    </format>
    <format dxfId="67">
      <pivotArea dataOnly="0" labelOnly="1" outline="0" fieldPosition="0">
        <references count="2">
          <reference field="6" count="1" selected="0">
            <x v="59"/>
          </reference>
          <reference field="15" count="1">
            <x v="101"/>
          </reference>
        </references>
      </pivotArea>
    </format>
    <format dxfId="66">
      <pivotArea dataOnly="0" labelOnly="1" outline="0" fieldPosition="0">
        <references count="2">
          <reference field="6" count="1" selected="0">
            <x v="60"/>
          </reference>
          <reference field="15" count="1">
            <x v="93"/>
          </reference>
        </references>
      </pivotArea>
    </format>
    <format dxfId="65">
      <pivotArea dataOnly="0" labelOnly="1" outline="0" fieldPosition="0">
        <references count="2">
          <reference field="6" count="1" selected="0">
            <x v="61"/>
          </reference>
          <reference field="15" count="1">
            <x v="92"/>
          </reference>
        </references>
      </pivotArea>
    </format>
    <format dxfId="64">
      <pivotArea dataOnly="0" labelOnly="1" outline="0" fieldPosition="0">
        <references count="2">
          <reference field="6" count="1" selected="0">
            <x v="62"/>
          </reference>
          <reference field="15" count="1">
            <x v="90"/>
          </reference>
        </references>
      </pivotArea>
    </format>
    <format dxfId="63">
      <pivotArea dataOnly="0" labelOnly="1" outline="0" fieldPosition="0">
        <references count="2">
          <reference field="6" count="1" selected="0">
            <x v="63"/>
          </reference>
          <reference field="15" count="1">
            <x v="89"/>
          </reference>
        </references>
      </pivotArea>
    </format>
    <format dxfId="62">
      <pivotArea dataOnly="0" labelOnly="1" outline="0" fieldPosition="0">
        <references count="2">
          <reference field="6" count="1" selected="0">
            <x v="64"/>
          </reference>
          <reference field="15" count="1">
            <x v="79"/>
          </reference>
        </references>
      </pivotArea>
    </format>
    <format dxfId="61">
      <pivotArea dataOnly="0" labelOnly="1" outline="0" fieldPosition="0">
        <references count="2">
          <reference field="6" count="1" selected="0">
            <x v="65"/>
          </reference>
          <reference field="15" count="1">
            <x v="55"/>
          </reference>
        </references>
      </pivotArea>
    </format>
    <format dxfId="60">
      <pivotArea dataOnly="0" labelOnly="1" outline="0" fieldPosition="0">
        <references count="2">
          <reference field="6" count="1" selected="0">
            <x v="66"/>
          </reference>
          <reference field="15" count="1">
            <x v="23"/>
          </reference>
        </references>
      </pivotArea>
    </format>
    <format dxfId="59">
      <pivotArea dataOnly="0" labelOnly="1" outline="0" fieldPosition="0">
        <references count="2">
          <reference field="6" count="1" selected="0">
            <x v="68"/>
          </reference>
          <reference field="15" count="1">
            <x v="85"/>
          </reference>
        </references>
      </pivotArea>
    </format>
    <format dxfId="58">
      <pivotArea dataOnly="0" labelOnly="1" outline="0" fieldPosition="0">
        <references count="2">
          <reference field="6" count="1" selected="0">
            <x v="69"/>
          </reference>
          <reference field="15" count="1">
            <x v="16"/>
          </reference>
        </references>
      </pivotArea>
    </format>
    <format dxfId="57">
      <pivotArea dataOnly="0" labelOnly="1" outline="0" fieldPosition="0">
        <references count="2">
          <reference field="6" count="1" selected="0">
            <x v="70"/>
          </reference>
          <reference field="15" count="1">
            <x v="83"/>
          </reference>
        </references>
      </pivotArea>
    </format>
    <format dxfId="56">
      <pivotArea dataOnly="0" labelOnly="1" outline="0" fieldPosition="0">
        <references count="2">
          <reference field="6" count="1" selected="0">
            <x v="71"/>
          </reference>
          <reference field="15" count="1">
            <x v="82"/>
          </reference>
        </references>
      </pivotArea>
    </format>
    <format dxfId="55">
      <pivotArea dataOnly="0" labelOnly="1" outline="0" fieldPosition="0">
        <references count="2">
          <reference field="6" count="1" selected="0">
            <x v="72"/>
          </reference>
          <reference field="15" count="1">
            <x v="75"/>
          </reference>
        </references>
      </pivotArea>
    </format>
    <format dxfId="54">
      <pivotArea dataOnly="0" labelOnly="1" outline="0" fieldPosition="0">
        <references count="2">
          <reference field="6" count="1" selected="0">
            <x v="73"/>
          </reference>
          <reference field="15" count="1">
            <x v="41"/>
          </reference>
        </references>
      </pivotArea>
    </format>
    <format dxfId="53">
      <pivotArea dataOnly="0" labelOnly="1" outline="0" fieldPosition="0">
        <references count="2">
          <reference field="6" count="1" selected="0">
            <x v="74"/>
          </reference>
          <reference field="15" count="1">
            <x v="37"/>
          </reference>
        </references>
      </pivotArea>
    </format>
    <format dxfId="52">
      <pivotArea dataOnly="0" labelOnly="1" outline="0" fieldPosition="0">
        <references count="2">
          <reference field="6" count="1" selected="0">
            <x v="76"/>
          </reference>
          <reference field="15" count="1">
            <x v="39"/>
          </reference>
        </references>
      </pivotArea>
    </format>
    <format dxfId="51">
      <pivotArea dataOnly="0" labelOnly="1" outline="0" fieldPosition="0">
        <references count="2">
          <reference field="6" count="1" selected="0">
            <x v="77"/>
          </reference>
          <reference field="15" count="1">
            <x v="35"/>
          </reference>
        </references>
      </pivotArea>
    </format>
    <format dxfId="50">
      <pivotArea dataOnly="0" labelOnly="1" outline="0" fieldPosition="0">
        <references count="2">
          <reference field="6" count="1" selected="0">
            <x v="78"/>
          </reference>
          <reference field="15" count="1">
            <x v="84"/>
          </reference>
        </references>
      </pivotArea>
    </format>
    <format dxfId="49">
      <pivotArea dataOnly="0" labelOnly="1" outline="0" fieldPosition="0">
        <references count="2">
          <reference field="6" count="1" selected="0">
            <x v="79"/>
          </reference>
          <reference field="15" count="1">
            <x v="11"/>
          </reference>
        </references>
      </pivotArea>
    </format>
    <format dxfId="48">
      <pivotArea dataOnly="0" labelOnly="1" outline="0" fieldPosition="0">
        <references count="2">
          <reference field="6" count="1" selected="0">
            <x v="80"/>
          </reference>
          <reference field="15" count="1">
            <x v="6"/>
          </reference>
        </references>
      </pivotArea>
    </format>
    <format dxfId="47">
      <pivotArea dataOnly="0" labelOnly="1" outline="0" fieldPosition="0">
        <references count="2">
          <reference field="6" count="1" selected="0">
            <x v="81"/>
          </reference>
          <reference field="15" count="1">
            <x v="94"/>
          </reference>
        </references>
      </pivotArea>
    </format>
    <format dxfId="46">
      <pivotArea dataOnly="0" labelOnly="1" outline="0" fieldPosition="0">
        <references count="2">
          <reference field="6" count="1" selected="0">
            <x v="82"/>
          </reference>
          <reference field="15" count="1">
            <x v="106"/>
          </reference>
        </references>
      </pivotArea>
    </format>
    <format dxfId="45">
      <pivotArea dataOnly="0" labelOnly="1" outline="0" fieldPosition="0">
        <references count="2">
          <reference field="6" count="1" selected="0">
            <x v="86"/>
          </reference>
          <reference field="15" count="1">
            <x v="22"/>
          </reference>
        </references>
      </pivotArea>
    </format>
    <format dxfId="44">
      <pivotArea dataOnly="0" labelOnly="1" outline="0" fieldPosition="0">
        <references count="2">
          <reference field="6" count="1" selected="0">
            <x v="87"/>
          </reference>
          <reference field="15" count="1">
            <x v="97"/>
          </reference>
        </references>
      </pivotArea>
    </format>
    <format dxfId="43">
      <pivotArea dataOnly="0" labelOnly="1" outline="0" fieldPosition="0">
        <references count="2">
          <reference field="6" count="1" selected="0">
            <x v="88"/>
          </reference>
          <reference field="15" count="1">
            <x v="74"/>
          </reference>
        </references>
      </pivotArea>
    </format>
    <format dxfId="42">
      <pivotArea dataOnly="0" labelOnly="1" outline="0" fieldPosition="0">
        <references count="2">
          <reference field="6" count="1" selected="0">
            <x v="89"/>
          </reference>
          <reference field="15" count="1">
            <x v="18"/>
          </reference>
        </references>
      </pivotArea>
    </format>
    <format dxfId="41">
      <pivotArea dataOnly="0" labelOnly="1" outline="0" fieldPosition="0">
        <references count="2">
          <reference field="6" count="1" selected="0">
            <x v="90"/>
          </reference>
          <reference field="15" count="1">
            <x v="19"/>
          </reference>
        </references>
      </pivotArea>
    </format>
    <format dxfId="40">
      <pivotArea dataOnly="0" labelOnly="1" outline="0" fieldPosition="0">
        <references count="2">
          <reference field="6" count="1" selected="0">
            <x v="91"/>
          </reference>
          <reference field="15" count="1">
            <x v="114"/>
          </reference>
        </references>
      </pivotArea>
    </format>
    <format dxfId="39">
      <pivotArea dataOnly="0" labelOnly="1" outline="0" fieldPosition="0">
        <references count="2">
          <reference field="6" count="1" selected="0">
            <x v="92"/>
          </reference>
          <reference field="15" count="1">
            <x v="91"/>
          </reference>
        </references>
      </pivotArea>
    </format>
    <format dxfId="38">
      <pivotArea dataOnly="0" labelOnly="1" outline="0" fieldPosition="0">
        <references count="2">
          <reference field="6" count="1" selected="0">
            <x v="93"/>
          </reference>
          <reference field="15" count="1">
            <x v="9"/>
          </reference>
        </references>
      </pivotArea>
    </format>
    <format dxfId="37">
      <pivotArea dataOnly="0" labelOnly="1" outline="0" fieldPosition="0">
        <references count="2">
          <reference field="6" count="1" selected="0">
            <x v="94"/>
          </reference>
          <reference field="15" count="1">
            <x v="5"/>
          </reference>
        </references>
      </pivotArea>
    </format>
    <format dxfId="36">
      <pivotArea dataOnly="0" labelOnly="1" outline="0" fieldPosition="0">
        <references count="2">
          <reference field="6" count="1" selected="0">
            <x v="95"/>
          </reference>
          <reference field="15" count="1">
            <x v="19"/>
          </reference>
        </references>
      </pivotArea>
    </format>
    <format dxfId="35">
      <pivotArea dataOnly="0" labelOnly="1" outline="0" fieldPosition="0">
        <references count="2">
          <reference field="6" count="1" selected="0">
            <x v="96"/>
          </reference>
          <reference field="15" count="1">
            <x v="80"/>
          </reference>
        </references>
      </pivotArea>
    </format>
    <format dxfId="34">
      <pivotArea dataOnly="0" labelOnly="1" outline="0" fieldPosition="0">
        <references count="2">
          <reference field="6" count="1" selected="0">
            <x v="97"/>
          </reference>
          <reference field="15" count="1">
            <x v="111"/>
          </reference>
        </references>
      </pivotArea>
    </format>
    <format dxfId="33">
      <pivotArea dataOnly="0" labelOnly="1" outline="0" fieldPosition="0">
        <references count="2">
          <reference field="6" count="1" selected="0">
            <x v="98"/>
          </reference>
          <reference field="15" count="1">
            <x v="112"/>
          </reference>
        </references>
      </pivotArea>
    </format>
    <format dxfId="32">
      <pivotArea dataOnly="0" labelOnly="1" outline="0" fieldPosition="0">
        <references count="2">
          <reference field="6" count="1" selected="0">
            <x v="99"/>
          </reference>
          <reference field="15" count="1">
            <x v="50"/>
          </reference>
        </references>
      </pivotArea>
    </format>
    <format dxfId="31">
      <pivotArea dataOnly="0" labelOnly="1" outline="0" fieldPosition="0">
        <references count="2">
          <reference field="6" count="1" selected="0">
            <x v="100"/>
          </reference>
          <reference field="15" count="1">
            <x v="17"/>
          </reference>
        </references>
      </pivotArea>
    </format>
    <format dxfId="30">
      <pivotArea dataOnly="0" labelOnly="1" outline="0" fieldPosition="0">
        <references count="2">
          <reference field="6" count="1" selected="0">
            <x v="101"/>
          </reference>
          <reference field="15" count="1">
            <x v="47"/>
          </reference>
        </references>
      </pivotArea>
    </format>
    <format dxfId="29">
      <pivotArea dataOnly="0" labelOnly="1" outline="0" fieldPosition="0">
        <references count="2">
          <reference field="6" count="1" selected="0">
            <x v="102"/>
          </reference>
          <reference field="15" count="1">
            <x v="72"/>
          </reference>
        </references>
      </pivotArea>
    </format>
    <format dxfId="28">
      <pivotArea dataOnly="0" labelOnly="1" outline="0" fieldPosition="0">
        <references count="2">
          <reference field="6" count="1" selected="0">
            <x v="103"/>
          </reference>
          <reference field="15" count="1">
            <x v="54"/>
          </reference>
        </references>
      </pivotArea>
    </format>
    <format dxfId="27">
      <pivotArea dataOnly="0" labelOnly="1" outline="0" fieldPosition="0">
        <references count="2">
          <reference field="6" count="1" selected="0">
            <x v="107"/>
          </reference>
          <reference field="15" count="1">
            <x v="65"/>
          </reference>
        </references>
      </pivotArea>
    </format>
    <format dxfId="26">
      <pivotArea dataOnly="0" labelOnly="1" outline="0" fieldPosition="0">
        <references count="2">
          <reference field="6" count="1" selected="0">
            <x v="108"/>
          </reference>
          <reference field="15" count="1">
            <x v="44"/>
          </reference>
        </references>
      </pivotArea>
    </format>
    <format dxfId="25">
      <pivotArea dataOnly="0" labelOnly="1" outline="0" fieldPosition="0">
        <references count="2">
          <reference field="6" count="1" selected="0">
            <x v="109"/>
          </reference>
          <reference field="15" count="1">
            <x v="30"/>
          </reference>
        </references>
      </pivotArea>
    </format>
    <format dxfId="24">
      <pivotArea dataOnly="0" labelOnly="1" outline="0" fieldPosition="0">
        <references count="2">
          <reference field="6" count="1" selected="0">
            <x v="110"/>
          </reference>
          <reference field="15" count="1">
            <x v="24"/>
          </reference>
        </references>
      </pivotArea>
    </format>
    <format dxfId="23">
      <pivotArea dataOnly="0" labelOnly="1" outline="0" fieldPosition="0">
        <references count="2">
          <reference field="6" count="1" selected="0">
            <x v="111"/>
          </reference>
          <reference field="15" count="1">
            <x v="31"/>
          </reference>
        </references>
      </pivotArea>
    </format>
    <format dxfId="22">
      <pivotArea dataOnly="0" labelOnly="1" outline="0" fieldPosition="0">
        <references count="2">
          <reference field="6" count="1" selected="0">
            <x v="113"/>
          </reference>
          <reference field="15" count="1">
            <x v="13"/>
          </reference>
        </references>
      </pivotArea>
    </format>
    <format dxfId="21">
      <pivotArea dataOnly="0" labelOnly="1" outline="0" fieldPosition="0">
        <references count="2">
          <reference field="6" count="1" selected="0">
            <x v="114"/>
          </reference>
          <reference field="15" count="1">
            <x v="3"/>
          </reference>
        </references>
      </pivotArea>
    </format>
    <format dxfId="20">
      <pivotArea dataOnly="0" labelOnly="1" outline="0" fieldPosition="0">
        <references count="2">
          <reference field="6" count="1" selected="0">
            <x v="115"/>
          </reference>
          <reference field="15" count="1">
            <x v="27"/>
          </reference>
        </references>
      </pivotArea>
    </format>
    <format dxfId="19">
      <pivotArea dataOnly="0" labelOnly="1" outline="0" fieldPosition="0">
        <references count="2">
          <reference field="6" count="1" selected="0">
            <x v="116"/>
          </reference>
          <reference field="15" count="1">
            <x v="70"/>
          </reference>
        </references>
      </pivotArea>
    </format>
    <format dxfId="18">
      <pivotArea dataOnly="0" labelOnly="1" outline="0" fieldPosition="0">
        <references count="2">
          <reference field="6" count="1" selected="0">
            <x v="117"/>
          </reference>
          <reference field="15" count="1">
            <x v="15"/>
          </reference>
        </references>
      </pivotArea>
    </format>
    <format dxfId="17">
      <pivotArea dataOnly="0" labelOnly="1" outline="0" fieldPosition="0">
        <references count="2">
          <reference field="6" count="1" selected="0">
            <x v="118"/>
          </reference>
          <reference field="15" count="1">
            <x v="88"/>
          </reference>
        </references>
      </pivotArea>
    </format>
    <format dxfId="16">
      <pivotArea dataOnly="0" labelOnly="1" outline="0" fieldPosition="0">
        <references count="2">
          <reference field="6" count="1" selected="0">
            <x v="119"/>
          </reference>
          <reference field="15" count="1">
            <x v="57"/>
          </reference>
        </references>
      </pivotArea>
    </format>
    <format dxfId="15">
      <pivotArea dataOnly="0" labelOnly="1" outline="0" fieldPosition="0">
        <references count="2">
          <reference field="6" count="1" selected="0">
            <x v="120"/>
          </reference>
          <reference field="15" count="1">
            <x v="109"/>
          </reference>
        </references>
      </pivotArea>
    </format>
    <format dxfId="14">
      <pivotArea dataOnly="0" labelOnly="1" outline="0" fieldPosition="0">
        <references count="2">
          <reference field="6" count="1" selected="0">
            <x v="121"/>
          </reference>
          <reference field="15" count="1">
            <x v="12"/>
          </reference>
        </references>
      </pivotArea>
    </format>
    <format dxfId="13">
      <pivotArea dataOnly="0" labelOnly="1" outline="0" fieldPosition="0">
        <references count="2">
          <reference field="6" count="1" selected="0">
            <x v="123"/>
          </reference>
          <reference field="15" count="1">
            <x v="64"/>
          </reference>
        </references>
      </pivotArea>
    </format>
    <format dxfId="12">
      <pivotArea dataOnly="0" labelOnly="1" outline="0" fieldPosition="0">
        <references count="2">
          <reference field="6" count="1" selected="0">
            <x v="124"/>
          </reference>
          <reference field="15" count="1">
            <x v="48"/>
          </reference>
        </references>
      </pivotArea>
    </format>
    <format dxfId="11">
      <pivotArea dataOnly="0" labelOnly="1" outline="0" fieldPosition="0">
        <references count="2">
          <reference field="6" count="1" selected="0">
            <x v="125"/>
          </reference>
          <reference field="15" count="1">
            <x v="0"/>
          </reference>
        </references>
      </pivotArea>
    </format>
    <format dxfId="10">
      <pivotArea dataOnly="0" labelOnly="1" outline="0" fieldPosition="0">
        <references count="2">
          <reference field="6" count="1" selected="0">
            <x v="126"/>
          </reference>
          <reference field="15" count="1">
            <x v="20"/>
          </reference>
        </references>
      </pivotArea>
    </format>
    <format dxfId="9">
      <pivotArea dataOnly="0" labelOnly="1" outline="0" fieldPosition="0">
        <references count="2">
          <reference field="6" count="1" selected="0">
            <x v="127"/>
          </reference>
          <reference field="15" count="1">
            <x v="7"/>
          </reference>
        </references>
      </pivotArea>
    </format>
    <format dxfId="8">
      <pivotArea dataOnly="0" labelOnly="1" outline="0" fieldPosition="0">
        <references count="2">
          <reference field="6" count="1" selected="0">
            <x v="128"/>
          </reference>
          <reference field="15" count="1">
            <x v="98"/>
          </reference>
        </references>
      </pivotArea>
    </format>
    <format dxfId="7">
      <pivotArea dataOnly="0" labelOnly="1" outline="0" fieldPosition="0">
        <references count="2">
          <reference field="6" count="1" selected="0">
            <x v="129"/>
          </reference>
          <reference field="15" count="1">
            <x v="104"/>
          </reference>
        </references>
      </pivotArea>
    </format>
    <format dxfId="6">
      <pivotArea dataOnly="0" labelOnly="1" outline="0" fieldPosition="0">
        <references count="2">
          <reference field="6" count="1" selected="0">
            <x v="130"/>
          </reference>
          <reference field="15" count="1">
            <x v="78"/>
          </reference>
        </references>
      </pivotArea>
    </format>
    <format dxfId="5">
      <pivotArea dataOnly="0" labelOnly="1" outline="0" fieldPosition="0">
        <references count="2">
          <reference field="6" count="1" selected="0">
            <x v="131"/>
          </reference>
          <reference field="15" count="1">
            <x v="52"/>
          </reference>
        </references>
      </pivotArea>
    </format>
    <format dxfId="4">
      <pivotArea dataOnly="0" labelOnly="1" outline="0" fieldPosition="0">
        <references count="2">
          <reference field="6" count="1" selected="0">
            <x v="132"/>
          </reference>
          <reference field="15" count="1">
            <x v="14"/>
          </reference>
        </references>
      </pivotArea>
    </format>
    <format dxfId="3">
      <pivotArea dataOnly="0" labelOnly="1" outline="0" fieldPosition="0">
        <references count="2">
          <reference field="6" count="1" selected="0">
            <x v="133"/>
          </reference>
          <reference field="15" count="1">
            <x v="45"/>
          </reference>
        </references>
      </pivotArea>
    </format>
    <format dxfId="2">
      <pivotArea dataOnly="0" labelOnly="1" outline="0" fieldPosition="0">
        <references count="2">
          <reference field="6" count="1" selected="0">
            <x v="134"/>
          </reference>
          <reference field="15" count="1">
            <x v="10"/>
          </reference>
        </references>
      </pivotArea>
    </format>
    <format dxfId="1">
      <pivotArea dataOnly="0" labelOnly="1" outline="0" fieldPosition="0">
        <references count="2">
          <reference field="6" count="1" selected="0">
            <x v="135"/>
          </reference>
          <reference field="15" count="1">
            <x v="31"/>
          </reference>
        </references>
      </pivotArea>
    </format>
    <format dxfId="0">
      <pivotArea dataOnly="0" labelOnly="1" outline="0" fieldPosition="0">
        <references count="2">
          <reference field="6" count="1" selected="0">
            <x v="139"/>
          </reference>
          <reference field="15" count="1">
            <x v="115"/>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0.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1.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
  <sheetViews>
    <sheetView topLeftCell="A5" workbookViewId="0">
      <pane ySplit="1" topLeftCell="A117" activePane="bottomLeft" state="frozen"/>
      <selection activeCell="A5" sqref="A5"/>
      <selection pane="bottomLeft" activeCell="B139" sqref="B139"/>
    </sheetView>
  </sheetViews>
  <sheetFormatPr defaultColWidth="9.109375" defaultRowHeight="13.8" x14ac:dyDescent="0.25"/>
  <cols>
    <col min="1" max="1" width="32.6640625" style="1" bestFit="1" customWidth="1"/>
    <col min="2" max="2" width="52.109375" style="8" customWidth="1"/>
    <col min="3" max="3" width="29.88671875" style="1" bestFit="1" customWidth="1"/>
    <col min="4" max="4" width="22" style="1" bestFit="1" customWidth="1"/>
    <col min="5" max="5" width="22.88671875" style="1" bestFit="1" customWidth="1"/>
    <col min="6" max="6" width="23" style="1" bestFit="1" customWidth="1"/>
    <col min="7" max="7" width="12.88671875" style="1" customWidth="1"/>
    <col min="8" max="8" width="8.109375" style="1" customWidth="1"/>
    <col min="9" max="9" width="11.5546875" style="1" customWidth="1"/>
    <col min="10" max="10" width="19" style="1" customWidth="1"/>
    <col min="11" max="11" width="10.6640625" style="1" customWidth="1"/>
    <col min="12" max="16384" width="9.109375" style="1"/>
  </cols>
  <sheetData>
    <row r="1" spans="1:11" ht="14.4" x14ac:dyDescent="0.3">
      <c r="A1"/>
      <c r="B1"/>
    </row>
    <row r="2" spans="1:11" x14ac:dyDescent="0.25">
      <c r="A2" s="157" t="s">
        <v>1</v>
      </c>
      <c r="B2" s="158" t="s">
        <v>520</v>
      </c>
    </row>
    <row r="3" spans="1:11" x14ac:dyDescent="0.25">
      <c r="A3" s="157" t="s">
        <v>0</v>
      </c>
      <c r="B3" s="158" t="s">
        <v>520</v>
      </c>
    </row>
    <row r="4" spans="1:11" ht="14.4" x14ac:dyDescent="0.3">
      <c r="A4"/>
      <c r="B4"/>
      <c r="C4"/>
      <c r="D4"/>
      <c r="E4"/>
      <c r="F4"/>
      <c r="G4"/>
      <c r="H4"/>
      <c r="I4"/>
      <c r="J4"/>
      <c r="K4"/>
    </row>
    <row r="5" spans="1:11" x14ac:dyDescent="0.25">
      <c r="A5" s="157" t="s">
        <v>4</v>
      </c>
      <c r="B5" s="161" t="s">
        <v>12</v>
      </c>
      <c r="C5" s="157" t="s">
        <v>2</v>
      </c>
      <c r="D5" s="157" t="s">
        <v>5</v>
      </c>
      <c r="E5" s="157" t="s">
        <v>15</v>
      </c>
      <c r="F5" s="157" t="s">
        <v>17</v>
      </c>
      <c r="G5" s="157" t="s">
        <v>175</v>
      </c>
      <c r="H5" s="157" t="s">
        <v>287</v>
      </c>
      <c r="I5" s="157" t="s">
        <v>96</v>
      </c>
      <c r="J5" s="158" t="s">
        <v>140</v>
      </c>
      <c r="K5" s="158" t="s">
        <v>519</v>
      </c>
    </row>
    <row r="6" spans="1:11" x14ac:dyDescent="0.25">
      <c r="A6" s="158" t="s">
        <v>55</v>
      </c>
      <c r="B6" s="162" t="s">
        <v>56</v>
      </c>
      <c r="C6" s="158" t="s">
        <v>51</v>
      </c>
      <c r="D6" s="158" t="s">
        <v>21</v>
      </c>
      <c r="E6" s="158" t="s">
        <v>525</v>
      </c>
      <c r="F6" s="158" t="s">
        <v>525</v>
      </c>
      <c r="G6" s="158">
        <v>101</v>
      </c>
      <c r="H6" s="158" t="s">
        <v>288</v>
      </c>
      <c r="I6" s="158" t="s">
        <v>31</v>
      </c>
      <c r="J6" s="159">
        <v>85520</v>
      </c>
      <c r="K6" s="159">
        <v>65665</v>
      </c>
    </row>
    <row r="7" spans="1:11" x14ac:dyDescent="0.25">
      <c r="A7" s="158" t="s">
        <v>20</v>
      </c>
      <c r="B7" s="162" t="s">
        <v>22</v>
      </c>
      <c r="C7" s="158"/>
      <c r="D7" s="158"/>
      <c r="E7" s="158"/>
      <c r="F7" s="158"/>
      <c r="G7" s="158"/>
      <c r="H7" s="158"/>
      <c r="I7" s="158"/>
      <c r="J7" s="159">
        <v>17850</v>
      </c>
      <c r="K7" s="159">
        <v>17850</v>
      </c>
    </row>
    <row r="8" spans="1:11" ht="27.6" x14ac:dyDescent="0.25">
      <c r="A8" s="158" t="s">
        <v>308</v>
      </c>
      <c r="B8" s="162" t="s">
        <v>309</v>
      </c>
      <c r="C8" s="158" t="s">
        <v>106</v>
      </c>
      <c r="D8" s="158" t="s">
        <v>21</v>
      </c>
      <c r="E8" s="158" t="s">
        <v>310</v>
      </c>
      <c r="F8" s="158" t="s">
        <v>311</v>
      </c>
      <c r="G8" s="158">
        <v>101</v>
      </c>
      <c r="H8" s="158" t="s">
        <v>289</v>
      </c>
      <c r="I8" s="158" t="s">
        <v>31</v>
      </c>
      <c r="J8" s="159">
        <v>435000</v>
      </c>
      <c r="K8" s="159">
        <v>397860</v>
      </c>
    </row>
    <row r="9" spans="1:11" ht="27.6" x14ac:dyDescent="0.25">
      <c r="A9" s="158" t="s">
        <v>24</v>
      </c>
      <c r="B9" s="162" t="s">
        <v>25</v>
      </c>
      <c r="C9" s="158" t="s">
        <v>23</v>
      </c>
      <c r="D9" s="158" t="s">
        <v>21</v>
      </c>
      <c r="E9" s="158" t="s">
        <v>501</v>
      </c>
      <c r="F9" s="158" t="s">
        <v>503</v>
      </c>
      <c r="G9" s="158">
        <v>101</v>
      </c>
      <c r="H9" s="158" t="s">
        <v>138</v>
      </c>
      <c r="I9" s="158" t="s">
        <v>31</v>
      </c>
      <c r="J9" s="159">
        <v>25500</v>
      </c>
      <c r="K9" s="159">
        <v>25480</v>
      </c>
    </row>
    <row r="10" spans="1:11" x14ac:dyDescent="0.25">
      <c r="A10" s="158" t="s">
        <v>299</v>
      </c>
      <c r="B10" s="162" t="s">
        <v>298</v>
      </c>
      <c r="C10" s="158" t="s">
        <v>106</v>
      </c>
      <c r="D10" s="158" t="s">
        <v>300</v>
      </c>
      <c r="E10" s="158" t="s">
        <v>501</v>
      </c>
      <c r="F10" s="158" t="s">
        <v>502</v>
      </c>
      <c r="G10" s="158">
        <v>101</v>
      </c>
      <c r="H10" s="158" t="s">
        <v>289</v>
      </c>
      <c r="I10" s="158" t="s">
        <v>31</v>
      </c>
      <c r="J10" s="159">
        <v>947218.62</v>
      </c>
      <c r="K10" s="159">
        <v>928620</v>
      </c>
    </row>
    <row r="11" spans="1:11" x14ac:dyDescent="0.25">
      <c r="A11" s="158" t="s">
        <v>29</v>
      </c>
      <c r="B11" s="162" t="s">
        <v>30</v>
      </c>
      <c r="C11" s="158" t="s">
        <v>23</v>
      </c>
      <c r="D11" s="158" t="s">
        <v>21</v>
      </c>
      <c r="E11" s="158" t="s">
        <v>26</v>
      </c>
      <c r="F11" s="158" t="s">
        <v>166</v>
      </c>
      <c r="G11" s="158">
        <v>165</v>
      </c>
      <c r="H11" s="158" t="s">
        <v>288</v>
      </c>
      <c r="I11" s="158" t="s">
        <v>31</v>
      </c>
      <c r="J11" s="159">
        <v>49000</v>
      </c>
      <c r="K11" s="159">
        <v>45560</v>
      </c>
    </row>
    <row r="12" spans="1:11" x14ac:dyDescent="0.25">
      <c r="A12" s="158" t="s">
        <v>515</v>
      </c>
      <c r="B12" s="162" t="s">
        <v>516</v>
      </c>
      <c r="C12" s="158" t="s">
        <v>106</v>
      </c>
      <c r="D12" s="158" t="s">
        <v>21</v>
      </c>
      <c r="E12" s="158" t="s">
        <v>169</v>
      </c>
      <c r="F12" s="158" t="s">
        <v>310</v>
      </c>
      <c r="G12" s="158">
        <v>101</v>
      </c>
      <c r="H12" s="158" t="s">
        <v>289</v>
      </c>
      <c r="I12" s="158" t="s">
        <v>31</v>
      </c>
      <c r="J12" s="159">
        <v>972105.5</v>
      </c>
      <c r="K12" s="159">
        <v>791000</v>
      </c>
    </row>
    <row r="13" spans="1:11" x14ac:dyDescent="0.25">
      <c r="A13" s="158" t="s">
        <v>33</v>
      </c>
      <c r="B13" s="162" t="s">
        <v>34</v>
      </c>
      <c r="C13" s="158" t="s">
        <v>32</v>
      </c>
      <c r="D13" s="158" t="s">
        <v>21</v>
      </c>
      <c r="E13" s="158" t="s">
        <v>525</v>
      </c>
      <c r="F13" s="158" t="s">
        <v>525</v>
      </c>
      <c r="G13" s="158">
        <v>101</v>
      </c>
      <c r="H13" s="158" t="s">
        <v>138</v>
      </c>
      <c r="I13" s="158" t="s">
        <v>138</v>
      </c>
      <c r="J13" s="159">
        <v>22500</v>
      </c>
      <c r="K13" s="159">
        <v>22500</v>
      </c>
    </row>
    <row r="14" spans="1:11" x14ac:dyDescent="0.25">
      <c r="A14" s="158" t="s">
        <v>301</v>
      </c>
      <c r="B14" s="162" t="s">
        <v>298</v>
      </c>
      <c r="C14" s="158" t="s">
        <v>106</v>
      </c>
      <c r="D14" s="158" t="s">
        <v>21</v>
      </c>
      <c r="E14" s="160">
        <v>44396</v>
      </c>
      <c r="F14" s="160">
        <v>44403</v>
      </c>
      <c r="G14" s="158">
        <v>101</v>
      </c>
      <c r="H14" s="158" t="s">
        <v>289</v>
      </c>
      <c r="I14" s="158" t="s">
        <v>527</v>
      </c>
      <c r="J14" s="159">
        <v>378961.7</v>
      </c>
      <c r="K14" s="159">
        <v>359780</v>
      </c>
    </row>
    <row r="15" spans="1:11" ht="27.6" x14ac:dyDescent="0.25">
      <c r="A15" s="158" t="s">
        <v>36</v>
      </c>
      <c r="B15" s="162" t="s">
        <v>25</v>
      </c>
      <c r="C15" s="158" t="s">
        <v>23</v>
      </c>
      <c r="D15" s="158" t="s">
        <v>21</v>
      </c>
      <c r="E15" s="158" t="s">
        <v>208</v>
      </c>
      <c r="F15" s="158" t="s">
        <v>290</v>
      </c>
      <c r="G15" s="158">
        <v>101</v>
      </c>
      <c r="H15" s="158" t="s">
        <v>288</v>
      </c>
      <c r="I15" s="158" t="s">
        <v>31</v>
      </c>
      <c r="J15" s="159">
        <v>30250</v>
      </c>
      <c r="K15" s="159">
        <v>29960</v>
      </c>
    </row>
    <row r="16" spans="1:11" x14ac:dyDescent="0.25">
      <c r="A16" s="158" t="s">
        <v>167</v>
      </c>
      <c r="B16" s="162" t="s">
        <v>168</v>
      </c>
      <c r="C16" s="158" t="s">
        <v>106</v>
      </c>
      <c r="D16" s="158" t="s">
        <v>21</v>
      </c>
      <c r="E16" s="158" t="s">
        <v>169</v>
      </c>
      <c r="F16" s="158" t="s">
        <v>170</v>
      </c>
      <c r="G16" s="158">
        <v>101</v>
      </c>
      <c r="H16" s="158" t="s">
        <v>289</v>
      </c>
      <c r="I16" s="158" t="s">
        <v>31</v>
      </c>
      <c r="J16" s="159">
        <v>315813.75</v>
      </c>
      <c r="K16" s="159">
        <v>195700</v>
      </c>
    </row>
    <row r="17" spans="1:11" x14ac:dyDescent="0.25">
      <c r="A17" s="158"/>
      <c r="B17" s="162"/>
      <c r="C17" s="158"/>
      <c r="D17" s="158"/>
      <c r="E17" s="158" t="s">
        <v>170</v>
      </c>
      <c r="F17" s="158" t="s">
        <v>170</v>
      </c>
      <c r="G17" s="158">
        <v>101</v>
      </c>
      <c r="H17" s="158" t="s">
        <v>289</v>
      </c>
      <c r="I17" s="158" t="s">
        <v>31</v>
      </c>
      <c r="J17" s="159">
        <v>45000</v>
      </c>
      <c r="K17" s="159">
        <v>42000</v>
      </c>
    </row>
    <row r="18" spans="1:11" x14ac:dyDescent="0.25">
      <c r="A18" s="158" t="s">
        <v>37</v>
      </c>
      <c r="B18" s="162" t="s">
        <v>38</v>
      </c>
      <c r="C18" s="158" t="s">
        <v>19</v>
      </c>
      <c r="D18" s="158" t="s">
        <v>21</v>
      </c>
      <c r="E18" s="160">
        <v>44230</v>
      </c>
      <c r="F18" s="158" t="s">
        <v>26</v>
      </c>
      <c r="G18" s="158">
        <v>164</v>
      </c>
      <c r="H18" s="158" t="s">
        <v>288</v>
      </c>
      <c r="I18" s="158" t="s">
        <v>31</v>
      </c>
      <c r="J18" s="159">
        <v>14000</v>
      </c>
      <c r="K18" s="159">
        <v>11800</v>
      </c>
    </row>
    <row r="19" spans="1:11" ht="41.4" x14ac:dyDescent="0.25">
      <c r="A19" s="158" t="s">
        <v>40</v>
      </c>
      <c r="B19" s="162" t="s">
        <v>41</v>
      </c>
      <c r="C19" s="158" t="s">
        <v>39</v>
      </c>
      <c r="D19" s="158" t="s">
        <v>21</v>
      </c>
      <c r="E19" s="158" t="s">
        <v>174</v>
      </c>
      <c r="F19" s="158" t="s">
        <v>176</v>
      </c>
      <c r="G19" s="158">
        <v>101</v>
      </c>
      <c r="H19" s="158" t="s">
        <v>288</v>
      </c>
      <c r="I19" s="158" t="s">
        <v>31</v>
      </c>
      <c r="J19" s="159">
        <v>107880</v>
      </c>
      <c r="K19" s="159">
        <v>107880</v>
      </c>
    </row>
    <row r="20" spans="1:11" x14ac:dyDescent="0.25">
      <c r="A20" s="158" t="s">
        <v>42</v>
      </c>
      <c r="B20" s="162" t="s">
        <v>43</v>
      </c>
      <c r="C20" s="158" t="s">
        <v>19</v>
      </c>
      <c r="D20" s="158" t="s">
        <v>21</v>
      </c>
      <c r="E20" s="158" t="s">
        <v>177</v>
      </c>
      <c r="F20" s="158" t="s">
        <v>177</v>
      </c>
      <c r="G20" s="158">
        <v>164</v>
      </c>
      <c r="H20" s="158" t="s">
        <v>288</v>
      </c>
      <c r="I20" s="158" t="s">
        <v>31</v>
      </c>
      <c r="J20" s="159">
        <v>3960</v>
      </c>
      <c r="K20" s="159">
        <v>3885</v>
      </c>
    </row>
    <row r="21" spans="1:11" x14ac:dyDescent="0.25">
      <c r="A21" s="158" t="s">
        <v>302</v>
      </c>
      <c r="B21" s="162" t="s">
        <v>303</v>
      </c>
      <c r="C21" s="158" t="s">
        <v>106</v>
      </c>
      <c r="D21" s="158" t="s">
        <v>21</v>
      </c>
      <c r="E21" s="158" t="s">
        <v>525</v>
      </c>
      <c r="F21" s="158" t="s">
        <v>525</v>
      </c>
      <c r="G21" s="158">
        <v>101</v>
      </c>
      <c r="H21" s="158" t="s">
        <v>288</v>
      </c>
      <c r="I21" s="158" t="s">
        <v>31</v>
      </c>
      <c r="J21" s="159">
        <v>200000</v>
      </c>
      <c r="K21" s="159">
        <v>199680</v>
      </c>
    </row>
    <row r="22" spans="1:11" x14ac:dyDescent="0.25">
      <c r="A22" s="158" t="s">
        <v>45</v>
      </c>
      <c r="B22" s="162" t="s">
        <v>46</v>
      </c>
      <c r="C22" s="158" t="s">
        <v>19</v>
      </c>
      <c r="D22" s="158" t="s">
        <v>21</v>
      </c>
      <c r="E22" s="158" t="s">
        <v>194</v>
      </c>
      <c r="F22" s="158" t="s">
        <v>194</v>
      </c>
      <c r="G22" s="158">
        <v>165</v>
      </c>
      <c r="H22" s="158" t="s">
        <v>138</v>
      </c>
      <c r="I22" s="158" t="s">
        <v>95</v>
      </c>
      <c r="J22" s="159">
        <v>28000</v>
      </c>
      <c r="K22" s="159">
        <v>0</v>
      </c>
    </row>
    <row r="23" spans="1:11" ht="27.6" x14ac:dyDescent="0.25">
      <c r="A23" s="158" t="s">
        <v>349</v>
      </c>
      <c r="B23" s="162" t="s">
        <v>222</v>
      </c>
      <c r="C23" s="158" t="s">
        <v>122</v>
      </c>
      <c r="D23" s="158" t="s">
        <v>21</v>
      </c>
      <c r="E23" s="158" t="s">
        <v>525</v>
      </c>
      <c r="F23" s="158" t="s">
        <v>525</v>
      </c>
      <c r="G23" s="158">
        <v>165</v>
      </c>
      <c r="H23" s="158" t="s">
        <v>288</v>
      </c>
      <c r="I23" s="158" t="s">
        <v>28</v>
      </c>
      <c r="J23" s="159">
        <v>30950</v>
      </c>
      <c r="K23" s="159">
        <v>29315</v>
      </c>
    </row>
    <row r="24" spans="1:11" x14ac:dyDescent="0.25">
      <c r="A24" s="158" t="s">
        <v>350</v>
      </c>
      <c r="B24" s="162" t="s">
        <v>351</v>
      </c>
      <c r="C24" s="158" t="s">
        <v>39</v>
      </c>
      <c r="D24" s="158" t="s">
        <v>21</v>
      </c>
      <c r="E24" s="158" t="s">
        <v>525</v>
      </c>
      <c r="F24" s="158" t="s">
        <v>525</v>
      </c>
      <c r="G24" s="158">
        <v>165</v>
      </c>
      <c r="H24" s="158" t="s">
        <v>288</v>
      </c>
      <c r="I24" s="158" t="s">
        <v>28</v>
      </c>
      <c r="J24" s="159">
        <v>30840</v>
      </c>
      <c r="K24" s="159">
        <v>28941.9</v>
      </c>
    </row>
    <row r="25" spans="1:11" x14ac:dyDescent="0.25">
      <c r="A25" s="158" t="s">
        <v>352</v>
      </c>
      <c r="B25" s="162" t="s">
        <v>353</v>
      </c>
      <c r="C25" s="158" t="s">
        <v>87</v>
      </c>
      <c r="D25" s="158" t="s">
        <v>21</v>
      </c>
      <c r="E25" s="158" t="s">
        <v>525</v>
      </c>
      <c r="F25" s="158" t="s">
        <v>525</v>
      </c>
      <c r="G25" s="158">
        <v>101</v>
      </c>
      <c r="H25" s="158" t="s">
        <v>288</v>
      </c>
      <c r="I25" s="158" t="s">
        <v>28</v>
      </c>
      <c r="J25" s="159">
        <v>3500</v>
      </c>
      <c r="K25" s="159">
        <v>2990</v>
      </c>
    </row>
    <row r="26" spans="1:11" x14ac:dyDescent="0.25">
      <c r="A26" s="158" t="s">
        <v>354</v>
      </c>
      <c r="B26" s="158" t="s">
        <v>353</v>
      </c>
      <c r="C26" s="158" t="s">
        <v>87</v>
      </c>
      <c r="D26" s="158" t="s">
        <v>21</v>
      </c>
      <c r="E26" s="158" t="s">
        <v>387</v>
      </c>
      <c r="F26" s="158" t="s">
        <v>387</v>
      </c>
      <c r="G26" s="158">
        <v>101</v>
      </c>
      <c r="H26" s="158" t="s">
        <v>288</v>
      </c>
      <c r="I26" s="158" t="s">
        <v>31</v>
      </c>
      <c r="J26" s="159">
        <v>790</v>
      </c>
      <c r="K26" s="159">
        <v>600</v>
      </c>
    </row>
    <row r="27" spans="1:11" x14ac:dyDescent="0.25">
      <c r="A27" s="158" t="s">
        <v>355</v>
      </c>
      <c r="B27" s="162" t="s">
        <v>356</v>
      </c>
      <c r="C27" s="158" t="s">
        <v>87</v>
      </c>
      <c r="D27" s="158" t="s">
        <v>21</v>
      </c>
      <c r="E27" s="158" t="s">
        <v>525</v>
      </c>
      <c r="F27" s="158" t="s">
        <v>525</v>
      </c>
      <c r="G27" s="158">
        <v>101</v>
      </c>
      <c r="H27" s="158" t="s">
        <v>288</v>
      </c>
      <c r="I27" s="158" t="s">
        <v>28</v>
      </c>
      <c r="J27" s="159">
        <v>1000</v>
      </c>
      <c r="K27" s="159">
        <v>800</v>
      </c>
    </row>
    <row r="28" spans="1:11" x14ac:dyDescent="0.25">
      <c r="A28" s="158" t="s">
        <v>357</v>
      </c>
      <c r="B28" s="162" t="s">
        <v>358</v>
      </c>
      <c r="C28" s="158" t="s">
        <v>51</v>
      </c>
      <c r="D28" s="158" t="s">
        <v>21</v>
      </c>
      <c r="E28" s="158" t="s">
        <v>525</v>
      </c>
      <c r="F28" s="158" t="s">
        <v>525</v>
      </c>
      <c r="G28" s="158" t="s">
        <v>138</v>
      </c>
      <c r="H28" s="158" t="s">
        <v>138</v>
      </c>
      <c r="I28" s="158" t="s">
        <v>95</v>
      </c>
      <c r="J28" s="159">
        <v>13000</v>
      </c>
      <c r="K28" s="159"/>
    </row>
    <row r="29" spans="1:11" x14ac:dyDescent="0.25">
      <c r="A29" s="158" t="s">
        <v>359</v>
      </c>
      <c r="B29" s="162" t="s">
        <v>360</v>
      </c>
      <c r="C29" s="158" t="s">
        <v>51</v>
      </c>
      <c r="D29" s="158" t="s">
        <v>21</v>
      </c>
      <c r="E29" s="158" t="s">
        <v>504</v>
      </c>
      <c r="F29" s="158" t="s">
        <v>505</v>
      </c>
      <c r="G29" s="158">
        <v>101</v>
      </c>
      <c r="H29" s="158" t="s">
        <v>288</v>
      </c>
      <c r="I29" s="158" t="s">
        <v>31</v>
      </c>
      <c r="J29" s="159">
        <v>10950</v>
      </c>
      <c r="K29" s="159">
        <v>8314</v>
      </c>
    </row>
    <row r="30" spans="1:11" x14ac:dyDescent="0.25">
      <c r="A30" s="158" t="s">
        <v>361</v>
      </c>
      <c r="B30" s="158" t="s">
        <v>360</v>
      </c>
      <c r="C30" s="158" t="s">
        <v>51</v>
      </c>
      <c r="D30" s="158" t="s">
        <v>21</v>
      </c>
      <c r="E30" s="160">
        <v>44399</v>
      </c>
      <c r="F30" s="160">
        <v>44411</v>
      </c>
      <c r="G30" s="158">
        <v>101</v>
      </c>
      <c r="H30" s="158" t="s">
        <v>288</v>
      </c>
      <c r="I30" s="158" t="s">
        <v>527</v>
      </c>
      <c r="J30" s="159">
        <v>18500</v>
      </c>
      <c r="K30" s="159">
        <v>15780</v>
      </c>
    </row>
    <row r="31" spans="1:11" ht="27.6" x14ac:dyDescent="0.25">
      <c r="A31" s="158" t="s">
        <v>362</v>
      </c>
      <c r="B31" s="162" t="s">
        <v>363</v>
      </c>
      <c r="C31" s="158" t="s">
        <v>67</v>
      </c>
      <c r="D31" s="158" t="s">
        <v>21</v>
      </c>
      <c r="E31" s="158" t="s">
        <v>525</v>
      </c>
      <c r="F31" s="158" t="s">
        <v>525</v>
      </c>
      <c r="G31" s="158" t="s">
        <v>138</v>
      </c>
      <c r="H31" s="158" t="s">
        <v>138</v>
      </c>
      <c r="I31" s="158" t="s">
        <v>95</v>
      </c>
      <c r="J31" s="159">
        <v>3000</v>
      </c>
      <c r="K31" s="159">
        <v>0</v>
      </c>
    </row>
    <row r="32" spans="1:11" ht="27.6" x14ac:dyDescent="0.25">
      <c r="A32" s="158" t="s">
        <v>364</v>
      </c>
      <c r="B32" s="162" t="s">
        <v>365</v>
      </c>
      <c r="C32" s="158" t="s">
        <v>67</v>
      </c>
      <c r="D32" s="158" t="s">
        <v>21</v>
      </c>
      <c r="E32" s="158" t="s">
        <v>391</v>
      </c>
      <c r="F32" s="160">
        <v>44377</v>
      </c>
      <c r="G32" s="158">
        <v>101</v>
      </c>
      <c r="H32" s="158" t="s">
        <v>288</v>
      </c>
      <c r="I32" s="158" t="s">
        <v>527</v>
      </c>
      <c r="J32" s="159">
        <v>13000</v>
      </c>
      <c r="K32" s="159">
        <v>9000</v>
      </c>
    </row>
    <row r="33" spans="1:11" x14ac:dyDescent="0.25">
      <c r="A33" s="158" t="s">
        <v>47</v>
      </c>
      <c r="B33" s="162" t="s">
        <v>48</v>
      </c>
      <c r="C33" s="158" t="s">
        <v>32</v>
      </c>
      <c r="D33" s="158" t="s">
        <v>21</v>
      </c>
      <c r="E33" s="158" t="s">
        <v>525</v>
      </c>
      <c r="F33" s="158" t="s">
        <v>525</v>
      </c>
      <c r="G33" s="158">
        <v>101</v>
      </c>
      <c r="H33" s="158" t="s">
        <v>138</v>
      </c>
      <c r="I33" s="158" t="s">
        <v>95</v>
      </c>
      <c r="J33" s="159">
        <v>1500</v>
      </c>
      <c r="K33" s="159"/>
    </row>
    <row r="34" spans="1:11" ht="27.6" x14ac:dyDescent="0.25">
      <c r="A34" s="158" t="s">
        <v>366</v>
      </c>
      <c r="B34" s="162" t="s">
        <v>367</v>
      </c>
      <c r="C34" s="158" t="s">
        <v>67</v>
      </c>
      <c r="D34" s="158" t="s">
        <v>21</v>
      </c>
      <c r="E34" s="158" t="s">
        <v>525</v>
      </c>
      <c r="F34" s="158" t="s">
        <v>525</v>
      </c>
      <c r="G34" s="158" t="s">
        <v>138</v>
      </c>
      <c r="H34" s="158" t="s">
        <v>138</v>
      </c>
      <c r="I34" s="158" t="s">
        <v>527</v>
      </c>
      <c r="J34" s="159">
        <v>12597.5</v>
      </c>
      <c r="K34" s="159">
        <v>12597.5</v>
      </c>
    </row>
    <row r="35" spans="1:11" ht="27.6" x14ac:dyDescent="0.25">
      <c r="A35" s="158" t="s">
        <v>368</v>
      </c>
      <c r="B35" s="162" t="s">
        <v>370</v>
      </c>
      <c r="C35" s="158" t="s">
        <v>369</v>
      </c>
      <c r="D35" s="158" t="s">
        <v>21</v>
      </c>
      <c r="E35" s="158" t="s">
        <v>525</v>
      </c>
      <c r="F35" s="158" t="s">
        <v>525</v>
      </c>
      <c r="G35" s="158">
        <v>101</v>
      </c>
      <c r="H35" s="158" t="s">
        <v>288</v>
      </c>
      <c r="I35" s="158" t="s">
        <v>92</v>
      </c>
      <c r="J35" s="159">
        <v>8000</v>
      </c>
      <c r="K35" s="159">
        <v>8000</v>
      </c>
    </row>
    <row r="36" spans="1:11" x14ac:dyDescent="0.25">
      <c r="A36" s="158" t="s">
        <v>371</v>
      </c>
      <c r="B36" s="162" t="s">
        <v>372</v>
      </c>
      <c r="C36" s="158" t="s">
        <v>369</v>
      </c>
      <c r="D36" s="158" t="s">
        <v>21</v>
      </c>
      <c r="E36" s="158" t="s">
        <v>463</v>
      </c>
      <c r="F36" s="158" t="s">
        <v>506</v>
      </c>
      <c r="G36" s="158">
        <v>101</v>
      </c>
      <c r="H36" s="158" t="s">
        <v>288</v>
      </c>
      <c r="I36" s="158" t="s">
        <v>31</v>
      </c>
      <c r="J36" s="159">
        <v>23700</v>
      </c>
      <c r="K36" s="159">
        <v>21624</v>
      </c>
    </row>
    <row r="37" spans="1:11" x14ac:dyDescent="0.25">
      <c r="A37" s="158" t="s">
        <v>384</v>
      </c>
      <c r="B37" s="158" t="s">
        <v>522</v>
      </c>
      <c r="C37" s="158" t="s">
        <v>369</v>
      </c>
      <c r="D37" s="158" t="s">
        <v>21</v>
      </c>
      <c r="E37" s="158" t="s">
        <v>525</v>
      </c>
      <c r="F37" s="158" t="s">
        <v>525</v>
      </c>
      <c r="G37" s="158">
        <v>101</v>
      </c>
      <c r="H37" s="158" t="s">
        <v>288</v>
      </c>
      <c r="I37" s="158" t="s">
        <v>92</v>
      </c>
      <c r="J37" s="159">
        <v>10000</v>
      </c>
      <c r="K37" s="159">
        <v>10000</v>
      </c>
    </row>
    <row r="38" spans="1:11" x14ac:dyDescent="0.25">
      <c r="A38" s="158" t="s">
        <v>49</v>
      </c>
      <c r="B38" s="162" t="s">
        <v>50</v>
      </c>
      <c r="C38" s="158" t="s">
        <v>19</v>
      </c>
      <c r="D38" s="158" t="s">
        <v>21</v>
      </c>
      <c r="E38" s="158" t="s">
        <v>179</v>
      </c>
      <c r="F38" s="158" t="s">
        <v>166</v>
      </c>
      <c r="G38" s="158">
        <v>164</v>
      </c>
      <c r="H38" s="158" t="s">
        <v>288</v>
      </c>
      <c r="I38" s="158" t="s">
        <v>31</v>
      </c>
      <c r="J38" s="159">
        <v>7500</v>
      </c>
      <c r="K38" s="159">
        <v>7125</v>
      </c>
    </row>
    <row r="39" spans="1:11" x14ac:dyDescent="0.25">
      <c r="A39" s="158" t="s">
        <v>52</v>
      </c>
      <c r="B39" s="162" t="s">
        <v>53</v>
      </c>
      <c r="C39" s="158" t="s">
        <v>51</v>
      </c>
      <c r="D39" s="158" t="s">
        <v>21</v>
      </c>
      <c r="E39" s="158" t="s">
        <v>176</v>
      </c>
      <c r="F39" s="158" t="s">
        <v>180</v>
      </c>
      <c r="G39" s="158">
        <v>101</v>
      </c>
      <c r="H39" s="158" t="s">
        <v>288</v>
      </c>
      <c r="I39" s="158" t="s">
        <v>92</v>
      </c>
      <c r="J39" s="159">
        <v>49399.99</v>
      </c>
      <c r="K39" s="159">
        <v>42550</v>
      </c>
    </row>
    <row r="40" spans="1:11" ht="27.6" x14ac:dyDescent="0.25">
      <c r="A40" s="158" t="s">
        <v>181</v>
      </c>
      <c r="B40" s="162" t="s">
        <v>182</v>
      </c>
      <c r="C40" s="158" t="s">
        <v>106</v>
      </c>
      <c r="D40" s="158" t="s">
        <v>21</v>
      </c>
      <c r="E40" s="158" t="s">
        <v>183</v>
      </c>
      <c r="F40" s="158" t="s">
        <v>183</v>
      </c>
      <c r="G40" s="158">
        <v>101</v>
      </c>
      <c r="H40" s="158" t="s">
        <v>289</v>
      </c>
      <c r="I40" s="158" t="s">
        <v>31</v>
      </c>
      <c r="J40" s="159">
        <v>277500</v>
      </c>
      <c r="K40" s="159">
        <v>195000</v>
      </c>
    </row>
    <row r="41" spans="1:11" x14ac:dyDescent="0.25">
      <c r="A41" s="158" t="s">
        <v>57</v>
      </c>
      <c r="B41" s="162" t="s">
        <v>58</v>
      </c>
      <c r="C41" s="158" t="s">
        <v>51</v>
      </c>
      <c r="D41" s="158" t="s">
        <v>21</v>
      </c>
      <c r="E41" s="158" t="s">
        <v>174</v>
      </c>
      <c r="F41" s="158" t="s">
        <v>99</v>
      </c>
      <c r="G41" s="158">
        <v>101</v>
      </c>
      <c r="H41" s="158" t="s">
        <v>288</v>
      </c>
      <c r="I41" s="158" t="s">
        <v>31</v>
      </c>
      <c r="J41" s="159">
        <v>47002</v>
      </c>
      <c r="K41" s="159">
        <v>42500</v>
      </c>
    </row>
    <row r="42" spans="1:11" x14ac:dyDescent="0.25">
      <c r="A42" s="158" t="s">
        <v>59</v>
      </c>
      <c r="B42" s="162" t="s">
        <v>60</v>
      </c>
      <c r="C42" s="158" t="s">
        <v>51</v>
      </c>
      <c r="D42" s="158" t="s">
        <v>21</v>
      </c>
      <c r="E42" s="158" t="s">
        <v>184</v>
      </c>
      <c r="F42" s="158" t="s">
        <v>184</v>
      </c>
      <c r="G42" s="158">
        <v>101</v>
      </c>
      <c r="H42" s="158" t="s">
        <v>288</v>
      </c>
      <c r="I42" s="158" t="s">
        <v>31</v>
      </c>
      <c r="J42" s="159">
        <v>5000</v>
      </c>
      <c r="K42" s="159">
        <v>3000</v>
      </c>
    </row>
    <row r="43" spans="1:11" x14ac:dyDescent="0.25">
      <c r="A43" s="158"/>
      <c r="B43" s="162"/>
      <c r="C43" s="158"/>
      <c r="D43" s="158"/>
      <c r="E43" s="158" t="s">
        <v>99</v>
      </c>
      <c r="F43" s="158" t="s">
        <v>184</v>
      </c>
      <c r="G43" s="158">
        <v>101</v>
      </c>
      <c r="H43" s="158" t="s">
        <v>288</v>
      </c>
      <c r="I43" s="158" t="s">
        <v>31</v>
      </c>
      <c r="J43" s="159">
        <v>15000</v>
      </c>
      <c r="K43" s="159">
        <v>15200</v>
      </c>
    </row>
    <row r="44" spans="1:11" ht="27.6" x14ac:dyDescent="0.25">
      <c r="A44" s="158" t="s">
        <v>62</v>
      </c>
      <c r="B44" s="162" t="s">
        <v>63</v>
      </c>
      <c r="C44" s="158" t="s">
        <v>61</v>
      </c>
      <c r="D44" s="158" t="s">
        <v>21</v>
      </c>
      <c r="E44" s="158" t="s">
        <v>26</v>
      </c>
      <c r="F44" s="158" t="s">
        <v>165</v>
      </c>
      <c r="G44" s="158">
        <v>101</v>
      </c>
      <c r="H44" s="158" t="s">
        <v>288</v>
      </c>
      <c r="I44" s="158" t="s">
        <v>31</v>
      </c>
      <c r="J44" s="159">
        <v>7950</v>
      </c>
      <c r="K44" s="159">
        <v>7950</v>
      </c>
    </row>
    <row r="45" spans="1:11" ht="27.6" x14ac:dyDescent="0.25">
      <c r="A45" s="158" t="s">
        <v>64</v>
      </c>
      <c r="B45" s="162" t="s">
        <v>65</v>
      </c>
      <c r="C45" s="158" t="s">
        <v>39</v>
      </c>
      <c r="D45" s="158" t="s">
        <v>21</v>
      </c>
      <c r="E45" s="158" t="s">
        <v>133</v>
      </c>
      <c r="F45" s="158" t="s">
        <v>66</v>
      </c>
      <c r="G45" s="158">
        <v>101</v>
      </c>
      <c r="H45" s="158" t="s">
        <v>288</v>
      </c>
      <c r="I45" s="158" t="s">
        <v>31</v>
      </c>
      <c r="J45" s="159">
        <v>19250</v>
      </c>
      <c r="K45" s="159">
        <v>16275</v>
      </c>
    </row>
    <row r="46" spans="1:11" x14ac:dyDescent="0.25">
      <c r="A46" s="158" t="s">
        <v>68</v>
      </c>
      <c r="B46" s="162" t="s">
        <v>69</v>
      </c>
      <c r="C46" s="158" t="s">
        <v>67</v>
      </c>
      <c r="D46" s="158" t="s">
        <v>21</v>
      </c>
      <c r="E46" s="158" t="s">
        <v>134</v>
      </c>
      <c r="F46" s="158" t="s">
        <v>186</v>
      </c>
      <c r="G46" s="158">
        <v>101</v>
      </c>
      <c r="H46" s="158" t="s">
        <v>288</v>
      </c>
      <c r="I46" s="158" t="s">
        <v>31</v>
      </c>
      <c r="J46" s="159">
        <v>10200</v>
      </c>
      <c r="K46" s="159">
        <v>8330</v>
      </c>
    </row>
    <row r="47" spans="1:11" x14ac:dyDescent="0.25">
      <c r="A47" s="158" t="s">
        <v>71</v>
      </c>
      <c r="B47" s="162" t="s">
        <v>72</v>
      </c>
      <c r="C47" s="158" t="s">
        <v>70</v>
      </c>
      <c r="D47" s="158" t="s">
        <v>21</v>
      </c>
      <c r="E47" s="158" t="s">
        <v>174</v>
      </c>
      <c r="F47" s="158" t="s">
        <v>174</v>
      </c>
      <c r="G47" s="158">
        <v>101</v>
      </c>
      <c r="H47" s="158" t="s">
        <v>288</v>
      </c>
      <c r="I47" s="158" t="s">
        <v>31</v>
      </c>
      <c r="J47" s="159">
        <v>5320</v>
      </c>
      <c r="K47" s="159">
        <v>5320</v>
      </c>
    </row>
    <row r="48" spans="1:11" ht="27.6" x14ac:dyDescent="0.25">
      <c r="A48" s="158" t="s">
        <v>74</v>
      </c>
      <c r="B48" s="162" t="s">
        <v>75</v>
      </c>
      <c r="C48" s="158" t="s">
        <v>73</v>
      </c>
      <c r="D48" s="158" t="s">
        <v>138</v>
      </c>
      <c r="E48" s="158" t="s">
        <v>525</v>
      </c>
      <c r="F48" s="158" t="s">
        <v>525</v>
      </c>
      <c r="G48" s="158" t="s">
        <v>138</v>
      </c>
      <c r="H48" s="158" t="s">
        <v>138</v>
      </c>
      <c r="I48" s="158" t="s">
        <v>95</v>
      </c>
      <c r="J48" s="159">
        <v>259100</v>
      </c>
      <c r="K48" s="159">
        <v>0</v>
      </c>
    </row>
    <row r="49" spans="1:11" x14ac:dyDescent="0.25">
      <c r="A49" s="158" t="s">
        <v>76</v>
      </c>
      <c r="B49" s="162" t="s">
        <v>77</v>
      </c>
      <c r="C49" s="158" t="s">
        <v>70</v>
      </c>
      <c r="D49" s="158" t="s">
        <v>21</v>
      </c>
      <c r="E49" s="158" t="s">
        <v>174</v>
      </c>
      <c r="F49" s="158" t="s">
        <v>99</v>
      </c>
      <c r="G49" s="158">
        <v>101</v>
      </c>
      <c r="H49" s="158" t="s">
        <v>288</v>
      </c>
      <c r="I49" s="158" t="s">
        <v>31</v>
      </c>
      <c r="J49" s="159">
        <v>1170</v>
      </c>
      <c r="K49" s="159">
        <v>735</v>
      </c>
    </row>
    <row r="50" spans="1:11" x14ac:dyDescent="0.25">
      <c r="A50" s="158" t="s">
        <v>78</v>
      </c>
      <c r="B50" s="162" t="s">
        <v>79</v>
      </c>
      <c r="C50" s="158" t="s">
        <v>51</v>
      </c>
      <c r="D50" s="158" t="s">
        <v>138</v>
      </c>
      <c r="E50" s="158" t="s">
        <v>525</v>
      </c>
      <c r="F50" s="158" t="s">
        <v>525</v>
      </c>
      <c r="G50" s="158" t="s">
        <v>138</v>
      </c>
      <c r="H50" s="158" t="s">
        <v>138</v>
      </c>
      <c r="I50" s="158" t="s">
        <v>95</v>
      </c>
      <c r="J50" s="159">
        <v>4500</v>
      </c>
      <c r="K50" s="159">
        <v>0</v>
      </c>
    </row>
    <row r="51" spans="1:11" x14ac:dyDescent="0.25">
      <c r="A51" s="158" t="s">
        <v>80</v>
      </c>
      <c r="B51" s="162" t="s">
        <v>81</v>
      </c>
      <c r="C51" s="158" t="s">
        <v>51</v>
      </c>
      <c r="D51" s="158" t="s">
        <v>138</v>
      </c>
      <c r="E51" s="158" t="s">
        <v>525</v>
      </c>
      <c r="F51" s="158" t="s">
        <v>525</v>
      </c>
      <c r="G51" s="158" t="s">
        <v>138</v>
      </c>
      <c r="H51" s="158" t="s">
        <v>138</v>
      </c>
      <c r="I51" s="158" t="s">
        <v>95</v>
      </c>
      <c r="J51" s="159">
        <v>5200</v>
      </c>
      <c r="K51" s="159">
        <v>0</v>
      </c>
    </row>
    <row r="52" spans="1:11" x14ac:dyDescent="0.25">
      <c r="A52" s="158" t="s">
        <v>82</v>
      </c>
      <c r="B52" s="162" t="s">
        <v>46</v>
      </c>
      <c r="C52" s="158" t="s">
        <v>19</v>
      </c>
      <c r="D52" s="158" t="s">
        <v>21</v>
      </c>
      <c r="E52" s="158" t="s">
        <v>295</v>
      </c>
      <c r="F52" s="158" t="s">
        <v>208</v>
      </c>
      <c r="G52" s="158">
        <v>164</v>
      </c>
      <c r="H52" s="158" t="s">
        <v>288</v>
      </c>
      <c r="I52" s="158" t="s">
        <v>31</v>
      </c>
      <c r="J52" s="159">
        <v>40000</v>
      </c>
      <c r="K52" s="159">
        <v>40000</v>
      </c>
    </row>
    <row r="53" spans="1:11" x14ac:dyDescent="0.25">
      <c r="A53" s="158" t="s">
        <v>83</v>
      </c>
      <c r="B53" s="162" t="s">
        <v>84</v>
      </c>
      <c r="C53" s="158" t="s">
        <v>67</v>
      </c>
      <c r="D53" s="158" t="s">
        <v>21</v>
      </c>
      <c r="E53" s="158" t="s">
        <v>381</v>
      </c>
      <c r="F53" s="158" t="s">
        <v>382</v>
      </c>
      <c r="G53" s="158">
        <v>101</v>
      </c>
      <c r="H53" s="158" t="s">
        <v>138</v>
      </c>
      <c r="I53" s="158" t="s">
        <v>31</v>
      </c>
      <c r="J53" s="159">
        <v>8000</v>
      </c>
      <c r="K53" s="159">
        <v>8000</v>
      </c>
    </row>
    <row r="54" spans="1:11" ht="27.6" x14ac:dyDescent="0.25">
      <c r="A54" s="158" t="s">
        <v>85</v>
      </c>
      <c r="B54" s="162" t="s">
        <v>86</v>
      </c>
      <c r="C54" s="158" t="s">
        <v>19</v>
      </c>
      <c r="D54" s="158" t="s">
        <v>21</v>
      </c>
      <c r="E54" s="158" t="s">
        <v>187</v>
      </c>
      <c r="F54" s="158" t="s">
        <v>188</v>
      </c>
      <c r="G54" s="158">
        <v>101</v>
      </c>
      <c r="H54" s="158" t="s">
        <v>288</v>
      </c>
      <c r="I54" s="158" t="s">
        <v>31</v>
      </c>
      <c r="J54" s="159">
        <v>17500</v>
      </c>
      <c r="K54" s="159">
        <v>14750</v>
      </c>
    </row>
    <row r="55" spans="1:11" ht="27.6" x14ac:dyDescent="0.25">
      <c r="A55" s="158" t="s">
        <v>88</v>
      </c>
      <c r="B55" s="162" t="s">
        <v>89</v>
      </c>
      <c r="C55" s="158" t="s">
        <v>87</v>
      </c>
      <c r="D55" s="158" t="s">
        <v>21</v>
      </c>
      <c r="E55" s="158" t="s">
        <v>185</v>
      </c>
      <c r="F55" s="158" t="s">
        <v>178</v>
      </c>
      <c r="G55" s="158">
        <v>101</v>
      </c>
      <c r="H55" s="158" t="s">
        <v>288</v>
      </c>
      <c r="I55" s="158" t="s">
        <v>31</v>
      </c>
      <c r="J55" s="159">
        <v>7700</v>
      </c>
      <c r="K55" s="159">
        <v>6930</v>
      </c>
    </row>
    <row r="56" spans="1:11" x14ac:dyDescent="0.25">
      <c r="A56" s="158" t="s">
        <v>90</v>
      </c>
      <c r="B56" s="162" t="s">
        <v>91</v>
      </c>
      <c r="C56" s="158" t="s">
        <v>23</v>
      </c>
      <c r="D56" s="158" t="s">
        <v>138</v>
      </c>
      <c r="E56" s="158" t="s">
        <v>525</v>
      </c>
      <c r="F56" s="158" t="s">
        <v>525</v>
      </c>
      <c r="G56" s="158" t="s">
        <v>138</v>
      </c>
      <c r="H56" s="158" t="s">
        <v>138</v>
      </c>
      <c r="I56" s="158" t="s">
        <v>95</v>
      </c>
      <c r="J56" s="159">
        <v>42000</v>
      </c>
      <c r="K56" s="159">
        <v>0</v>
      </c>
    </row>
    <row r="57" spans="1:11" x14ac:dyDescent="0.25">
      <c r="A57" s="158" t="s">
        <v>93</v>
      </c>
      <c r="B57" s="158" t="s">
        <v>91</v>
      </c>
      <c r="C57" s="158" t="s">
        <v>23</v>
      </c>
      <c r="D57" s="158" t="s">
        <v>138</v>
      </c>
      <c r="E57" s="158" t="s">
        <v>525</v>
      </c>
      <c r="F57" s="158" t="s">
        <v>525</v>
      </c>
      <c r="G57" s="158" t="s">
        <v>138</v>
      </c>
      <c r="H57" s="158" t="s">
        <v>138</v>
      </c>
      <c r="I57" s="158" t="s">
        <v>523</v>
      </c>
      <c r="J57" s="159">
        <v>48250</v>
      </c>
      <c r="K57" s="159">
        <v>0</v>
      </c>
    </row>
    <row r="58" spans="1:11" x14ac:dyDescent="0.25">
      <c r="A58" s="158" t="s">
        <v>97</v>
      </c>
      <c r="B58" s="162" t="s">
        <v>189</v>
      </c>
      <c r="C58" s="158" t="s">
        <v>70</v>
      </c>
      <c r="D58" s="158" t="s">
        <v>21</v>
      </c>
      <c r="E58" s="158" t="s">
        <v>98</v>
      </c>
      <c r="F58" s="158" t="s">
        <v>190</v>
      </c>
      <c r="G58" s="158">
        <v>101</v>
      </c>
      <c r="H58" s="158" t="s">
        <v>288</v>
      </c>
      <c r="I58" s="158" t="s">
        <v>31</v>
      </c>
      <c r="J58" s="159">
        <v>11100</v>
      </c>
      <c r="K58" s="159">
        <v>10730</v>
      </c>
    </row>
    <row r="59" spans="1:11" x14ac:dyDescent="0.25">
      <c r="A59" s="158" t="s">
        <v>100</v>
      </c>
      <c r="B59" s="162" t="s">
        <v>101</v>
      </c>
      <c r="C59" s="158" t="s">
        <v>70</v>
      </c>
      <c r="D59" s="158" t="s">
        <v>138</v>
      </c>
      <c r="E59" s="158" t="s">
        <v>525</v>
      </c>
      <c r="F59" s="158" t="s">
        <v>525</v>
      </c>
      <c r="G59" s="158" t="s">
        <v>138</v>
      </c>
      <c r="H59" s="158" t="s">
        <v>138</v>
      </c>
      <c r="I59" s="158" t="s">
        <v>138</v>
      </c>
      <c r="J59" s="159">
        <v>12750</v>
      </c>
      <c r="K59" s="159">
        <v>12750</v>
      </c>
    </row>
    <row r="60" spans="1:11" ht="27.6" x14ac:dyDescent="0.25">
      <c r="A60" s="158" t="s">
        <v>103</v>
      </c>
      <c r="B60" s="162" t="s">
        <v>191</v>
      </c>
      <c r="C60" s="158" t="s">
        <v>67</v>
      </c>
      <c r="D60" s="158" t="s">
        <v>21</v>
      </c>
      <c r="E60" s="158" t="s">
        <v>176</v>
      </c>
      <c r="F60" s="158" t="s">
        <v>176</v>
      </c>
      <c r="G60" s="158">
        <v>101</v>
      </c>
      <c r="H60" s="158" t="s">
        <v>288</v>
      </c>
      <c r="I60" s="158" t="s">
        <v>31</v>
      </c>
      <c r="J60" s="159">
        <v>18200</v>
      </c>
      <c r="K60" s="159">
        <v>17500</v>
      </c>
    </row>
    <row r="61" spans="1:11" ht="27.6" x14ac:dyDescent="0.25">
      <c r="A61" s="158" t="s">
        <v>104</v>
      </c>
      <c r="B61" s="162" t="s">
        <v>193</v>
      </c>
      <c r="C61" s="158" t="s">
        <v>67</v>
      </c>
      <c r="D61" s="158" t="s">
        <v>21</v>
      </c>
      <c r="E61" s="158" t="s">
        <v>99</v>
      </c>
      <c r="F61" s="158" t="s">
        <v>99</v>
      </c>
      <c r="G61" s="158">
        <v>101</v>
      </c>
      <c r="H61" s="158" t="s">
        <v>288</v>
      </c>
      <c r="I61" s="158" t="s">
        <v>31</v>
      </c>
      <c r="J61" s="159">
        <v>24700</v>
      </c>
      <c r="K61" s="159">
        <v>23750</v>
      </c>
    </row>
    <row r="62" spans="1:11" ht="27.6" x14ac:dyDescent="0.25">
      <c r="A62" s="158" t="s">
        <v>105</v>
      </c>
      <c r="B62" s="162" t="s">
        <v>75</v>
      </c>
      <c r="C62" s="158" t="s">
        <v>73</v>
      </c>
      <c r="D62" s="158" t="s">
        <v>21</v>
      </c>
      <c r="E62" s="158" t="s">
        <v>458</v>
      </c>
      <c r="F62" s="158" t="s">
        <v>382</v>
      </c>
      <c r="G62" s="158">
        <v>165</v>
      </c>
      <c r="H62" s="158" t="s">
        <v>288</v>
      </c>
      <c r="I62" s="158" t="s">
        <v>31</v>
      </c>
      <c r="J62" s="159">
        <v>60000</v>
      </c>
      <c r="K62" s="159">
        <v>61200</v>
      </c>
    </row>
    <row r="63" spans="1:11" x14ac:dyDescent="0.25">
      <c r="A63" s="158"/>
      <c r="B63" s="162"/>
      <c r="C63" s="158"/>
      <c r="D63" s="158"/>
      <c r="E63" s="158" t="s">
        <v>525</v>
      </c>
      <c r="F63" s="158" t="s">
        <v>382</v>
      </c>
      <c r="G63" s="158">
        <v>165</v>
      </c>
      <c r="H63" s="158" t="s">
        <v>288</v>
      </c>
      <c r="I63" s="158" t="s">
        <v>31</v>
      </c>
      <c r="J63" s="159">
        <v>529100</v>
      </c>
      <c r="K63" s="159">
        <v>467600</v>
      </c>
    </row>
    <row r="64" spans="1:11" x14ac:dyDescent="0.25">
      <c r="A64" s="158" t="s">
        <v>107</v>
      </c>
      <c r="B64" s="162" t="s">
        <v>108</v>
      </c>
      <c r="C64" s="158" t="s">
        <v>106</v>
      </c>
      <c r="D64" s="158" t="s">
        <v>138</v>
      </c>
      <c r="E64" s="158" t="s">
        <v>525</v>
      </c>
      <c r="F64" s="158" t="s">
        <v>525</v>
      </c>
      <c r="G64" s="158" t="s">
        <v>138</v>
      </c>
      <c r="H64" s="158" t="s">
        <v>138</v>
      </c>
      <c r="I64" s="158" t="s">
        <v>95</v>
      </c>
      <c r="J64" s="159">
        <v>55200</v>
      </c>
      <c r="K64" s="159">
        <v>0</v>
      </c>
    </row>
    <row r="65" spans="1:11" x14ac:dyDescent="0.25">
      <c r="A65" s="158" t="s">
        <v>109</v>
      </c>
      <c r="B65" s="162" t="s">
        <v>141</v>
      </c>
      <c r="C65" s="158" t="s">
        <v>106</v>
      </c>
      <c r="D65" s="158" t="s">
        <v>138</v>
      </c>
      <c r="E65" s="158" t="s">
        <v>458</v>
      </c>
      <c r="F65" s="158" t="s">
        <v>304</v>
      </c>
      <c r="G65" s="158">
        <v>101</v>
      </c>
      <c r="H65" s="158" t="s">
        <v>138</v>
      </c>
      <c r="I65" s="158" t="s">
        <v>31</v>
      </c>
      <c r="J65" s="159">
        <v>85000</v>
      </c>
      <c r="K65" s="159">
        <v>56025</v>
      </c>
    </row>
    <row r="66" spans="1:11" x14ac:dyDescent="0.25">
      <c r="A66" s="158"/>
      <c r="B66" s="162"/>
      <c r="C66" s="158"/>
      <c r="D66" s="158"/>
      <c r="E66" s="158"/>
      <c r="F66" s="158"/>
      <c r="G66" s="158" t="s">
        <v>138</v>
      </c>
      <c r="H66" s="158" t="s">
        <v>138</v>
      </c>
      <c r="I66" s="158" t="s">
        <v>31</v>
      </c>
      <c r="J66" s="159">
        <v>70000</v>
      </c>
      <c r="K66" s="159">
        <v>43425</v>
      </c>
    </row>
    <row r="67" spans="1:11" x14ac:dyDescent="0.25">
      <c r="A67" s="158" t="s">
        <v>110</v>
      </c>
      <c r="B67" s="158" t="s">
        <v>141</v>
      </c>
      <c r="C67" s="158" t="s">
        <v>106</v>
      </c>
      <c r="D67" s="158" t="s">
        <v>21</v>
      </c>
      <c r="E67" s="158" t="s">
        <v>373</v>
      </c>
      <c r="F67" s="158" t="s">
        <v>387</v>
      </c>
      <c r="G67" s="158">
        <v>101</v>
      </c>
      <c r="H67" s="158" t="s">
        <v>289</v>
      </c>
      <c r="I67" s="158" t="s">
        <v>31</v>
      </c>
      <c r="J67" s="159">
        <v>319140</v>
      </c>
      <c r="K67" s="159">
        <v>279976.5</v>
      </c>
    </row>
    <row r="68" spans="1:11" x14ac:dyDescent="0.25">
      <c r="A68" s="158" t="s">
        <v>112</v>
      </c>
      <c r="B68" s="162" t="s">
        <v>142</v>
      </c>
      <c r="C68" s="158" t="s">
        <v>106</v>
      </c>
      <c r="D68" s="158" t="s">
        <v>21</v>
      </c>
      <c r="E68" s="158" t="s">
        <v>382</v>
      </c>
      <c r="F68" s="158" t="s">
        <v>392</v>
      </c>
      <c r="G68" s="158">
        <v>101</v>
      </c>
      <c r="H68" s="158" t="s">
        <v>288</v>
      </c>
      <c r="I68" s="158" t="s">
        <v>31</v>
      </c>
      <c r="J68" s="159">
        <v>637300</v>
      </c>
      <c r="K68" s="159">
        <v>633015</v>
      </c>
    </row>
    <row r="69" spans="1:11" x14ac:dyDescent="0.25">
      <c r="A69" s="158" t="s">
        <v>113</v>
      </c>
      <c r="B69" s="162" t="s">
        <v>114</v>
      </c>
      <c r="C69" s="158" t="s">
        <v>106</v>
      </c>
      <c r="D69" s="158" t="s">
        <v>376</v>
      </c>
      <c r="E69" s="158" t="s">
        <v>525</v>
      </c>
      <c r="F69" s="158" t="s">
        <v>525</v>
      </c>
      <c r="G69" s="158" t="s">
        <v>138</v>
      </c>
      <c r="H69" s="158" t="s">
        <v>138</v>
      </c>
      <c r="I69" s="158" t="s">
        <v>138</v>
      </c>
      <c r="J69" s="159">
        <v>980000</v>
      </c>
      <c r="K69" s="159">
        <v>0</v>
      </c>
    </row>
    <row r="70" spans="1:11" ht="27.6" x14ac:dyDescent="0.25">
      <c r="A70" s="158" t="s">
        <v>115</v>
      </c>
      <c r="B70" s="162" t="s">
        <v>172</v>
      </c>
      <c r="C70" s="158" t="s">
        <v>67</v>
      </c>
      <c r="D70" s="158" t="s">
        <v>21</v>
      </c>
      <c r="E70" s="158" t="s">
        <v>173</v>
      </c>
      <c r="F70" s="158" t="s">
        <v>171</v>
      </c>
      <c r="G70" s="158">
        <v>101</v>
      </c>
      <c r="H70" s="158" t="s">
        <v>288</v>
      </c>
      <c r="I70" s="158" t="s">
        <v>31</v>
      </c>
      <c r="J70" s="159">
        <v>2550</v>
      </c>
      <c r="K70" s="159">
        <v>1445</v>
      </c>
    </row>
    <row r="71" spans="1:11" x14ac:dyDescent="0.25">
      <c r="A71" s="158" t="s">
        <v>116</v>
      </c>
      <c r="B71" s="162" t="s">
        <v>117</v>
      </c>
      <c r="C71" s="158" t="s">
        <v>61</v>
      </c>
      <c r="D71" s="158" t="s">
        <v>21</v>
      </c>
      <c r="E71" s="160">
        <v>44384</v>
      </c>
      <c r="F71" s="160">
        <v>44384</v>
      </c>
      <c r="G71" s="158">
        <v>101</v>
      </c>
      <c r="H71" s="158" t="s">
        <v>288</v>
      </c>
      <c r="I71" s="158" t="s">
        <v>374</v>
      </c>
      <c r="J71" s="159">
        <v>168000</v>
      </c>
      <c r="K71" s="159">
        <v>139720</v>
      </c>
    </row>
    <row r="72" spans="1:11" ht="27.6" x14ac:dyDescent="0.25">
      <c r="A72" s="158" t="s">
        <v>118</v>
      </c>
      <c r="B72" s="162" t="s">
        <v>119</v>
      </c>
      <c r="C72" s="158" t="s">
        <v>61</v>
      </c>
      <c r="D72" s="158" t="s">
        <v>21</v>
      </c>
      <c r="E72" s="158" t="s">
        <v>383</v>
      </c>
      <c r="F72" s="158" t="s">
        <v>378</v>
      </c>
      <c r="G72" s="158">
        <v>101</v>
      </c>
      <c r="H72" s="158" t="s">
        <v>288</v>
      </c>
      <c r="I72" s="158" t="s">
        <v>31</v>
      </c>
      <c r="J72" s="159">
        <v>171680</v>
      </c>
      <c r="K72" s="159">
        <v>171400</v>
      </c>
    </row>
    <row r="73" spans="1:11" x14ac:dyDescent="0.25">
      <c r="A73" s="158" t="s">
        <v>121</v>
      </c>
      <c r="B73" s="158" t="s">
        <v>521</v>
      </c>
      <c r="C73" s="158" t="s">
        <v>120</v>
      </c>
      <c r="D73" s="158" t="s">
        <v>21</v>
      </c>
      <c r="E73" s="158" t="s">
        <v>525</v>
      </c>
      <c r="F73" s="158" t="s">
        <v>525</v>
      </c>
      <c r="G73" s="158">
        <v>165</v>
      </c>
      <c r="H73" s="158" t="s">
        <v>288</v>
      </c>
      <c r="I73" s="158" t="s">
        <v>95</v>
      </c>
      <c r="J73" s="159">
        <v>3300</v>
      </c>
      <c r="K73" s="159">
        <v>0</v>
      </c>
    </row>
    <row r="74" spans="1:11" x14ac:dyDescent="0.25">
      <c r="A74" s="158" t="s">
        <v>123</v>
      </c>
      <c r="B74" s="162" t="s">
        <v>124</v>
      </c>
      <c r="C74" s="158" t="s">
        <v>122</v>
      </c>
      <c r="D74" s="158" t="s">
        <v>21</v>
      </c>
      <c r="E74" s="158" t="s">
        <v>459</v>
      </c>
      <c r="F74" s="158" t="s">
        <v>460</v>
      </c>
      <c r="G74" s="158">
        <v>165</v>
      </c>
      <c r="H74" s="158" t="s">
        <v>288</v>
      </c>
      <c r="I74" s="158" t="s">
        <v>31</v>
      </c>
      <c r="J74" s="159">
        <v>22625</v>
      </c>
      <c r="K74" s="159">
        <v>22170</v>
      </c>
    </row>
    <row r="75" spans="1:11" x14ac:dyDescent="0.25">
      <c r="A75" s="158" t="s">
        <v>125</v>
      </c>
      <c r="B75" s="158" t="s">
        <v>124</v>
      </c>
      <c r="C75" s="158" t="s">
        <v>122</v>
      </c>
      <c r="D75" s="158" t="s">
        <v>21</v>
      </c>
      <c r="E75" s="158" t="s">
        <v>525</v>
      </c>
      <c r="F75" s="158" t="s">
        <v>525</v>
      </c>
      <c r="G75" s="158">
        <v>165</v>
      </c>
      <c r="H75" s="158" t="s">
        <v>288</v>
      </c>
      <c r="I75" s="158" t="s">
        <v>28</v>
      </c>
      <c r="J75" s="159">
        <v>2000</v>
      </c>
      <c r="K75" s="159">
        <v>2000</v>
      </c>
    </row>
    <row r="76" spans="1:11" x14ac:dyDescent="0.25">
      <c r="A76" s="158" t="s">
        <v>126</v>
      </c>
      <c r="B76" s="158" t="s">
        <v>124</v>
      </c>
      <c r="C76" s="158" t="s">
        <v>122</v>
      </c>
      <c r="D76" s="158" t="s">
        <v>21</v>
      </c>
      <c r="E76" s="158" t="s">
        <v>292</v>
      </c>
      <c r="F76" s="158" t="s">
        <v>290</v>
      </c>
      <c r="G76" s="158">
        <v>165</v>
      </c>
      <c r="H76" s="158" t="s">
        <v>288</v>
      </c>
      <c r="I76" s="158" t="s">
        <v>31</v>
      </c>
      <c r="J76" s="159">
        <v>4500</v>
      </c>
      <c r="K76" s="159">
        <v>4500</v>
      </c>
    </row>
    <row r="77" spans="1:11" x14ac:dyDescent="0.25">
      <c r="A77" s="158" t="s">
        <v>127</v>
      </c>
      <c r="B77" s="158" t="s">
        <v>124</v>
      </c>
      <c r="C77" s="158" t="s">
        <v>122</v>
      </c>
      <c r="D77" s="158" t="s">
        <v>21</v>
      </c>
      <c r="E77" s="158" t="s">
        <v>190</v>
      </c>
      <c r="F77" s="158" t="s">
        <v>190</v>
      </c>
      <c r="G77" s="158">
        <v>165</v>
      </c>
      <c r="H77" s="158" t="s">
        <v>288</v>
      </c>
      <c r="I77" s="158" t="s">
        <v>31</v>
      </c>
      <c r="J77" s="159">
        <v>3000</v>
      </c>
      <c r="K77" s="159">
        <v>2650</v>
      </c>
    </row>
    <row r="78" spans="1:11" x14ac:dyDescent="0.25">
      <c r="A78" s="158" t="s">
        <v>128</v>
      </c>
      <c r="B78" s="162" t="s">
        <v>305</v>
      </c>
      <c r="C78" s="158" t="s">
        <v>67</v>
      </c>
      <c r="D78" s="158" t="s">
        <v>21</v>
      </c>
      <c r="E78" s="158" t="s">
        <v>292</v>
      </c>
      <c r="F78" s="158" t="s">
        <v>290</v>
      </c>
      <c r="G78" s="158">
        <v>101</v>
      </c>
      <c r="H78" s="158" t="s">
        <v>288</v>
      </c>
      <c r="I78" s="158" t="s">
        <v>31</v>
      </c>
      <c r="J78" s="159">
        <v>3500</v>
      </c>
      <c r="K78" s="159">
        <v>2900</v>
      </c>
    </row>
    <row r="79" spans="1:11" x14ac:dyDescent="0.25">
      <c r="A79" s="158" t="s">
        <v>130</v>
      </c>
      <c r="B79" s="162" t="s">
        <v>135</v>
      </c>
      <c r="C79" s="158" t="s">
        <v>129</v>
      </c>
      <c r="D79" s="158" t="s">
        <v>21</v>
      </c>
      <c r="E79" s="158" t="s">
        <v>461</v>
      </c>
      <c r="F79" s="158" t="s">
        <v>462</v>
      </c>
      <c r="G79" s="158">
        <v>101</v>
      </c>
      <c r="H79" s="158" t="s">
        <v>288</v>
      </c>
      <c r="I79" s="158" t="s">
        <v>377</v>
      </c>
      <c r="J79" s="159">
        <v>14500</v>
      </c>
      <c r="K79" s="159">
        <v>14800</v>
      </c>
    </row>
    <row r="80" spans="1:11" x14ac:dyDescent="0.25">
      <c r="A80" s="158"/>
      <c r="B80" s="162"/>
      <c r="C80" s="158"/>
      <c r="D80" s="158"/>
      <c r="E80" s="158" t="s">
        <v>525</v>
      </c>
      <c r="F80" s="158" t="s">
        <v>525</v>
      </c>
      <c r="G80" s="158">
        <v>101</v>
      </c>
      <c r="H80" s="158" t="s">
        <v>288</v>
      </c>
      <c r="I80" s="158" t="s">
        <v>28</v>
      </c>
      <c r="J80" s="159">
        <v>22580</v>
      </c>
      <c r="K80" s="159">
        <v>21860</v>
      </c>
    </row>
    <row r="81" spans="1:11" x14ac:dyDescent="0.25">
      <c r="A81" s="158" t="s">
        <v>131</v>
      </c>
      <c r="B81" s="162" t="s">
        <v>132</v>
      </c>
      <c r="C81" s="158" t="s">
        <v>51</v>
      </c>
      <c r="D81" s="158" t="s">
        <v>21</v>
      </c>
      <c r="E81" s="158" t="s">
        <v>293</v>
      </c>
      <c r="F81" s="158" t="s">
        <v>290</v>
      </c>
      <c r="G81" s="158">
        <v>101</v>
      </c>
      <c r="H81" s="158" t="s">
        <v>288</v>
      </c>
      <c r="I81" s="158" t="s">
        <v>31</v>
      </c>
      <c r="J81" s="159">
        <v>4500</v>
      </c>
      <c r="K81" s="159">
        <v>3800</v>
      </c>
    </row>
    <row r="82" spans="1:11" x14ac:dyDescent="0.25">
      <c r="A82" s="158" t="s">
        <v>144</v>
      </c>
      <c r="B82" s="162" t="s">
        <v>145</v>
      </c>
      <c r="C82" s="158" t="s">
        <v>143</v>
      </c>
      <c r="D82" s="158" t="s">
        <v>21</v>
      </c>
      <c r="E82" s="158" t="s">
        <v>387</v>
      </c>
      <c r="F82" s="158" t="s">
        <v>389</v>
      </c>
      <c r="G82" s="158">
        <v>165</v>
      </c>
      <c r="H82" s="158" t="s">
        <v>288</v>
      </c>
      <c r="I82" s="158" t="s">
        <v>31</v>
      </c>
      <c r="J82" s="159">
        <v>39000</v>
      </c>
      <c r="K82" s="159">
        <v>36750</v>
      </c>
    </row>
    <row r="83" spans="1:11" x14ac:dyDescent="0.25">
      <c r="A83" s="158" t="s">
        <v>146</v>
      </c>
      <c r="B83" s="162" t="s">
        <v>147</v>
      </c>
      <c r="C83" s="158" t="s">
        <v>143</v>
      </c>
      <c r="D83" s="158" t="s">
        <v>138</v>
      </c>
      <c r="E83" s="158" t="s">
        <v>525</v>
      </c>
      <c r="F83" s="158" t="s">
        <v>525</v>
      </c>
      <c r="G83" s="158" t="s">
        <v>138</v>
      </c>
      <c r="H83" s="158" t="s">
        <v>138</v>
      </c>
      <c r="I83" s="158" t="s">
        <v>95</v>
      </c>
      <c r="J83" s="159">
        <v>6000</v>
      </c>
      <c r="K83" s="159">
        <v>0</v>
      </c>
    </row>
    <row r="84" spans="1:11" x14ac:dyDescent="0.25">
      <c r="A84" s="158" t="s">
        <v>148</v>
      </c>
      <c r="B84" s="162" t="s">
        <v>149</v>
      </c>
      <c r="C84" s="158" t="s">
        <v>143</v>
      </c>
      <c r="D84" s="158" t="s">
        <v>21</v>
      </c>
      <c r="E84" s="158" t="s">
        <v>290</v>
      </c>
      <c r="F84" s="158" t="s">
        <v>290</v>
      </c>
      <c r="G84" s="158">
        <v>165</v>
      </c>
      <c r="H84" s="158" t="s">
        <v>288</v>
      </c>
      <c r="I84" s="158" t="s">
        <v>31</v>
      </c>
      <c r="J84" s="159">
        <v>1450</v>
      </c>
      <c r="K84" s="159">
        <v>1400</v>
      </c>
    </row>
    <row r="85" spans="1:11" x14ac:dyDescent="0.25">
      <c r="A85" s="158" t="s">
        <v>150</v>
      </c>
      <c r="B85" s="162" t="s">
        <v>151</v>
      </c>
      <c r="C85" s="158" t="s">
        <v>51</v>
      </c>
      <c r="D85" s="158" t="s">
        <v>21</v>
      </c>
      <c r="E85" s="158" t="s">
        <v>525</v>
      </c>
      <c r="F85" s="158" t="s">
        <v>525</v>
      </c>
      <c r="G85" s="158">
        <v>101</v>
      </c>
      <c r="H85" s="158" t="s">
        <v>288</v>
      </c>
      <c r="I85" s="158" t="s">
        <v>44</v>
      </c>
      <c r="J85" s="159">
        <v>30000</v>
      </c>
      <c r="K85" s="159">
        <v>28020</v>
      </c>
    </row>
    <row r="86" spans="1:11" ht="27.6" x14ac:dyDescent="0.25">
      <c r="A86" s="158" t="s">
        <v>152</v>
      </c>
      <c r="B86" s="162" t="s">
        <v>153</v>
      </c>
      <c r="C86" s="158" t="s">
        <v>61</v>
      </c>
      <c r="D86" s="158" t="s">
        <v>21</v>
      </c>
      <c r="E86" s="158" t="s">
        <v>307</v>
      </c>
      <c r="F86" s="158" t="s">
        <v>307</v>
      </c>
      <c r="G86" s="158">
        <v>101</v>
      </c>
      <c r="H86" s="158" t="s">
        <v>288</v>
      </c>
      <c r="I86" s="158" t="s">
        <v>31</v>
      </c>
      <c r="J86" s="159">
        <v>25000</v>
      </c>
      <c r="K86" s="159">
        <v>24900</v>
      </c>
    </row>
    <row r="87" spans="1:11" x14ac:dyDescent="0.25">
      <c r="A87" s="158" t="s">
        <v>155</v>
      </c>
      <c r="B87" s="162" t="s">
        <v>156</v>
      </c>
      <c r="C87" s="158" t="s">
        <v>154</v>
      </c>
      <c r="D87" s="158" t="s">
        <v>138</v>
      </c>
      <c r="E87" s="158" t="s">
        <v>525</v>
      </c>
      <c r="F87" s="158" t="s">
        <v>525</v>
      </c>
      <c r="G87" s="158" t="s">
        <v>138</v>
      </c>
      <c r="H87" s="158" t="s">
        <v>138</v>
      </c>
      <c r="I87" s="158" t="s">
        <v>138</v>
      </c>
      <c r="J87" s="159">
        <v>9880</v>
      </c>
      <c r="K87" s="159">
        <v>0</v>
      </c>
    </row>
    <row r="88" spans="1:11" x14ac:dyDescent="0.25">
      <c r="A88" s="158" t="s">
        <v>158</v>
      </c>
      <c r="B88" s="162" t="s">
        <v>147</v>
      </c>
      <c r="C88" s="158" t="s">
        <v>157</v>
      </c>
      <c r="D88" s="158" t="s">
        <v>21</v>
      </c>
      <c r="E88" s="158" t="s">
        <v>507</v>
      </c>
      <c r="F88" s="158" t="s">
        <v>508</v>
      </c>
      <c r="G88" s="158">
        <v>165</v>
      </c>
      <c r="H88" s="158" t="s">
        <v>288</v>
      </c>
      <c r="I88" s="158" t="s">
        <v>31</v>
      </c>
      <c r="J88" s="159">
        <v>13200</v>
      </c>
      <c r="K88" s="159">
        <v>12390</v>
      </c>
    </row>
    <row r="89" spans="1:11" ht="27.6" x14ac:dyDescent="0.25">
      <c r="A89" s="158" t="s">
        <v>159</v>
      </c>
      <c r="B89" s="162" t="s">
        <v>160</v>
      </c>
      <c r="C89" s="158" t="s">
        <v>39</v>
      </c>
      <c r="D89" s="158" t="s">
        <v>21</v>
      </c>
      <c r="E89" s="158" t="s">
        <v>296</v>
      </c>
      <c r="F89" s="158" t="s">
        <v>304</v>
      </c>
      <c r="G89" s="158">
        <v>101</v>
      </c>
      <c r="H89" s="158" t="s">
        <v>288</v>
      </c>
      <c r="I89" s="158" t="s">
        <v>31</v>
      </c>
      <c r="J89" s="159">
        <v>15700</v>
      </c>
      <c r="K89" s="159">
        <v>15400</v>
      </c>
    </row>
    <row r="90" spans="1:11" ht="27.6" x14ac:dyDescent="0.25">
      <c r="A90" s="158" t="s">
        <v>161</v>
      </c>
      <c r="B90" s="162" t="s">
        <v>162</v>
      </c>
      <c r="C90" s="158" t="s">
        <v>120</v>
      </c>
      <c r="D90" s="158" t="s">
        <v>21</v>
      </c>
      <c r="E90" s="158" t="s">
        <v>293</v>
      </c>
      <c r="F90" s="158" t="s">
        <v>290</v>
      </c>
      <c r="G90" s="158">
        <v>165</v>
      </c>
      <c r="H90" s="158" t="s">
        <v>288</v>
      </c>
      <c r="I90" s="158" t="s">
        <v>31</v>
      </c>
      <c r="J90" s="159">
        <v>3300</v>
      </c>
      <c r="K90" s="159">
        <v>2800</v>
      </c>
    </row>
    <row r="91" spans="1:11" ht="27.6" x14ac:dyDescent="0.25">
      <c r="A91" s="158" t="s">
        <v>164</v>
      </c>
      <c r="B91" s="162" t="s">
        <v>297</v>
      </c>
      <c r="C91" s="158" t="s">
        <v>163</v>
      </c>
      <c r="D91" s="158" t="s">
        <v>21</v>
      </c>
      <c r="E91" s="158" t="s">
        <v>387</v>
      </c>
      <c r="F91" s="158" t="s">
        <v>387</v>
      </c>
      <c r="G91" s="158">
        <v>165</v>
      </c>
      <c r="H91" s="158" t="s">
        <v>288</v>
      </c>
      <c r="I91" s="158" t="s">
        <v>28</v>
      </c>
      <c r="J91" s="159">
        <v>3000</v>
      </c>
      <c r="K91" s="159">
        <v>2950</v>
      </c>
    </row>
    <row r="92" spans="1:11" x14ac:dyDescent="0.25">
      <c r="A92" s="158" t="s">
        <v>196</v>
      </c>
      <c r="B92" s="162" t="s">
        <v>197</v>
      </c>
      <c r="C92" s="158" t="s">
        <v>195</v>
      </c>
      <c r="D92" s="158" t="s">
        <v>21</v>
      </c>
      <c r="E92" s="158" t="s">
        <v>380</v>
      </c>
      <c r="F92" s="160">
        <v>44323</v>
      </c>
      <c r="G92" s="158">
        <v>165</v>
      </c>
      <c r="H92" s="158" t="s">
        <v>288</v>
      </c>
      <c r="I92" s="158" t="s">
        <v>31</v>
      </c>
      <c r="J92" s="159">
        <v>10500</v>
      </c>
      <c r="K92" s="159">
        <v>10425</v>
      </c>
    </row>
    <row r="93" spans="1:11" x14ac:dyDescent="0.25">
      <c r="A93" s="158" t="s">
        <v>198</v>
      </c>
      <c r="B93" s="162" t="s">
        <v>199</v>
      </c>
      <c r="C93" s="158" t="s">
        <v>143</v>
      </c>
      <c r="D93" s="158" t="s">
        <v>21</v>
      </c>
      <c r="E93" s="158" t="s">
        <v>464</v>
      </c>
      <c r="F93" s="158" t="s">
        <v>465</v>
      </c>
      <c r="G93" s="158">
        <v>101</v>
      </c>
      <c r="H93" s="158" t="s">
        <v>288</v>
      </c>
      <c r="I93" s="158" t="s">
        <v>31</v>
      </c>
      <c r="J93" s="159">
        <v>10000</v>
      </c>
      <c r="K93" s="159">
        <v>6270</v>
      </c>
    </row>
    <row r="94" spans="1:11" x14ac:dyDescent="0.25">
      <c r="A94" s="158" t="s">
        <v>200</v>
      </c>
      <c r="B94" s="162" t="s">
        <v>201</v>
      </c>
      <c r="C94" s="158" t="s">
        <v>73</v>
      </c>
      <c r="D94" s="158" t="s">
        <v>21</v>
      </c>
      <c r="E94" s="158" t="s">
        <v>525</v>
      </c>
      <c r="F94" s="158" t="s">
        <v>525</v>
      </c>
      <c r="G94" s="158" t="s">
        <v>138</v>
      </c>
      <c r="H94" s="158" t="s">
        <v>138</v>
      </c>
      <c r="I94" s="158" t="s">
        <v>44</v>
      </c>
      <c r="J94" s="159">
        <v>985000</v>
      </c>
      <c r="K94" s="159">
        <v>886500</v>
      </c>
    </row>
    <row r="95" spans="1:11" ht="27.6" x14ac:dyDescent="0.25">
      <c r="A95" s="158" t="s">
        <v>202</v>
      </c>
      <c r="B95" s="162" t="s">
        <v>203</v>
      </c>
      <c r="C95" s="158" t="s">
        <v>51</v>
      </c>
      <c r="D95" s="158" t="s">
        <v>21</v>
      </c>
      <c r="E95" s="158" t="s">
        <v>386</v>
      </c>
      <c r="F95" s="158" t="s">
        <v>386</v>
      </c>
      <c r="G95" s="158">
        <v>101</v>
      </c>
      <c r="H95" s="158" t="s">
        <v>288</v>
      </c>
      <c r="I95" s="158" t="s">
        <v>31</v>
      </c>
      <c r="J95" s="159">
        <v>29000</v>
      </c>
      <c r="K95" s="159">
        <v>14860</v>
      </c>
    </row>
    <row r="96" spans="1:11" ht="27.6" x14ac:dyDescent="0.25">
      <c r="A96" s="158" t="s">
        <v>206</v>
      </c>
      <c r="B96" s="162" t="s">
        <v>207</v>
      </c>
      <c r="C96" s="158" t="s">
        <v>205</v>
      </c>
      <c r="D96" s="158" t="s">
        <v>21</v>
      </c>
      <c r="E96" s="158" t="s">
        <v>312</v>
      </c>
      <c r="F96" s="158" t="s">
        <v>304</v>
      </c>
      <c r="G96" s="158">
        <v>165</v>
      </c>
      <c r="H96" s="158" t="s">
        <v>288</v>
      </c>
      <c r="I96" s="158" t="s">
        <v>31</v>
      </c>
      <c r="J96" s="159">
        <v>900</v>
      </c>
      <c r="K96" s="159">
        <v>318</v>
      </c>
    </row>
    <row r="97" spans="1:11" x14ac:dyDescent="0.25">
      <c r="A97" s="158" t="s">
        <v>210</v>
      </c>
      <c r="B97" s="158" t="s">
        <v>207</v>
      </c>
      <c r="C97" s="158" t="s">
        <v>205</v>
      </c>
      <c r="D97" s="158" t="s">
        <v>21</v>
      </c>
      <c r="E97" s="158" t="s">
        <v>291</v>
      </c>
      <c r="F97" s="158" t="s">
        <v>379</v>
      </c>
      <c r="G97" s="158">
        <v>165</v>
      </c>
      <c r="H97" s="158" t="s">
        <v>288</v>
      </c>
      <c r="I97" s="158" t="s">
        <v>31</v>
      </c>
      <c r="J97" s="159">
        <v>3420</v>
      </c>
      <c r="K97" s="159">
        <v>2537</v>
      </c>
    </row>
    <row r="98" spans="1:11" x14ac:dyDescent="0.25">
      <c r="A98" s="158" t="s">
        <v>211</v>
      </c>
      <c r="B98" s="158" t="s">
        <v>207</v>
      </c>
      <c r="C98" s="158" t="s">
        <v>205</v>
      </c>
      <c r="D98" s="158" t="s">
        <v>21</v>
      </c>
      <c r="E98" s="158" t="s">
        <v>525</v>
      </c>
      <c r="F98" s="158" t="s">
        <v>525</v>
      </c>
      <c r="G98" s="158" t="s">
        <v>138</v>
      </c>
      <c r="H98" s="158" t="s">
        <v>138</v>
      </c>
      <c r="I98" s="158" t="s">
        <v>95</v>
      </c>
      <c r="J98" s="159">
        <v>1500</v>
      </c>
      <c r="K98" s="159">
        <v>0</v>
      </c>
    </row>
    <row r="99" spans="1:11" x14ac:dyDescent="0.25">
      <c r="A99" s="158" t="s">
        <v>212</v>
      </c>
      <c r="B99" s="158" t="s">
        <v>207</v>
      </c>
      <c r="C99" s="158" t="s">
        <v>205</v>
      </c>
      <c r="D99" s="158" t="s">
        <v>21</v>
      </c>
      <c r="E99" s="158" t="s">
        <v>525</v>
      </c>
      <c r="F99" s="158" t="s">
        <v>525</v>
      </c>
      <c r="G99" s="158" t="s">
        <v>138</v>
      </c>
      <c r="H99" s="158" t="s">
        <v>138</v>
      </c>
      <c r="I99" s="158" t="s">
        <v>95</v>
      </c>
      <c r="J99" s="159">
        <v>1050</v>
      </c>
      <c r="K99" s="159">
        <v>0</v>
      </c>
    </row>
    <row r="100" spans="1:11" ht="27.6" x14ac:dyDescent="0.25">
      <c r="A100" s="158" t="s">
        <v>213</v>
      </c>
      <c r="B100" s="162" t="s">
        <v>214</v>
      </c>
      <c r="C100" s="158" t="s">
        <v>39</v>
      </c>
      <c r="D100" s="158" t="s">
        <v>21</v>
      </c>
      <c r="E100" s="158" t="s">
        <v>525</v>
      </c>
      <c r="F100" s="158" t="s">
        <v>525</v>
      </c>
      <c r="G100" s="158">
        <v>101</v>
      </c>
      <c r="H100" s="158" t="s">
        <v>288</v>
      </c>
      <c r="I100" s="158" t="s">
        <v>28</v>
      </c>
      <c r="J100" s="159">
        <v>30000</v>
      </c>
      <c r="K100" s="159">
        <v>27950</v>
      </c>
    </row>
    <row r="101" spans="1:11" x14ac:dyDescent="0.25">
      <c r="A101" s="158" t="s">
        <v>215</v>
      </c>
      <c r="B101" s="162" t="s">
        <v>216</v>
      </c>
      <c r="C101" s="158" t="s">
        <v>143</v>
      </c>
      <c r="D101" s="158" t="s">
        <v>21</v>
      </c>
      <c r="E101" s="158" t="s">
        <v>387</v>
      </c>
      <c r="F101" s="158" t="s">
        <v>386</v>
      </c>
      <c r="G101" s="158">
        <v>165</v>
      </c>
      <c r="H101" s="158" t="s">
        <v>138</v>
      </c>
      <c r="I101" s="158" t="s">
        <v>31</v>
      </c>
      <c r="J101" s="159">
        <v>7500</v>
      </c>
      <c r="K101" s="159">
        <v>7500</v>
      </c>
    </row>
    <row r="102" spans="1:11" ht="27.6" x14ac:dyDescent="0.25">
      <c r="A102" s="158" t="s">
        <v>217</v>
      </c>
      <c r="B102" s="162" t="s">
        <v>218</v>
      </c>
      <c r="C102" s="158" t="s">
        <v>195</v>
      </c>
      <c r="D102" s="158" t="s">
        <v>21</v>
      </c>
      <c r="E102" s="158" t="s">
        <v>525</v>
      </c>
      <c r="F102" s="158" t="s">
        <v>525</v>
      </c>
      <c r="G102" s="158" t="s">
        <v>138</v>
      </c>
      <c r="H102" s="158" t="s">
        <v>138</v>
      </c>
      <c r="I102" s="158" t="s">
        <v>95</v>
      </c>
      <c r="J102" s="159">
        <v>45400</v>
      </c>
      <c r="K102" s="159">
        <v>0</v>
      </c>
    </row>
    <row r="103" spans="1:11" x14ac:dyDescent="0.25">
      <c r="A103" s="158" t="s">
        <v>219</v>
      </c>
      <c r="B103" s="162" t="s">
        <v>220</v>
      </c>
      <c r="C103" s="158" t="s">
        <v>122</v>
      </c>
      <c r="D103" s="158" t="s">
        <v>21</v>
      </c>
      <c r="E103" s="158" t="s">
        <v>383</v>
      </c>
      <c r="F103" s="158" t="s">
        <v>382</v>
      </c>
      <c r="G103" s="158">
        <v>165</v>
      </c>
      <c r="H103" s="158" t="s">
        <v>288</v>
      </c>
      <c r="I103" s="158" t="s">
        <v>31</v>
      </c>
      <c r="J103" s="159">
        <v>12800</v>
      </c>
      <c r="K103" s="159">
        <v>12800</v>
      </c>
    </row>
    <row r="104" spans="1:11" ht="27.6" x14ac:dyDescent="0.25">
      <c r="A104" s="158" t="s">
        <v>221</v>
      </c>
      <c r="B104" s="162" t="s">
        <v>222</v>
      </c>
      <c r="C104" s="158" t="s">
        <v>195</v>
      </c>
      <c r="D104" s="158" t="s">
        <v>21</v>
      </c>
      <c r="E104" s="160">
        <v>44392</v>
      </c>
      <c r="F104" s="158" t="s">
        <v>525</v>
      </c>
      <c r="G104" s="158">
        <v>165</v>
      </c>
      <c r="H104" s="158" t="s">
        <v>288</v>
      </c>
      <c r="I104" s="158" t="s">
        <v>527</v>
      </c>
      <c r="J104" s="159">
        <v>198000</v>
      </c>
      <c r="K104" s="159">
        <v>175947</v>
      </c>
    </row>
    <row r="105" spans="1:11" x14ac:dyDescent="0.25">
      <c r="A105" s="158" t="s">
        <v>223</v>
      </c>
      <c r="B105" s="158" t="s">
        <v>222</v>
      </c>
      <c r="C105" s="158" t="s">
        <v>195</v>
      </c>
      <c r="D105" s="158" t="s">
        <v>21</v>
      </c>
      <c r="E105" s="158" t="s">
        <v>525</v>
      </c>
      <c r="F105" s="158" t="s">
        <v>525</v>
      </c>
      <c r="G105" s="158" t="s">
        <v>138</v>
      </c>
      <c r="H105" s="158" t="s">
        <v>138</v>
      </c>
      <c r="I105" s="158" t="s">
        <v>138</v>
      </c>
      <c r="J105" s="159">
        <v>64819</v>
      </c>
      <c r="K105" s="159">
        <v>0</v>
      </c>
    </row>
    <row r="106" spans="1:11" x14ac:dyDescent="0.25">
      <c r="A106" s="158" t="s">
        <v>224</v>
      </c>
      <c r="B106" s="162" t="s">
        <v>225</v>
      </c>
      <c r="C106" s="158" t="s">
        <v>39</v>
      </c>
      <c r="D106" s="158" t="s">
        <v>21</v>
      </c>
      <c r="E106" s="158" t="s">
        <v>525</v>
      </c>
      <c r="F106" s="158" t="s">
        <v>525</v>
      </c>
      <c r="G106" s="158">
        <v>101</v>
      </c>
      <c r="H106" s="158" t="s">
        <v>288</v>
      </c>
      <c r="I106" s="158" t="s">
        <v>28</v>
      </c>
      <c r="J106" s="159">
        <v>7000</v>
      </c>
      <c r="K106" s="159">
        <v>6000</v>
      </c>
    </row>
    <row r="107" spans="1:11" x14ac:dyDescent="0.25">
      <c r="A107" s="158" t="s">
        <v>226</v>
      </c>
      <c r="B107" s="162" t="s">
        <v>227</v>
      </c>
      <c r="C107" s="158" t="s">
        <v>61</v>
      </c>
      <c r="D107" s="158" t="s">
        <v>21</v>
      </c>
      <c r="E107" s="158" t="s">
        <v>296</v>
      </c>
      <c r="F107" s="158" t="s">
        <v>500</v>
      </c>
      <c r="G107" s="158">
        <v>101</v>
      </c>
      <c r="H107" s="158" t="s">
        <v>288</v>
      </c>
      <c r="I107" s="158" t="s">
        <v>31</v>
      </c>
      <c r="J107" s="159">
        <v>20000</v>
      </c>
      <c r="K107" s="159">
        <v>20000</v>
      </c>
    </row>
    <row r="108" spans="1:11" x14ac:dyDescent="0.25">
      <c r="A108" s="158" t="s">
        <v>228</v>
      </c>
      <c r="B108" s="162" t="s">
        <v>229</v>
      </c>
      <c r="C108" s="158" t="s">
        <v>157</v>
      </c>
      <c r="D108" s="158" t="s">
        <v>21</v>
      </c>
      <c r="E108" s="158" t="s">
        <v>525</v>
      </c>
      <c r="F108" s="158" t="s">
        <v>525</v>
      </c>
      <c r="G108" s="158">
        <v>165</v>
      </c>
      <c r="H108" s="158" t="s">
        <v>288</v>
      </c>
      <c r="I108" s="158" t="s">
        <v>28</v>
      </c>
      <c r="J108" s="159">
        <v>14000</v>
      </c>
      <c r="K108" s="159">
        <v>13400</v>
      </c>
    </row>
    <row r="109" spans="1:11" x14ac:dyDescent="0.25">
      <c r="A109" s="158" t="s">
        <v>231</v>
      </c>
      <c r="B109" s="162" t="s">
        <v>232</v>
      </c>
      <c r="C109" s="158" t="s">
        <v>51</v>
      </c>
      <c r="D109" s="158" t="s">
        <v>21</v>
      </c>
      <c r="E109" s="158" t="s">
        <v>388</v>
      </c>
      <c r="F109" s="158" t="s">
        <v>378</v>
      </c>
      <c r="G109" s="158">
        <v>101</v>
      </c>
      <c r="H109" s="158" t="s">
        <v>288</v>
      </c>
      <c r="I109" s="158" t="s">
        <v>31</v>
      </c>
      <c r="J109" s="159">
        <v>13000</v>
      </c>
      <c r="K109" s="159">
        <v>13000</v>
      </c>
    </row>
    <row r="110" spans="1:11" x14ac:dyDescent="0.25">
      <c r="A110" s="158" t="s">
        <v>233</v>
      </c>
      <c r="B110" s="162" t="s">
        <v>234</v>
      </c>
      <c r="C110" s="158" t="s">
        <v>70</v>
      </c>
      <c r="D110" s="158" t="s">
        <v>21</v>
      </c>
      <c r="E110" s="158" t="s">
        <v>525</v>
      </c>
      <c r="F110" s="158" t="s">
        <v>525</v>
      </c>
      <c r="G110" s="158">
        <v>165</v>
      </c>
      <c r="H110" s="158" t="s">
        <v>288</v>
      </c>
      <c r="I110" s="158" t="s">
        <v>28</v>
      </c>
      <c r="J110" s="159">
        <v>222500</v>
      </c>
      <c r="K110" s="159">
        <v>192370</v>
      </c>
    </row>
    <row r="111" spans="1:11" ht="27.6" x14ac:dyDescent="0.25">
      <c r="A111" s="158" t="s">
        <v>235</v>
      </c>
      <c r="B111" s="162" t="s">
        <v>236</v>
      </c>
      <c r="C111" s="158" t="s">
        <v>87</v>
      </c>
      <c r="D111" s="158" t="s">
        <v>21</v>
      </c>
      <c r="E111" s="158" t="s">
        <v>375</v>
      </c>
      <c r="F111" s="158" t="s">
        <v>375</v>
      </c>
      <c r="G111" s="158">
        <v>101</v>
      </c>
      <c r="H111" s="158" t="s">
        <v>288</v>
      </c>
      <c r="I111" s="158" t="s">
        <v>31</v>
      </c>
      <c r="J111" s="159">
        <v>1800</v>
      </c>
      <c r="K111" s="159">
        <v>1800</v>
      </c>
    </row>
    <row r="112" spans="1:11" x14ac:dyDescent="0.25">
      <c r="A112" s="158" t="s">
        <v>237</v>
      </c>
      <c r="B112" s="162" t="s">
        <v>238</v>
      </c>
      <c r="C112" s="158" t="s">
        <v>143</v>
      </c>
      <c r="D112" s="158" t="s">
        <v>21</v>
      </c>
      <c r="E112" s="160">
        <v>44396</v>
      </c>
      <c r="F112" s="160">
        <v>44398</v>
      </c>
      <c r="G112" s="158">
        <v>165</v>
      </c>
      <c r="H112" s="158" t="s">
        <v>288</v>
      </c>
      <c r="I112" s="158" t="s">
        <v>377</v>
      </c>
      <c r="J112" s="159">
        <v>25330</v>
      </c>
      <c r="K112" s="159">
        <v>19686</v>
      </c>
    </row>
    <row r="113" spans="1:11" ht="27.6" x14ac:dyDescent="0.25">
      <c r="A113" s="158" t="s">
        <v>314</v>
      </c>
      <c r="B113" s="162" t="s">
        <v>315</v>
      </c>
      <c r="C113" s="158" t="s">
        <v>313</v>
      </c>
      <c r="D113" s="158" t="s">
        <v>21</v>
      </c>
      <c r="E113" s="158" t="s">
        <v>525</v>
      </c>
      <c r="F113" s="158" t="s">
        <v>525</v>
      </c>
      <c r="G113" s="158">
        <v>165</v>
      </c>
      <c r="H113" s="158" t="s">
        <v>288</v>
      </c>
      <c r="I113" s="158" t="s">
        <v>28</v>
      </c>
      <c r="J113" s="159">
        <v>39051</v>
      </c>
      <c r="K113" s="159">
        <v>38825</v>
      </c>
    </row>
    <row r="114" spans="1:11" x14ac:dyDescent="0.25">
      <c r="A114" s="158" t="s">
        <v>317</v>
      </c>
      <c r="B114" s="162" t="s">
        <v>318</v>
      </c>
      <c r="C114" s="158" t="s">
        <v>316</v>
      </c>
      <c r="D114" s="158" t="s">
        <v>21</v>
      </c>
      <c r="E114" s="158" t="s">
        <v>390</v>
      </c>
      <c r="F114" s="158" t="s">
        <v>390</v>
      </c>
      <c r="G114" s="158">
        <v>165</v>
      </c>
      <c r="H114" s="158" t="s">
        <v>288</v>
      </c>
      <c r="I114" s="158" t="s">
        <v>28</v>
      </c>
      <c r="J114" s="159">
        <v>36650</v>
      </c>
      <c r="K114" s="159">
        <v>32685</v>
      </c>
    </row>
    <row r="115" spans="1:11" x14ac:dyDescent="0.25">
      <c r="A115" s="158" t="s">
        <v>319</v>
      </c>
      <c r="B115" s="158" t="s">
        <v>318</v>
      </c>
      <c r="C115" s="158" t="s">
        <v>316</v>
      </c>
      <c r="D115" s="158" t="s">
        <v>21</v>
      </c>
      <c r="E115" s="158" t="s">
        <v>525</v>
      </c>
      <c r="F115" s="158" t="s">
        <v>525</v>
      </c>
      <c r="G115" s="158">
        <v>165</v>
      </c>
      <c r="H115" s="158" t="s">
        <v>288</v>
      </c>
      <c r="I115" s="158" t="s">
        <v>28</v>
      </c>
      <c r="J115" s="159">
        <v>117980</v>
      </c>
      <c r="K115" s="159">
        <v>91016</v>
      </c>
    </row>
    <row r="116" spans="1:11" x14ac:dyDescent="0.25">
      <c r="A116" s="158" t="s">
        <v>320</v>
      </c>
      <c r="B116" s="162" t="s">
        <v>321</v>
      </c>
      <c r="C116" s="158" t="s">
        <v>51</v>
      </c>
      <c r="D116" s="158" t="s">
        <v>21</v>
      </c>
      <c r="E116" s="158" t="s">
        <v>525</v>
      </c>
      <c r="F116" s="158" t="s">
        <v>525</v>
      </c>
      <c r="G116" s="158">
        <v>101</v>
      </c>
      <c r="H116" s="158" t="s">
        <v>288</v>
      </c>
      <c r="I116" s="158" t="s">
        <v>28</v>
      </c>
      <c r="J116" s="159">
        <v>10000</v>
      </c>
      <c r="K116" s="159">
        <v>10000</v>
      </c>
    </row>
    <row r="117" spans="1:11" ht="41.4" x14ac:dyDescent="0.25">
      <c r="A117" s="158" t="s">
        <v>322</v>
      </c>
      <c r="B117" s="162" t="s">
        <v>323</v>
      </c>
      <c r="C117" s="158" t="s">
        <v>39</v>
      </c>
      <c r="D117" s="158" t="s">
        <v>21</v>
      </c>
      <c r="E117" s="158" t="s">
        <v>525</v>
      </c>
      <c r="F117" s="158" t="s">
        <v>525</v>
      </c>
      <c r="G117" s="158">
        <v>101</v>
      </c>
      <c r="H117" s="158" t="s">
        <v>288</v>
      </c>
      <c r="I117" s="158" t="s">
        <v>527</v>
      </c>
      <c r="J117" s="159">
        <v>104400</v>
      </c>
      <c r="K117" s="159">
        <v>103680</v>
      </c>
    </row>
    <row r="118" spans="1:11" x14ac:dyDescent="0.25">
      <c r="A118" s="158" t="s">
        <v>324</v>
      </c>
      <c r="B118" s="162" t="s">
        <v>325</v>
      </c>
      <c r="C118" s="158" t="s">
        <v>73</v>
      </c>
      <c r="D118" s="158" t="s">
        <v>138</v>
      </c>
      <c r="E118" s="158" t="s">
        <v>525</v>
      </c>
      <c r="F118" s="158" t="s">
        <v>525</v>
      </c>
      <c r="G118" s="158" t="s">
        <v>138</v>
      </c>
      <c r="H118" s="158" t="s">
        <v>138</v>
      </c>
      <c r="I118" s="158" t="s">
        <v>518</v>
      </c>
      <c r="J118" s="159">
        <v>683527.21</v>
      </c>
      <c r="K118" s="159">
        <v>0</v>
      </c>
    </row>
    <row r="119" spans="1:11" x14ac:dyDescent="0.25">
      <c r="A119" s="158" t="s">
        <v>326</v>
      </c>
      <c r="B119" s="162" t="s">
        <v>327</v>
      </c>
      <c r="C119" s="158" t="s">
        <v>32</v>
      </c>
      <c r="D119" s="158" t="s">
        <v>21</v>
      </c>
      <c r="E119" s="158" t="s">
        <v>466</v>
      </c>
      <c r="F119" s="158" t="s">
        <v>463</v>
      </c>
      <c r="G119" s="158">
        <v>101</v>
      </c>
      <c r="H119" s="158" t="s">
        <v>288</v>
      </c>
      <c r="I119" s="158" t="s">
        <v>31</v>
      </c>
      <c r="J119" s="159">
        <v>9300</v>
      </c>
      <c r="K119" s="159">
        <v>7000</v>
      </c>
    </row>
    <row r="120" spans="1:11" x14ac:dyDescent="0.25">
      <c r="A120" s="158" t="s">
        <v>328</v>
      </c>
      <c r="B120" s="162" t="s">
        <v>329</v>
      </c>
      <c r="C120" s="158" t="s">
        <v>143</v>
      </c>
      <c r="D120" s="158" t="s">
        <v>21</v>
      </c>
      <c r="E120" s="158" t="s">
        <v>525</v>
      </c>
      <c r="F120" s="158" t="s">
        <v>525</v>
      </c>
      <c r="G120" s="158" t="s">
        <v>138</v>
      </c>
      <c r="H120" s="158" t="s">
        <v>138</v>
      </c>
      <c r="I120" s="158" t="s">
        <v>95</v>
      </c>
      <c r="J120" s="159">
        <v>7500</v>
      </c>
      <c r="K120" s="159">
        <v>0</v>
      </c>
    </row>
    <row r="121" spans="1:11" x14ac:dyDescent="0.25">
      <c r="A121" s="158" t="s">
        <v>330</v>
      </c>
      <c r="B121" s="162" t="s">
        <v>331</v>
      </c>
      <c r="C121" s="158" t="s">
        <v>51</v>
      </c>
      <c r="D121" s="158" t="s">
        <v>21</v>
      </c>
      <c r="E121" s="160">
        <v>44398</v>
      </c>
      <c r="F121" s="160">
        <v>44403</v>
      </c>
      <c r="G121" s="158">
        <v>101</v>
      </c>
      <c r="H121" s="158" t="s">
        <v>288</v>
      </c>
      <c r="I121" s="158" t="s">
        <v>527</v>
      </c>
      <c r="J121" s="159">
        <v>37000</v>
      </c>
      <c r="K121" s="159">
        <v>32500</v>
      </c>
    </row>
    <row r="122" spans="1:11" ht="27.6" x14ac:dyDescent="0.25">
      <c r="A122" s="158" t="s">
        <v>332</v>
      </c>
      <c r="B122" s="162" t="s">
        <v>333</v>
      </c>
      <c r="C122" s="158" t="s">
        <v>51</v>
      </c>
      <c r="D122" s="158" t="s">
        <v>21</v>
      </c>
      <c r="E122" s="158" t="s">
        <v>525</v>
      </c>
      <c r="F122" s="158" t="s">
        <v>525</v>
      </c>
      <c r="G122" s="158" t="s">
        <v>138</v>
      </c>
      <c r="H122" s="158" t="s">
        <v>138</v>
      </c>
      <c r="I122" s="158" t="s">
        <v>95</v>
      </c>
      <c r="J122" s="159">
        <v>39300</v>
      </c>
      <c r="K122" s="159">
        <v>0</v>
      </c>
    </row>
    <row r="123" spans="1:11" x14ac:dyDescent="0.25">
      <c r="A123" s="158" t="s">
        <v>334</v>
      </c>
      <c r="B123" s="162" t="s">
        <v>335</v>
      </c>
      <c r="C123" s="158" t="s">
        <v>61</v>
      </c>
      <c r="D123" s="158" t="s">
        <v>21</v>
      </c>
      <c r="E123" s="158" t="s">
        <v>525</v>
      </c>
      <c r="F123" s="158" t="s">
        <v>525</v>
      </c>
      <c r="G123" s="158" t="s">
        <v>138</v>
      </c>
      <c r="H123" s="158" t="s">
        <v>138</v>
      </c>
      <c r="I123" s="158" t="s">
        <v>336</v>
      </c>
      <c r="J123" s="159">
        <v>20000</v>
      </c>
      <c r="K123" s="159">
        <v>0</v>
      </c>
    </row>
    <row r="124" spans="1:11" ht="27.6" x14ac:dyDescent="0.25">
      <c r="A124" s="158" t="s">
        <v>338</v>
      </c>
      <c r="B124" s="162" t="s">
        <v>339</v>
      </c>
      <c r="C124" s="158" t="s">
        <v>337</v>
      </c>
      <c r="D124" s="158" t="s">
        <v>21</v>
      </c>
      <c r="E124" s="158" t="s">
        <v>383</v>
      </c>
      <c r="F124" s="158" t="s">
        <v>387</v>
      </c>
      <c r="G124" s="158">
        <v>101</v>
      </c>
      <c r="H124" s="158" t="s">
        <v>288</v>
      </c>
      <c r="I124" s="158" t="s">
        <v>31</v>
      </c>
      <c r="J124" s="159">
        <v>3500</v>
      </c>
      <c r="K124" s="159">
        <v>3000</v>
      </c>
    </row>
    <row r="125" spans="1:11" x14ac:dyDescent="0.25">
      <c r="A125" s="158" t="s">
        <v>340</v>
      </c>
      <c r="B125" s="162" t="s">
        <v>341</v>
      </c>
      <c r="C125" s="158" t="s">
        <v>73</v>
      </c>
      <c r="D125" s="158" t="s">
        <v>21</v>
      </c>
      <c r="E125" s="160">
        <v>44383</v>
      </c>
      <c r="F125" s="160">
        <v>44384</v>
      </c>
      <c r="G125" s="158">
        <v>165</v>
      </c>
      <c r="H125" s="158" t="s">
        <v>288</v>
      </c>
      <c r="I125" s="158" t="s">
        <v>31</v>
      </c>
      <c r="J125" s="159">
        <v>9000</v>
      </c>
      <c r="K125" s="159">
        <v>7950</v>
      </c>
    </row>
    <row r="126" spans="1:11" x14ac:dyDescent="0.25">
      <c r="A126" s="158" t="s">
        <v>342</v>
      </c>
      <c r="B126" s="162" t="s">
        <v>343</v>
      </c>
      <c r="C126" s="158"/>
      <c r="D126" s="158"/>
      <c r="E126" s="158"/>
      <c r="F126" s="158"/>
      <c r="G126" s="158"/>
      <c r="H126" s="158"/>
      <c r="I126" s="158"/>
      <c r="J126" s="159">
        <v>2200</v>
      </c>
      <c r="K126" s="159">
        <v>2000</v>
      </c>
    </row>
    <row r="127" spans="1:11" x14ac:dyDescent="0.25">
      <c r="A127" s="158" t="s">
        <v>344</v>
      </c>
      <c r="B127" s="162" t="s">
        <v>345</v>
      </c>
      <c r="C127" s="158" t="s">
        <v>39</v>
      </c>
      <c r="D127" s="158" t="s">
        <v>21</v>
      </c>
      <c r="E127" s="158" t="s">
        <v>525</v>
      </c>
      <c r="F127" s="158" t="s">
        <v>525</v>
      </c>
      <c r="G127" s="158">
        <v>101</v>
      </c>
      <c r="H127" s="158" t="s">
        <v>288</v>
      </c>
      <c r="I127" s="158" t="s">
        <v>28</v>
      </c>
      <c r="J127" s="159">
        <v>10000</v>
      </c>
      <c r="K127" s="159">
        <v>8437.5</v>
      </c>
    </row>
    <row r="128" spans="1:11" x14ac:dyDescent="0.25">
      <c r="A128" s="158" t="s">
        <v>346</v>
      </c>
      <c r="B128" s="158"/>
      <c r="C128" s="158"/>
      <c r="D128" s="158"/>
      <c r="E128" s="158"/>
      <c r="F128" s="158"/>
      <c r="G128" s="158"/>
      <c r="H128" s="158"/>
      <c r="I128" s="158"/>
      <c r="J128" s="159">
        <v>49500</v>
      </c>
      <c r="K128" s="159">
        <v>49500</v>
      </c>
    </row>
    <row r="129" spans="1:11" x14ac:dyDescent="0.25">
      <c r="A129" s="158" t="s">
        <v>347</v>
      </c>
      <c r="B129" s="158" t="s">
        <v>222</v>
      </c>
      <c r="C129" s="158" t="s">
        <v>122</v>
      </c>
      <c r="D129" s="158" t="s">
        <v>21</v>
      </c>
      <c r="E129" s="158" t="s">
        <v>525</v>
      </c>
      <c r="F129" s="158" t="s">
        <v>525</v>
      </c>
      <c r="G129" s="158">
        <v>165</v>
      </c>
      <c r="H129" s="158" t="s">
        <v>288</v>
      </c>
      <c r="I129" s="158" t="s">
        <v>28</v>
      </c>
      <c r="J129" s="159">
        <v>20150</v>
      </c>
      <c r="K129" s="159">
        <v>20150</v>
      </c>
    </row>
    <row r="130" spans="1:11" x14ac:dyDescent="0.25">
      <c r="A130" s="158" t="s">
        <v>348</v>
      </c>
      <c r="B130" s="158" t="s">
        <v>222</v>
      </c>
      <c r="C130" s="158" t="s">
        <v>122</v>
      </c>
      <c r="D130" s="158" t="s">
        <v>21</v>
      </c>
      <c r="E130" s="158" t="s">
        <v>525</v>
      </c>
      <c r="F130" s="158" t="s">
        <v>525</v>
      </c>
      <c r="G130" s="158">
        <v>165</v>
      </c>
      <c r="H130" s="158" t="s">
        <v>288</v>
      </c>
      <c r="I130" s="158" t="s">
        <v>28</v>
      </c>
      <c r="J130" s="159">
        <v>33869</v>
      </c>
      <c r="K130" s="159">
        <v>32075.440000000002</v>
      </c>
    </row>
    <row r="131" spans="1:11" ht="14.4" x14ac:dyDescent="0.3">
      <c r="A131"/>
      <c r="B131"/>
      <c r="C131"/>
      <c r="D131"/>
      <c r="E131"/>
      <c r="F131"/>
      <c r="G131"/>
      <c r="H131"/>
      <c r="I131"/>
      <c r="J131"/>
      <c r="K131"/>
    </row>
    <row r="132" spans="1:11" ht="14.4" x14ac:dyDescent="0.3">
      <c r="A132"/>
      <c r="B132"/>
      <c r="C132"/>
      <c r="D132"/>
      <c r="E132"/>
      <c r="F132"/>
      <c r="G132"/>
      <c r="H132"/>
      <c r="I132"/>
      <c r="J132"/>
      <c r="K132"/>
    </row>
    <row r="133" spans="1:11" ht="14.4" x14ac:dyDescent="0.3">
      <c r="A133"/>
      <c r="B133"/>
      <c r="C133"/>
      <c r="D133"/>
      <c r="E133"/>
      <c r="F133"/>
      <c r="G133"/>
      <c r="H133"/>
      <c r="I133"/>
      <c r="J133"/>
      <c r="K133"/>
    </row>
    <row r="134" spans="1:11" ht="14.4" x14ac:dyDescent="0.3">
      <c r="A134"/>
      <c r="B134"/>
      <c r="C134"/>
      <c r="D134"/>
      <c r="E134"/>
      <c r="F134"/>
      <c r="G134"/>
      <c r="H134"/>
      <c r="I134"/>
      <c r="J134"/>
      <c r="K134"/>
    </row>
    <row r="135" spans="1:11" ht="14.4" x14ac:dyDescent="0.3">
      <c r="A135"/>
      <c r="B135"/>
      <c r="C135"/>
      <c r="D135"/>
      <c r="E135"/>
      <c r="F135"/>
      <c r="G135"/>
      <c r="H135"/>
      <c r="I135"/>
      <c r="J135"/>
      <c r="K135"/>
    </row>
    <row r="136" spans="1:11" ht="14.4" x14ac:dyDescent="0.3">
      <c r="A136"/>
      <c r="B136"/>
      <c r="C136"/>
      <c r="D136"/>
      <c r="E136"/>
      <c r="F136"/>
      <c r="G136"/>
      <c r="H136"/>
      <c r="I136"/>
      <c r="J136"/>
      <c r="K136"/>
    </row>
    <row r="137" spans="1:11" ht="14.4" x14ac:dyDescent="0.3">
      <c r="A137"/>
      <c r="B137"/>
      <c r="C137"/>
      <c r="D137"/>
      <c r="E137"/>
      <c r="F137"/>
      <c r="G137"/>
      <c r="H137"/>
      <c r="I137"/>
      <c r="J137"/>
      <c r="K137"/>
    </row>
    <row r="138" spans="1:11" ht="14.4" x14ac:dyDescent="0.3">
      <c r="A138"/>
      <c r="B138"/>
      <c r="C138"/>
      <c r="D138"/>
      <c r="E138"/>
      <c r="F138"/>
      <c r="G138"/>
      <c r="H138"/>
      <c r="I138"/>
      <c r="J138"/>
      <c r="K138"/>
    </row>
    <row r="139" spans="1:11" ht="14.4" x14ac:dyDescent="0.3">
      <c r="A139"/>
      <c r="B139"/>
      <c r="C139"/>
      <c r="D139"/>
      <c r="E139"/>
      <c r="F139"/>
      <c r="G139"/>
      <c r="H139"/>
      <c r="I139"/>
      <c r="J139"/>
      <c r="K139"/>
    </row>
    <row r="140" spans="1:11" ht="14.4" x14ac:dyDescent="0.3">
      <c r="A140"/>
      <c r="B140"/>
      <c r="C140"/>
      <c r="D140"/>
      <c r="E140"/>
      <c r="F140"/>
      <c r="G140"/>
      <c r="H140"/>
      <c r="I140"/>
      <c r="J140"/>
      <c r="K140"/>
    </row>
    <row r="141" spans="1:11" ht="14.4" x14ac:dyDescent="0.3">
      <c r="A141"/>
      <c r="B141"/>
      <c r="C141"/>
      <c r="D141"/>
      <c r="E141"/>
      <c r="F141"/>
      <c r="G141"/>
      <c r="H141"/>
      <c r="I141"/>
      <c r="J141"/>
      <c r="K141"/>
    </row>
    <row r="142" spans="1:11" ht="14.4" x14ac:dyDescent="0.3">
      <c r="A142"/>
      <c r="B142"/>
      <c r="C142"/>
      <c r="D142"/>
      <c r="E142"/>
      <c r="F142"/>
      <c r="G142"/>
      <c r="H142"/>
      <c r="I142"/>
      <c r="J142"/>
      <c r="K142"/>
    </row>
    <row r="143" spans="1:11" ht="14.4" x14ac:dyDescent="0.3">
      <c r="A143"/>
      <c r="B143"/>
      <c r="C143"/>
      <c r="D143"/>
      <c r="E143"/>
      <c r="F143"/>
      <c r="G143"/>
      <c r="H143"/>
      <c r="I143"/>
      <c r="J143"/>
      <c r="K143"/>
    </row>
    <row r="144" spans="1:11" ht="14.4" x14ac:dyDescent="0.3">
      <c r="A144"/>
      <c r="B144"/>
      <c r="C144"/>
      <c r="D144"/>
      <c r="E144"/>
      <c r="F144"/>
      <c r="G144"/>
      <c r="H144"/>
      <c r="I144"/>
      <c r="J144"/>
      <c r="K144"/>
    </row>
    <row r="145" spans="1:11" ht="14.4" x14ac:dyDescent="0.3">
      <c r="A145"/>
      <c r="B145"/>
      <c r="C145"/>
      <c r="D145"/>
      <c r="E145"/>
      <c r="F145"/>
      <c r="G145"/>
      <c r="H145"/>
      <c r="I145"/>
      <c r="J145"/>
      <c r="K145"/>
    </row>
    <row r="146" spans="1:11" ht="14.4" x14ac:dyDescent="0.3">
      <c r="A146"/>
      <c r="B146"/>
      <c r="C146"/>
      <c r="D146"/>
      <c r="E146"/>
      <c r="F146"/>
      <c r="G146"/>
      <c r="H146"/>
      <c r="I146"/>
      <c r="J146"/>
      <c r="K146"/>
    </row>
    <row r="147" spans="1:11" ht="14.4" x14ac:dyDescent="0.3">
      <c r="A147"/>
      <c r="B147"/>
      <c r="C147"/>
      <c r="D147"/>
      <c r="E147"/>
      <c r="F147"/>
      <c r="G147"/>
      <c r="H147"/>
      <c r="I147"/>
      <c r="J147"/>
      <c r="K147"/>
    </row>
    <row r="148" spans="1:11" ht="14.4" x14ac:dyDescent="0.3">
      <c r="A148"/>
      <c r="B148"/>
      <c r="C148"/>
      <c r="D148"/>
      <c r="E148"/>
      <c r="F148"/>
      <c r="G148"/>
      <c r="H148"/>
      <c r="I148"/>
      <c r="J148"/>
      <c r="K148"/>
    </row>
    <row r="149" spans="1:11" ht="14.4" x14ac:dyDescent="0.3">
      <c r="A149"/>
      <c r="B149"/>
      <c r="C149"/>
      <c r="D149"/>
      <c r="E149"/>
      <c r="F149"/>
      <c r="G149"/>
      <c r="H149"/>
      <c r="I149"/>
    </row>
    <row r="150" spans="1:11" ht="14.4" x14ac:dyDescent="0.3">
      <c r="A150"/>
      <c r="B150"/>
      <c r="C150"/>
      <c r="D150"/>
      <c r="E150"/>
      <c r="F150"/>
      <c r="G150"/>
      <c r="H150"/>
      <c r="I150"/>
    </row>
    <row r="151" spans="1:11" ht="14.4" x14ac:dyDescent="0.3">
      <c r="A151"/>
      <c r="B151"/>
      <c r="C151"/>
      <c r="D151"/>
      <c r="E151"/>
      <c r="F151"/>
      <c r="G151"/>
      <c r="H151"/>
      <c r="I151"/>
    </row>
    <row r="152" spans="1:11" ht="14.4" x14ac:dyDescent="0.3">
      <c r="A152"/>
      <c r="B152"/>
      <c r="C152"/>
      <c r="D152"/>
      <c r="E152"/>
      <c r="F152"/>
      <c r="G152"/>
      <c r="H152"/>
      <c r="I152"/>
    </row>
    <row r="153" spans="1:11" ht="14.4" x14ac:dyDescent="0.3">
      <c r="A153"/>
      <c r="B153"/>
      <c r="C153"/>
      <c r="D153"/>
      <c r="E153"/>
      <c r="F153"/>
      <c r="G153"/>
      <c r="H153"/>
      <c r="I153"/>
    </row>
    <row r="154" spans="1:11" ht="14.4" x14ac:dyDescent="0.3">
      <c r="A154"/>
      <c r="B154"/>
      <c r="C154"/>
      <c r="D154"/>
      <c r="E154"/>
      <c r="F154"/>
      <c r="G154"/>
      <c r="H154"/>
      <c r="I154"/>
    </row>
    <row r="155" spans="1:11" ht="14.4" x14ac:dyDescent="0.3">
      <c r="A155"/>
      <c r="B155"/>
      <c r="C155"/>
      <c r="D155"/>
      <c r="E155"/>
      <c r="F155"/>
      <c r="G155"/>
      <c r="H155"/>
      <c r="I155"/>
    </row>
    <row r="156" spans="1:11" ht="14.4" x14ac:dyDescent="0.3">
      <c r="A156"/>
      <c r="B156"/>
      <c r="C156"/>
      <c r="D156"/>
      <c r="E156"/>
      <c r="F156"/>
      <c r="G156"/>
      <c r="H156"/>
      <c r="I156"/>
    </row>
    <row r="157" spans="1:11" ht="14.4" x14ac:dyDescent="0.3">
      <c r="A157"/>
      <c r="B157"/>
      <c r="C157"/>
      <c r="D157"/>
      <c r="E157"/>
      <c r="F157"/>
      <c r="G157"/>
      <c r="H157"/>
      <c r="I157"/>
    </row>
    <row r="158" spans="1:11" ht="14.4" x14ac:dyDescent="0.3">
      <c r="A158"/>
      <c r="B158"/>
      <c r="C158"/>
      <c r="D158"/>
      <c r="E158"/>
      <c r="F158"/>
      <c r="G158"/>
      <c r="H158"/>
      <c r="I158"/>
    </row>
    <row r="159" spans="1:11" ht="14.4" x14ac:dyDescent="0.3">
      <c r="A159"/>
      <c r="B159"/>
      <c r="C159"/>
      <c r="D159"/>
      <c r="E159"/>
      <c r="F159"/>
      <c r="G159"/>
      <c r="H159"/>
      <c r="I159"/>
    </row>
    <row r="160" spans="1:11" ht="14.4" x14ac:dyDescent="0.3">
      <c r="A160"/>
      <c r="B160"/>
      <c r="C160"/>
      <c r="D160"/>
      <c r="E160"/>
      <c r="F160"/>
      <c r="G160"/>
      <c r="H160"/>
      <c r="I160"/>
    </row>
    <row r="161" spans="1:9" ht="14.4" x14ac:dyDescent="0.3">
      <c r="A161"/>
      <c r="B161"/>
      <c r="C161"/>
      <c r="D161"/>
      <c r="E161"/>
      <c r="F161"/>
      <c r="G161"/>
      <c r="H161"/>
      <c r="I161"/>
    </row>
    <row r="162" spans="1:9" ht="14.4" x14ac:dyDescent="0.3">
      <c r="A162"/>
      <c r="B162"/>
      <c r="C162"/>
      <c r="D162"/>
      <c r="E162"/>
      <c r="F162"/>
      <c r="G162"/>
      <c r="H162"/>
      <c r="I162"/>
    </row>
    <row r="163" spans="1:9" ht="14.4" x14ac:dyDescent="0.3">
      <c r="A163"/>
      <c r="B163"/>
      <c r="C163"/>
      <c r="D163"/>
      <c r="E163"/>
      <c r="F163"/>
      <c r="G163"/>
      <c r="H163"/>
      <c r="I163"/>
    </row>
    <row r="164" spans="1:9" ht="14.4" x14ac:dyDescent="0.3">
      <c r="A164"/>
      <c r="B164"/>
      <c r="C164"/>
      <c r="D164"/>
      <c r="E164"/>
      <c r="F164"/>
      <c r="G164"/>
      <c r="H164"/>
      <c r="I164"/>
    </row>
    <row r="165" spans="1:9" ht="14.4" x14ac:dyDescent="0.3">
      <c r="A165"/>
      <c r="B165"/>
      <c r="C165"/>
      <c r="D165"/>
      <c r="E165"/>
      <c r="F165"/>
      <c r="G165"/>
      <c r="H165"/>
      <c r="I165"/>
    </row>
    <row r="166" spans="1:9" ht="14.4" x14ac:dyDescent="0.3">
      <c r="A166"/>
      <c r="B166" s="65"/>
      <c r="C166"/>
      <c r="D166"/>
      <c r="E166"/>
      <c r="F166"/>
      <c r="G166"/>
      <c r="H166"/>
    </row>
    <row r="167" spans="1:9" ht="14.4" x14ac:dyDescent="0.3">
      <c r="A167"/>
      <c r="B167" s="65"/>
      <c r="C167"/>
      <c r="D167"/>
      <c r="E167"/>
      <c r="F167"/>
      <c r="G167"/>
      <c r="H16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8"/>
  <sheetViews>
    <sheetView topLeftCell="A52" workbookViewId="0">
      <selection activeCell="D64" sqref="D64"/>
    </sheetView>
  </sheetViews>
  <sheetFormatPr defaultRowHeight="14.4" x14ac:dyDescent="0.3"/>
  <cols>
    <col min="1" max="1" width="4.6640625" customWidth="1"/>
    <col min="2" max="2" width="50.109375" customWidth="1"/>
    <col min="3" max="3" width="32.44140625" customWidth="1"/>
    <col min="4" max="4" width="29.33203125" customWidth="1"/>
  </cols>
  <sheetData>
    <row r="1" spans="1:4" ht="18" x14ac:dyDescent="0.35">
      <c r="B1" s="194" t="s">
        <v>610</v>
      </c>
      <c r="C1" s="194" t="s">
        <v>613</v>
      </c>
      <c r="D1" s="194" t="s">
        <v>611</v>
      </c>
    </row>
    <row r="2" spans="1:4" x14ac:dyDescent="0.3">
      <c r="A2" s="193">
        <v>1</v>
      </c>
      <c r="B2" s="125" t="s">
        <v>612</v>
      </c>
      <c r="C2" s="193" t="s">
        <v>614</v>
      </c>
      <c r="D2" s="193" t="s">
        <v>615</v>
      </c>
    </row>
    <row r="3" spans="1:4" x14ac:dyDescent="0.3">
      <c r="A3" s="193">
        <v>2</v>
      </c>
      <c r="B3" s="125" t="s">
        <v>642</v>
      </c>
      <c r="C3" s="193" t="s">
        <v>643</v>
      </c>
      <c r="D3" s="193" t="s">
        <v>644</v>
      </c>
    </row>
    <row r="4" spans="1:4" x14ac:dyDescent="0.3">
      <c r="A4" s="193">
        <v>3</v>
      </c>
      <c r="B4" s="125" t="s">
        <v>629</v>
      </c>
      <c r="C4" s="193" t="s">
        <v>968</v>
      </c>
      <c r="D4" s="193" t="s">
        <v>967</v>
      </c>
    </row>
    <row r="5" spans="1:4" x14ac:dyDescent="0.3">
      <c r="A5" s="193">
        <v>4</v>
      </c>
      <c r="B5" s="125" t="s">
        <v>627</v>
      </c>
      <c r="C5" s="193"/>
      <c r="D5" s="193" t="s">
        <v>628</v>
      </c>
    </row>
    <row r="6" spans="1:4" x14ac:dyDescent="0.3">
      <c r="A6" s="193">
        <v>5</v>
      </c>
      <c r="B6" s="125" t="s">
        <v>624</v>
      </c>
      <c r="C6" s="193" t="s">
        <v>625</v>
      </c>
      <c r="D6" s="193" t="s">
        <v>626</v>
      </c>
    </row>
    <row r="7" spans="1:4" x14ac:dyDescent="0.3">
      <c r="A7" s="193">
        <v>6</v>
      </c>
      <c r="B7" s="125" t="s">
        <v>571</v>
      </c>
      <c r="C7" s="193" t="s">
        <v>616</v>
      </c>
      <c r="D7" s="193" t="s">
        <v>617</v>
      </c>
    </row>
    <row r="8" spans="1:4" x14ac:dyDescent="0.3">
      <c r="A8" s="193">
        <v>7</v>
      </c>
      <c r="B8" s="125" t="s">
        <v>618</v>
      </c>
      <c r="C8" s="193" t="s">
        <v>619</v>
      </c>
      <c r="D8" s="193" t="s">
        <v>620</v>
      </c>
    </row>
    <row r="9" spans="1:4" x14ac:dyDescent="0.3">
      <c r="A9" s="193">
        <v>8</v>
      </c>
      <c r="B9" s="125" t="s">
        <v>621</v>
      </c>
      <c r="C9" s="193" t="s">
        <v>622</v>
      </c>
      <c r="D9" s="193" t="s">
        <v>623</v>
      </c>
    </row>
    <row r="10" spans="1:4" x14ac:dyDescent="0.3">
      <c r="A10" s="193">
        <v>9</v>
      </c>
      <c r="B10" s="125" t="s">
        <v>1156</v>
      </c>
      <c r="C10" s="193" t="s">
        <v>630</v>
      </c>
      <c r="D10" s="193" t="s">
        <v>631</v>
      </c>
    </row>
    <row r="11" spans="1:4" x14ac:dyDescent="0.3">
      <c r="A11" s="193">
        <v>10</v>
      </c>
      <c r="B11" s="125" t="s">
        <v>632</v>
      </c>
      <c r="C11" s="193" t="s">
        <v>633</v>
      </c>
      <c r="D11" s="193" t="s">
        <v>634</v>
      </c>
    </row>
    <row r="12" spans="1:4" x14ac:dyDescent="0.3">
      <c r="A12" s="193">
        <v>11</v>
      </c>
      <c r="B12" s="125" t="s">
        <v>635</v>
      </c>
      <c r="C12" s="193" t="s">
        <v>636</v>
      </c>
      <c r="D12" s="193" t="s">
        <v>637</v>
      </c>
    </row>
    <row r="13" spans="1:4" x14ac:dyDescent="0.3">
      <c r="A13" s="193">
        <v>12</v>
      </c>
      <c r="B13" s="125" t="s">
        <v>638</v>
      </c>
      <c r="C13" s="193" t="s">
        <v>639</v>
      </c>
      <c r="D13" s="193" t="s">
        <v>640</v>
      </c>
    </row>
    <row r="14" spans="1:4" x14ac:dyDescent="0.3">
      <c r="A14" s="193">
        <v>13</v>
      </c>
      <c r="B14" s="125" t="s">
        <v>393</v>
      </c>
      <c r="C14" s="193" t="s">
        <v>641</v>
      </c>
      <c r="D14" s="193" t="s">
        <v>645</v>
      </c>
    </row>
    <row r="15" spans="1:4" x14ac:dyDescent="0.3">
      <c r="A15" s="193">
        <v>14</v>
      </c>
      <c r="B15" s="125" t="s">
        <v>406</v>
      </c>
      <c r="C15" s="193" t="s">
        <v>646</v>
      </c>
      <c r="D15" s="193" t="s">
        <v>647</v>
      </c>
    </row>
    <row r="16" spans="1:4" x14ac:dyDescent="0.3">
      <c r="A16" s="193">
        <v>15</v>
      </c>
      <c r="B16" s="125" t="s">
        <v>209</v>
      </c>
      <c r="C16" s="193" t="s">
        <v>648</v>
      </c>
      <c r="D16" s="193" t="s">
        <v>243</v>
      </c>
    </row>
    <row r="17" spans="1:5" x14ac:dyDescent="0.3">
      <c r="A17" s="193">
        <v>16</v>
      </c>
      <c r="B17" s="125" t="s">
        <v>649</v>
      </c>
      <c r="C17" s="193" t="s">
        <v>650</v>
      </c>
      <c r="D17" s="193" t="s">
        <v>651</v>
      </c>
    </row>
    <row r="18" spans="1:5" x14ac:dyDescent="0.3">
      <c r="A18" s="193">
        <v>17</v>
      </c>
      <c r="B18" s="125" t="s">
        <v>652</v>
      </c>
      <c r="C18" s="193" t="s">
        <v>653</v>
      </c>
      <c r="D18" s="193" t="s">
        <v>654</v>
      </c>
      <c r="E18" s="193" t="s">
        <v>676</v>
      </c>
    </row>
    <row r="19" spans="1:5" x14ac:dyDescent="0.3">
      <c r="A19" s="193">
        <v>18</v>
      </c>
      <c r="B19" s="125" t="s">
        <v>655</v>
      </c>
      <c r="C19" s="193" t="s">
        <v>656</v>
      </c>
      <c r="D19" s="193" t="s">
        <v>657</v>
      </c>
    </row>
    <row r="20" spans="1:5" x14ac:dyDescent="0.3">
      <c r="A20" s="193">
        <v>19</v>
      </c>
      <c r="B20" s="125" t="s">
        <v>658</v>
      </c>
      <c r="C20" s="193" t="s">
        <v>659</v>
      </c>
      <c r="D20" s="193" t="s">
        <v>660</v>
      </c>
    </row>
    <row r="21" spans="1:5" x14ac:dyDescent="0.3">
      <c r="A21" s="193">
        <v>20</v>
      </c>
      <c r="B21" s="125" t="s">
        <v>661</v>
      </c>
      <c r="C21" s="193" t="s">
        <v>662</v>
      </c>
      <c r="D21" s="193" t="s">
        <v>663</v>
      </c>
    </row>
    <row r="22" spans="1:5" x14ac:dyDescent="0.3">
      <c r="A22" s="193">
        <v>21</v>
      </c>
      <c r="B22" s="125" t="s">
        <v>204</v>
      </c>
      <c r="C22" s="193" t="s">
        <v>664</v>
      </c>
      <c r="D22" s="193" t="s">
        <v>665</v>
      </c>
    </row>
    <row r="23" spans="1:5" x14ac:dyDescent="0.3">
      <c r="A23" s="193">
        <v>22</v>
      </c>
      <c r="B23" s="125" t="s">
        <v>666</v>
      </c>
      <c r="C23" s="193" t="s">
        <v>650</v>
      </c>
      <c r="D23" s="193" t="s">
        <v>667</v>
      </c>
    </row>
    <row r="24" spans="1:5" x14ac:dyDescent="0.3">
      <c r="A24" s="193">
        <v>23</v>
      </c>
      <c r="B24" s="125" t="s">
        <v>398</v>
      </c>
      <c r="C24" s="193" t="s">
        <v>668</v>
      </c>
      <c r="D24" s="193" t="s">
        <v>669</v>
      </c>
    </row>
    <row r="25" spans="1:5" x14ac:dyDescent="0.3">
      <c r="A25" s="193">
        <v>24</v>
      </c>
      <c r="B25" s="125" t="s">
        <v>54</v>
      </c>
      <c r="C25" s="193" t="s">
        <v>670</v>
      </c>
      <c r="D25" s="193" t="s">
        <v>671</v>
      </c>
    </row>
    <row r="26" spans="1:5" x14ac:dyDescent="0.3">
      <c r="A26" s="193">
        <v>25</v>
      </c>
      <c r="B26" s="125" t="s">
        <v>27</v>
      </c>
      <c r="C26" s="193" t="s">
        <v>672</v>
      </c>
      <c r="D26" s="193" t="s">
        <v>673</v>
      </c>
    </row>
    <row r="27" spans="1:5" s="274" customFormat="1" x14ac:dyDescent="0.3">
      <c r="A27" s="273">
        <v>26</v>
      </c>
      <c r="B27" s="201" t="s">
        <v>192</v>
      </c>
      <c r="C27" s="273" t="s">
        <v>674</v>
      </c>
      <c r="D27" s="273" t="s">
        <v>675</v>
      </c>
    </row>
    <row r="28" spans="1:5" x14ac:dyDescent="0.3">
      <c r="A28" s="193">
        <v>27</v>
      </c>
      <c r="B28" s="125" t="s">
        <v>444</v>
      </c>
      <c r="C28" s="193" t="s">
        <v>677</v>
      </c>
      <c r="D28" s="193" t="s">
        <v>678</v>
      </c>
    </row>
    <row r="29" spans="1:5" x14ac:dyDescent="0.3">
      <c r="A29" s="193">
        <v>28</v>
      </c>
      <c r="B29" s="125" t="s">
        <v>679</v>
      </c>
      <c r="C29" s="193" t="s">
        <v>680</v>
      </c>
      <c r="D29" s="193" t="s">
        <v>681</v>
      </c>
    </row>
    <row r="30" spans="1:5" x14ac:dyDescent="0.3">
      <c r="A30" s="193">
        <v>29</v>
      </c>
      <c r="B30" s="125" t="s">
        <v>682</v>
      </c>
      <c r="C30" s="193" t="s">
        <v>683</v>
      </c>
      <c r="D30" s="193" t="s">
        <v>684</v>
      </c>
    </row>
    <row r="31" spans="1:5" x14ac:dyDescent="0.3">
      <c r="A31" s="193">
        <v>30</v>
      </c>
      <c r="B31" s="125" t="s">
        <v>685</v>
      </c>
      <c r="C31" s="193" t="s">
        <v>686</v>
      </c>
      <c r="D31" s="193" t="s">
        <v>687</v>
      </c>
    </row>
    <row r="32" spans="1:5" x14ac:dyDescent="0.3">
      <c r="A32" s="193">
        <v>31</v>
      </c>
      <c r="B32" s="125" t="s">
        <v>569</v>
      </c>
      <c r="C32" s="193" t="s">
        <v>689</v>
      </c>
      <c r="D32" s="193" t="s">
        <v>688</v>
      </c>
    </row>
    <row r="33" spans="1:4" x14ac:dyDescent="0.3">
      <c r="A33" s="193">
        <v>32</v>
      </c>
      <c r="B33" s="125" t="s">
        <v>690</v>
      </c>
      <c r="C33" s="193" t="s">
        <v>691</v>
      </c>
      <c r="D33" s="193" t="s">
        <v>692</v>
      </c>
    </row>
    <row r="34" spans="1:4" x14ac:dyDescent="0.3">
      <c r="A34" s="193">
        <v>33</v>
      </c>
      <c r="B34" s="125" t="s">
        <v>517</v>
      </c>
      <c r="C34" s="193" t="s">
        <v>925</v>
      </c>
      <c r="D34" s="193" t="s">
        <v>693</v>
      </c>
    </row>
    <row r="35" spans="1:4" x14ac:dyDescent="0.3">
      <c r="A35" s="193">
        <v>34</v>
      </c>
      <c r="B35" s="125" t="s">
        <v>694</v>
      </c>
      <c r="C35" s="193" t="s">
        <v>695</v>
      </c>
      <c r="D35" s="193" t="s">
        <v>696</v>
      </c>
    </row>
    <row r="36" spans="1:4" x14ac:dyDescent="0.3">
      <c r="A36" s="193">
        <v>35</v>
      </c>
      <c r="B36" s="125" t="s">
        <v>697</v>
      </c>
      <c r="C36" s="193" t="s">
        <v>698</v>
      </c>
      <c r="D36" s="193" t="s">
        <v>699</v>
      </c>
    </row>
    <row r="37" spans="1:4" x14ac:dyDescent="0.3">
      <c r="A37" s="193">
        <v>36</v>
      </c>
      <c r="B37" s="125" t="s">
        <v>700</v>
      </c>
      <c r="C37" s="193" t="s">
        <v>701</v>
      </c>
      <c r="D37" s="193" t="s">
        <v>702</v>
      </c>
    </row>
    <row r="38" spans="1:4" x14ac:dyDescent="0.3">
      <c r="A38" s="193">
        <v>37</v>
      </c>
      <c r="B38" s="125" t="s">
        <v>703</v>
      </c>
      <c r="C38" s="193" t="s">
        <v>704</v>
      </c>
    </row>
    <row r="39" spans="1:4" x14ac:dyDescent="0.3">
      <c r="A39" s="193">
        <v>38</v>
      </c>
      <c r="B39" s="125" t="s">
        <v>705</v>
      </c>
      <c r="C39" s="193" t="s">
        <v>706</v>
      </c>
      <c r="D39" s="193" t="s">
        <v>707</v>
      </c>
    </row>
    <row r="40" spans="1:4" x14ac:dyDescent="0.3">
      <c r="A40" s="193">
        <v>39</v>
      </c>
      <c r="B40" s="125" t="s">
        <v>708</v>
      </c>
      <c r="C40" s="193" t="s">
        <v>709</v>
      </c>
      <c r="D40" s="193" t="s">
        <v>710</v>
      </c>
    </row>
    <row r="41" spans="1:4" x14ac:dyDescent="0.3">
      <c r="A41" s="193">
        <v>40</v>
      </c>
      <c r="B41" s="125" t="s">
        <v>711</v>
      </c>
      <c r="D41" s="193" t="s">
        <v>712</v>
      </c>
    </row>
    <row r="42" spans="1:4" x14ac:dyDescent="0.3">
      <c r="A42" s="193">
        <v>41</v>
      </c>
      <c r="B42" s="125" t="s">
        <v>857</v>
      </c>
      <c r="C42" s="193" t="s">
        <v>858</v>
      </c>
    </row>
    <row r="43" spans="1:4" x14ac:dyDescent="0.3">
      <c r="A43" s="193">
        <v>42</v>
      </c>
      <c r="B43" s="125" t="s">
        <v>859</v>
      </c>
      <c r="C43" s="193" t="s">
        <v>860</v>
      </c>
      <c r="D43" s="193" t="s">
        <v>863</v>
      </c>
    </row>
    <row r="44" spans="1:4" x14ac:dyDescent="0.3">
      <c r="A44" s="193">
        <v>43</v>
      </c>
      <c r="B44" s="125" t="s">
        <v>861</v>
      </c>
      <c r="C44" s="193" t="s">
        <v>862</v>
      </c>
    </row>
    <row r="45" spans="1:4" x14ac:dyDescent="0.3">
      <c r="A45" s="193">
        <v>44</v>
      </c>
      <c r="B45" s="125" t="s">
        <v>994</v>
      </c>
      <c r="C45" s="193" t="s">
        <v>864</v>
      </c>
      <c r="D45" s="193" t="s">
        <v>865</v>
      </c>
    </row>
    <row r="46" spans="1:4" x14ac:dyDescent="0.3">
      <c r="A46" s="193">
        <v>45</v>
      </c>
      <c r="B46" s="125" t="s">
        <v>889</v>
      </c>
      <c r="C46" s="193" t="s">
        <v>890</v>
      </c>
      <c r="D46" s="193" t="s">
        <v>891</v>
      </c>
    </row>
    <row r="47" spans="1:4" x14ac:dyDescent="0.3">
      <c r="A47" s="193">
        <v>46</v>
      </c>
      <c r="B47" s="125" t="s">
        <v>609</v>
      </c>
      <c r="C47" s="193" t="s">
        <v>892</v>
      </c>
      <c r="D47" s="193" t="s">
        <v>893</v>
      </c>
    </row>
    <row r="48" spans="1:4" x14ac:dyDescent="0.3">
      <c r="A48" s="193">
        <v>47</v>
      </c>
      <c r="B48" s="125" t="s">
        <v>987</v>
      </c>
      <c r="C48" s="193" t="s">
        <v>988</v>
      </c>
      <c r="D48" s="193" t="s">
        <v>989</v>
      </c>
    </row>
    <row r="49" spans="1:4" x14ac:dyDescent="0.3">
      <c r="A49" s="193">
        <v>48</v>
      </c>
      <c r="B49" s="125" t="s">
        <v>929</v>
      </c>
      <c r="C49" s="193" t="s">
        <v>930</v>
      </c>
      <c r="D49" s="193" t="s">
        <v>931</v>
      </c>
    </row>
    <row r="50" spans="1:4" x14ac:dyDescent="0.3">
      <c r="A50" s="193">
        <v>49</v>
      </c>
      <c r="B50" s="125" t="s">
        <v>934</v>
      </c>
      <c r="C50" s="193" t="s">
        <v>996</v>
      </c>
      <c r="D50" s="193" t="s">
        <v>935</v>
      </c>
    </row>
    <row r="51" spans="1:4" x14ac:dyDescent="0.3">
      <c r="A51" s="193">
        <v>50</v>
      </c>
      <c r="B51" s="125" t="s">
        <v>947</v>
      </c>
      <c r="C51" s="193" t="s">
        <v>948</v>
      </c>
      <c r="D51" s="193" t="s">
        <v>949</v>
      </c>
    </row>
    <row r="52" spans="1:4" x14ac:dyDescent="0.3">
      <c r="A52" s="193">
        <v>51</v>
      </c>
      <c r="B52" s="125" t="s">
        <v>951</v>
      </c>
      <c r="C52" s="193" t="s">
        <v>952</v>
      </c>
      <c r="D52" s="193" t="s">
        <v>953</v>
      </c>
    </row>
    <row r="53" spans="1:4" x14ac:dyDescent="0.3">
      <c r="A53" s="193">
        <v>52</v>
      </c>
      <c r="B53" s="125" t="s">
        <v>954</v>
      </c>
      <c r="C53" s="193" t="s">
        <v>958</v>
      </c>
      <c r="D53" s="193" t="s">
        <v>959</v>
      </c>
    </row>
    <row r="54" spans="1:4" x14ac:dyDescent="0.3">
      <c r="A54" s="193">
        <v>53</v>
      </c>
      <c r="B54" s="125" t="s">
        <v>960</v>
      </c>
      <c r="C54" s="193" t="s">
        <v>961</v>
      </c>
      <c r="D54" s="193" t="s">
        <v>962</v>
      </c>
    </row>
    <row r="55" spans="1:4" x14ac:dyDescent="0.3">
      <c r="A55" s="193">
        <v>54</v>
      </c>
      <c r="B55" s="125" t="s">
        <v>964</v>
      </c>
      <c r="C55" s="193" t="s">
        <v>965</v>
      </c>
      <c r="D55" s="193" t="s">
        <v>966</v>
      </c>
    </row>
    <row r="56" spans="1:4" x14ac:dyDescent="0.3">
      <c r="A56" s="193">
        <v>55</v>
      </c>
      <c r="B56" s="125" t="s">
        <v>991</v>
      </c>
      <c r="C56" s="193" t="s">
        <v>992</v>
      </c>
      <c r="D56" s="193" t="s">
        <v>993</v>
      </c>
    </row>
    <row r="57" spans="1:4" x14ac:dyDescent="0.3">
      <c r="A57" s="193">
        <v>56</v>
      </c>
      <c r="B57" s="125" t="s">
        <v>997</v>
      </c>
      <c r="C57" s="193" t="s">
        <v>999</v>
      </c>
      <c r="D57" s="193" t="s">
        <v>998</v>
      </c>
    </row>
    <row r="58" spans="1:4" x14ac:dyDescent="0.3">
      <c r="A58" s="193">
        <v>57</v>
      </c>
      <c r="B58" s="125" t="s">
        <v>990</v>
      </c>
      <c r="C58" s="193" t="s">
        <v>1001</v>
      </c>
      <c r="D58" s="193" t="s">
        <v>1000</v>
      </c>
    </row>
    <row r="59" spans="1:4" x14ac:dyDescent="0.3">
      <c r="A59" s="193">
        <v>58</v>
      </c>
      <c r="B59" s="125" t="s">
        <v>35</v>
      </c>
      <c r="C59" s="193" t="s">
        <v>1003</v>
      </c>
      <c r="D59" s="193" t="s">
        <v>1005</v>
      </c>
    </row>
    <row r="60" spans="1:4" x14ac:dyDescent="0.3">
      <c r="A60" s="193">
        <v>59</v>
      </c>
      <c r="B60" s="125" t="s">
        <v>1008</v>
      </c>
      <c r="C60" s="193" t="s">
        <v>1009</v>
      </c>
      <c r="D60" s="193" t="s">
        <v>1010</v>
      </c>
    </row>
    <row r="61" spans="1:4" x14ac:dyDescent="0.3">
      <c r="A61" s="193">
        <v>60</v>
      </c>
      <c r="B61" t="s">
        <v>1011</v>
      </c>
      <c r="C61" s="193" t="s">
        <v>1012</v>
      </c>
      <c r="D61" s="193" t="s">
        <v>1013</v>
      </c>
    </row>
    <row r="62" spans="1:4" x14ac:dyDescent="0.3">
      <c r="A62" s="193">
        <v>61</v>
      </c>
      <c r="B62" t="s">
        <v>1014</v>
      </c>
      <c r="C62" s="193" t="s">
        <v>1015</v>
      </c>
      <c r="D62" s="193" t="s">
        <v>1016</v>
      </c>
    </row>
    <row r="63" spans="1:4" x14ac:dyDescent="0.3">
      <c r="A63" s="193">
        <v>62</v>
      </c>
      <c r="B63" t="s">
        <v>1017</v>
      </c>
      <c r="C63" s="193" t="s">
        <v>1018</v>
      </c>
      <c r="D63" s="193" t="s">
        <v>1019</v>
      </c>
    </row>
    <row r="64" spans="1:4" x14ac:dyDescent="0.3">
      <c r="A64" s="193">
        <v>63</v>
      </c>
      <c r="B64" t="s">
        <v>1007</v>
      </c>
      <c r="C64" s="193" t="s">
        <v>1009</v>
      </c>
      <c r="D64" s="193" t="s">
        <v>1010</v>
      </c>
    </row>
    <row r="65" spans="1:4" x14ac:dyDescent="0.3">
      <c r="A65" s="193">
        <v>64</v>
      </c>
      <c r="B65" t="s">
        <v>1020</v>
      </c>
      <c r="C65" s="193" t="s">
        <v>1021</v>
      </c>
      <c r="D65" s="193" t="s">
        <v>1022</v>
      </c>
    </row>
    <row r="66" spans="1:4" x14ac:dyDescent="0.3">
      <c r="A66" s="193">
        <v>65</v>
      </c>
      <c r="B66" t="s">
        <v>1023</v>
      </c>
      <c r="C66" s="193" t="s">
        <v>1024</v>
      </c>
      <c r="D66" s="193" t="s">
        <v>1025</v>
      </c>
    </row>
    <row r="67" spans="1:4" x14ac:dyDescent="0.3">
      <c r="A67" s="193">
        <v>66</v>
      </c>
      <c r="B67" t="s">
        <v>1026</v>
      </c>
      <c r="C67" s="193" t="s">
        <v>1027</v>
      </c>
    </row>
    <row r="68" spans="1:4" x14ac:dyDescent="0.3">
      <c r="A68" s="193">
        <v>67</v>
      </c>
      <c r="B68" t="s">
        <v>1028</v>
      </c>
      <c r="C68" s="193" t="s">
        <v>1029</v>
      </c>
      <c r="D68" s="193" t="s">
        <v>1030</v>
      </c>
    </row>
    <row r="69" spans="1:4" x14ac:dyDescent="0.3">
      <c r="A69" s="193">
        <v>68</v>
      </c>
      <c r="B69" t="s">
        <v>1061</v>
      </c>
      <c r="C69" s="193" t="s">
        <v>1062</v>
      </c>
      <c r="D69" s="193" t="s">
        <v>1063</v>
      </c>
    </row>
    <row r="70" spans="1:4" x14ac:dyDescent="0.3">
      <c r="A70" s="193">
        <v>69</v>
      </c>
      <c r="B70" t="s">
        <v>1065</v>
      </c>
    </row>
    <row r="71" spans="1:4" x14ac:dyDescent="0.3">
      <c r="A71" s="193">
        <v>70</v>
      </c>
      <c r="B71" t="s">
        <v>1060</v>
      </c>
      <c r="C71" s="193" t="s">
        <v>1157</v>
      </c>
      <c r="D71" s="193" t="s">
        <v>1158</v>
      </c>
    </row>
    <row r="72" spans="1:4" x14ac:dyDescent="0.3">
      <c r="A72" s="193">
        <v>71</v>
      </c>
      <c r="B72" t="s">
        <v>1402</v>
      </c>
      <c r="C72" s="193" t="s">
        <v>1487</v>
      </c>
      <c r="D72" s="193" t="s">
        <v>1403</v>
      </c>
    </row>
    <row r="73" spans="1:4" x14ac:dyDescent="0.3">
      <c r="A73" s="193">
        <v>72</v>
      </c>
      <c r="B73" t="s">
        <v>1400</v>
      </c>
      <c r="C73" s="193" t="s">
        <v>1431</v>
      </c>
      <c r="D73" s="193" t="s">
        <v>1432</v>
      </c>
    </row>
    <row r="74" spans="1:4" x14ac:dyDescent="0.3">
      <c r="A74" s="193">
        <v>73</v>
      </c>
      <c r="B74" t="s">
        <v>1546</v>
      </c>
      <c r="C74" s="193" t="s">
        <v>1547</v>
      </c>
    </row>
    <row r="75" spans="1:4" x14ac:dyDescent="0.3">
      <c r="A75" s="193">
        <v>74</v>
      </c>
      <c r="B75" t="s">
        <v>1960</v>
      </c>
      <c r="C75" s="193" t="s">
        <v>2004</v>
      </c>
      <c r="D75" s="193" t="s">
        <v>2005</v>
      </c>
    </row>
    <row r="76" spans="1:4" x14ac:dyDescent="0.3">
      <c r="A76" s="193">
        <v>75</v>
      </c>
      <c r="B76" t="s">
        <v>1980</v>
      </c>
      <c r="C76" s="193" t="s">
        <v>2002</v>
      </c>
      <c r="D76" s="193" t="s">
        <v>2003</v>
      </c>
    </row>
    <row r="77" spans="1:4" x14ac:dyDescent="0.3">
      <c r="A77" s="193">
        <v>76</v>
      </c>
      <c r="B77" t="s">
        <v>2010</v>
      </c>
      <c r="C77" s="193" t="s">
        <v>1021</v>
      </c>
      <c r="D77" s="193" t="s">
        <v>2011</v>
      </c>
    </row>
    <row r="78" spans="1:4" x14ac:dyDescent="0.3">
      <c r="A78" s="193">
        <v>77</v>
      </c>
      <c r="B78" t="s">
        <v>2089</v>
      </c>
      <c r="C78" s="193" t="s">
        <v>2090</v>
      </c>
      <c r="D78" s="193" t="s">
        <v>2091</v>
      </c>
    </row>
  </sheetData>
  <pageMargins left="0.7" right="0.7" top="0.75" bottom="0.75"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2"/>
  <sheetViews>
    <sheetView topLeftCell="A34" zoomScale="115" zoomScaleNormal="115" workbookViewId="0">
      <selection activeCell="A49" sqref="A49:D51"/>
    </sheetView>
  </sheetViews>
  <sheetFormatPr defaultRowHeight="14.4" x14ac:dyDescent="0.3"/>
  <cols>
    <col min="2" max="2" width="29.33203125" customWidth="1"/>
    <col min="6" max="6" width="18.5546875" customWidth="1"/>
  </cols>
  <sheetData>
    <row r="1" spans="1:7" x14ac:dyDescent="0.3">
      <c r="A1" t="s">
        <v>1069</v>
      </c>
      <c r="B1" t="s">
        <v>1070</v>
      </c>
      <c r="C1" t="s">
        <v>1071</v>
      </c>
    </row>
    <row r="2" spans="1:7" x14ac:dyDescent="0.3">
      <c r="A2" t="s">
        <v>1058</v>
      </c>
      <c r="B2" t="s">
        <v>1072</v>
      </c>
      <c r="C2" t="s">
        <v>509</v>
      </c>
    </row>
    <row r="3" spans="1:7" x14ac:dyDescent="0.3">
      <c r="A3" t="s">
        <v>1073</v>
      </c>
      <c r="B3" t="s">
        <v>1072</v>
      </c>
      <c r="C3" t="s">
        <v>1074</v>
      </c>
    </row>
    <row r="4" spans="1:7" x14ac:dyDescent="0.3">
      <c r="A4" t="s">
        <v>1075</v>
      </c>
      <c r="B4" t="s">
        <v>1072</v>
      </c>
      <c r="C4" t="s">
        <v>1076</v>
      </c>
      <c r="G4" t="s">
        <v>1077</v>
      </c>
    </row>
    <row r="5" spans="1:7" x14ac:dyDescent="0.3">
      <c r="A5" t="s">
        <v>1078</v>
      </c>
      <c r="B5" t="s">
        <v>1072</v>
      </c>
      <c r="C5" t="s">
        <v>1079</v>
      </c>
      <c r="G5" t="s">
        <v>1080</v>
      </c>
    </row>
    <row r="6" spans="1:7" x14ac:dyDescent="0.3">
      <c r="A6" t="s">
        <v>1081</v>
      </c>
      <c r="B6" t="s">
        <v>1072</v>
      </c>
      <c r="C6" t="s">
        <v>1082</v>
      </c>
      <c r="G6" t="s">
        <v>1083</v>
      </c>
    </row>
    <row r="7" spans="1:7" x14ac:dyDescent="0.3">
      <c r="A7" t="s">
        <v>1084</v>
      </c>
      <c r="B7" t="s">
        <v>1072</v>
      </c>
      <c r="C7" t="s">
        <v>1085</v>
      </c>
      <c r="G7" t="s">
        <v>1086</v>
      </c>
    </row>
    <row r="8" spans="1:7" x14ac:dyDescent="0.3">
      <c r="A8" t="s">
        <v>1087</v>
      </c>
      <c r="B8" t="s">
        <v>1072</v>
      </c>
      <c r="C8" t="s">
        <v>1088</v>
      </c>
      <c r="G8" t="s">
        <v>1089</v>
      </c>
    </row>
    <row r="9" spans="1:7" x14ac:dyDescent="0.3">
      <c r="A9" t="s">
        <v>1090</v>
      </c>
      <c r="B9" t="s">
        <v>1072</v>
      </c>
      <c r="C9" t="s">
        <v>1091</v>
      </c>
    </row>
    <row r="10" spans="1:7" x14ac:dyDescent="0.3">
      <c r="A10" t="s">
        <v>1092</v>
      </c>
      <c r="B10" t="s">
        <v>1072</v>
      </c>
      <c r="C10" t="s">
        <v>1093</v>
      </c>
    </row>
    <row r="11" spans="1:7" x14ac:dyDescent="0.3">
      <c r="A11" t="s">
        <v>1067</v>
      </c>
      <c r="B11" t="s">
        <v>1072</v>
      </c>
      <c r="C11" t="s">
        <v>1094</v>
      </c>
    </row>
    <row r="12" spans="1:7" x14ac:dyDescent="0.3">
      <c r="A12" t="s">
        <v>1095</v>
      </c>
      <c r="B12" t="s">
        <v>1072</v>
      </c>
      <c r="C12" t="s">
        <v>1096</v>
      </c>
    </row>
    <row r="13" spans="1:7" x14ac:dyDescent="0.3">
      <c r="A13" t="s">
        <v>1097</v>
      </c>
      <c r="B13" t="s">
        <v>1072</v>
      </c>
      <c r="C13" t="s">
        <v>1098</v>
      </c>
    </row>
    <row r="14" spans="1:7" x14ac:dyDescent="0.3">
      <c r="A14" t="s">
        <v>1099</v>
      </c>
      <c r="B14" t="s">
        <v>1072</v>
      </c>
      <c r="C14" t="s">
        <v>1100</v>
      </c>
    </row>
    <row r="15" spans="1:7" x14ac:dyDescent="0.3">
      <c r="A15" t="s">
        <v>1101</v>
      </c>
      <c r="B15" t="s">
        <v>1072</v>
      </c>
      <c r="C15" t="s">
        <v>1102</v>
      </c>
    </row>
    <row r="16" spans="1:7" x14ac:dyDescent="0.3">
      <c r="A16" t="s">
        <v>1103</v>
      </c>
      <c r="B16" t="s">
        <v>1072</v>
      </c>
      <c r="C16" t="s">
        <v>513</v>
      </c>
    </row>
    <row r="17" spans="1:3" x14ac:dyDescent="0.3">
      <c r="A17" t="s">
        <v>1104</v>
      </c>
      <c r="B17" t="s">
        <v>1072</v>
      </c>
      <c r="C17" t="s">
        <v>1105</v>
      </c>
    </row>
    <row r="18" spans="1:3" x14ac:dyDescent="0.3">
      <c r="A18" t="s">
        <v>1106</v>
      </c>
      <c r="B18" t="s">
        <v>1072</v>
      </c>
      <c r="C18" t="s">
        <v>1107</v>
      </c>
    </row>
    <row r="19" spans="1:3" x14ac:dyDescent="0.3">
      <c r="A19" t="s">
        <v>1108</v>
      </c>
      <c r="B19" t="s">
        <v>1072</v>
      </c>
      <c r="C19" t="s">
        <v>1109</v>
      </c>
    </row>
    <row r="20" spans="1:3" x14ac:dyDescent="0.3">
      <c r="A20" t="s">
        <v>1110</v>
      </c>
      <c r="B20" t="s">
        <v>1072</v>
      </c>
      <c r="C20" t="s">
        <v>1111</v>
      </c>
    </row>
    <row r="21" spans="1:3" x14ac:dyDescent="0.3">
      <c r="A21" t="s">
        <v>1068</v>
      </c>
      <c r="B21" t="s">
        <v>510</v>
      </c>
      <c r="C21" t="s">
        <v>1066</v>
      </c>
    </row>
    <row r="22" spans="1:3" x14ac:dyDescent="0.3">
      <c r="A22" t="s">
        <v>1112</v>
      </c>
      <c r="B22" t="s">
        <v>1113</v>
      </c>
      <c r="C22" t="s">
        <v>102</v>
      </c>
    </row>
    <row r="23" spans="1:3" x14ac:dyDescent="0.3">
      <c r="A23" t="s">
        <v>2031</v>
      </c>
      <c r="B23" t="s">
        <v>2032</v>
      </c>
      <c r="C23" t="s">
        <v>2033</v>
      </c>
    </row>
    <row r="24" spans="1:3" x14ac:dyDescent="0.3">
      <c r="A24" t="s">
        <v>1360</v>
      </c>
      <c r="B24" t="s">
        <v>2034</v>
      </c>
      <c r="C24" t="s">
        <v>1354</v>
      </c>
    </row>
    <row r="25" spans="1:3" x14ac:dyDescent="0.3">
      <c r="A25" t="s">
        <v>2035</v>
      </c>
      <c r="B25" t="s">
        <v>2036</v>
      </c>
      <c r="C25" t="s">
        <v>2037</v>
      </c>
    </row>
    <row r="26" spans="1:3" x14ac:dyDescent="0.3">
      <c r="A26" t="s">
        <v>2038</v>
      </c>
      <c r="B26" t="s">
        <v>2039</v>
      </c>
      <c r="C26" t="s">
        <v>2040</v>
      </c>
    </row>
    <row r="27" spans="1:3" x14ac:dyDescent="0.3">
      <c r="A27" t="s">
        <v>2041</v>
      </c>
      <c r="B27" t="s">
        <v>2042</v>
      </c>
      <c r="C27" t="s">
        <v>2043</v>
      </c>
    </row>
    <row r="28" spans="1:3" x14ac:dyDescent="0.3">
      <c r="A28" t="s">
        <v>1114</v>
      </c>
      <c r="B28" t="s">
        <v>1115</v>
      </c>
      <c r="C28" t="s">
        <v>1116</v>
      </c>
    </row>
    <row r="29" spans="1:3" x14ac:dyDescent="0.3">
      <c r="A29" t="s">
        <v>1117</v>
      </c>
      <c r="B29" t="s">
        <v>1115</v>
      </c>
      <c r="C29" t="s">
        <v>1118</v>
      </c>
    </row>
    <row r="30" spans="1:3" x14ac:dyDescent="0.3">
      <c r="A30" t="s">
        <v>1119</v>
      </c>
      <c r="B30" t="s">
        <v>1115</v>
      </c>
      <c r="C30" t="s">
        <v>1120</v>
      </c>
    </row>
    <row r="31" spans="1:3" x14ac:dyDescent="0.3">
      <c r="A31" t="s">
        <v>1121</v>
      </c>
      <c r="B31" t="s">
        <v>1115</v>
      </c>
      <c r="C31" t="s">
        <v>230</v>
      </c>
    </row>
    <row r="32" spans="1:3" x14ac:dyDescent="0.3">
      <c r="A32" t="s">
        <v>1122</v>
      </c>
      <c r="B32" t="s">
        <v>1115</v>
      </c>
      <c r="C32" t="s">
        <v>1123</v>
      </c>
    </row>
    <row r="33" spans="1:8" x14ac:dyDescent="0.3">
      <c r="A33" t="s">
        <v>1124</v>
      </c>
      <c r="B33" t="s">
        <v>1115</v>
      </c>
      <c r="C33" t="s">
        <v>1125</v>
      </c>
    </row>
    <row r="34" spans="1:8" x14ac:dyDescent="0.3">
      <c r="A34" t="s">
        <v>1126</v>
      </c>
      <c r="B34" t="s">
        <v>1115</v>
      </c>
      <c r="C34" t="s">
        <v>1127</v>
      </c>
    </row>
    <row r="35" spans="1:8" x14ac:dyDescent="0.3">
      <c r="A35" t="s">
        <v>1128</v>
      </c>
      <c r="B35" t="s">
        <v>1115</v>
      </c>
      <c r="C35" t="s">
        <v>1129</v>
      </c>
    </row>
    <row r="36" spans="1:8" x14ac:dyDescent="0.3">
      <c r="A36" t="s">
        <v>1130</v>
      </c>
      <c r="B36" t="s">
        <v>1115</v>
      </c>
      <c r="C36" t="s">
        <v>1131</v>
      </c>
    </row>
    <row r="37" spans="1:8" x14ac:dyDescent="0.3">
      <c r="A37" t="s">
        <v>1132</v>
      </c>
      <c r="B37" t="s">
        <v>1133</v>
      </c>
      <c r="C37" t="s">
        <v>1134</v>
      </c>
    </row>
    <row r="38" spans="1:8" x14ac:dyDescent="0.3">
      <c r="A38" t="s">
        <v>1135</v>
      </c>
      <c r="B38" t="s">
        <v>1133</v>
      </c>
      <c r="C38" t="s">
        <v>1136</v>
      </c>
    </row>
    <row r="39" spans="1:8" x14ac:dyDescent="0.3">
      <c r="A39" t="s">
        <v>1137</v>
      </c>
      <c r="B39" t="s">
        <v>1133</v>
      </c>
      <c r="C39" t="s">
        <v>1138</v>
      </c>
    </row>
    <row r="40" spans="1:8" x14ac:dyDescent="0.3">
      <c r="A40" t="s">
        <v>1139</v>
      </c>
      <c r="B40" t="s">
        <v>1133</v>
      </c>
      <c r="C40" t="s">
        <v>1140</v>
      </c>
    </row>
    <row r="41" spans="1:8" x14ac:dyDescent="0.3">
      <c r="A41" t="s">
        <v>1141</v>
      </c>
      <c r="B41" t="s">
        <v>1133</v>
      </c>
      <c r="C41" t="s">
        <v>1142</v>
      </c>
    </row>
    <row r="42" spans="1:8" x14ac:dyDescent="0.3">
      <c r="A42" t="s">
        <v>1143</v>
      </c>
      <c r="B42" t="s">
        <v>1133</v>
      </c>
      <c r="C42" t="s">
        <v>1144</v>
      </c>
      <c r="E42" s="763"/>
      <c r="F42" s="763"/>
      <c r="G42" s="763"/>
      <c r="H42" s="763"/>
    </row>
    <row r="43" spans="1:8" x14ac:dyDescent="0.3">
      <c r="A43" t="s">
        <v>1145</v>
      </c>
      <c r="B43" t="s">
        <v>1133</v>
      </c>
      <c r="C43" t="s">
        <v>1146</v>
      </c>
    </row>
    <row r="44" spans="1:8" x14ac:dyDescent="0.3">
      <c r="A44" t="s">
        <v>1147</v>
      </c>
      <c r="B44" t="s">
        <v>1148</v>
      </c>
      <c r="C44" t="s">
        <v>1149</v>
      </c>
    </row>
    <row r="45" spans="1:8" x14ac:dyDescent="0.3">
      <c r="A45" t="s">
        <v>1150</v>
      </c>
      <c r="B45" t="s">
        <v>1151</v>
      </c>
      <c r="C45" t="s">
        <v>1152</v>
      </c>
    </row>
    <row r="46" spans="1:8" x14ac:dyDescent="0.3">
      <c r="A46" s="125">
        <v>1005</v>
      </c>
      <c r="B46" t="s">
        <v>1153</v>
      </c>
      <c r="C46" t="s">
        <v>1154</v>
      </c>
    </row>
    <row r="47" spans="1:8" x14ac:dyDescent="0.3">
      <c r="A47" s="125">
        <v>1006</v>
      </c>
      <c r="B47" t="s">
        <v>1155</v>
      </c>
      <c r="C47" t="s">
        <v>1295</v>
      </c>
    </row>
    <row r="48" spans="1:8" x14ac:dyDescent="0.3">
      <c r="A48" t="s">
        <v>511</v>
      </c>
      <c r="B48" t="s">
        <v>512</v>
      </c>
      <c r="C48" t="s">
        <v>2237</v>
      </c>
    </row>
    <row r="49" spans="1:3" x14ac:dyDescent="0.3">
      <c r="A49" t="s">
        <v>1572</v>
      </c>
      <c r="B49" t="s">
        <v>2238</v>
      </c>
      <c r="C49" t="s">
        <v>2239</v>
      </c>
    </row>
    <row r="50" spans="1:3" x14ac:dyDescent="0.3">
      <c r="A50" t="s">
        <v>2240</v>
      </c>
      <c r="B50" t="s">
        <v>2238</v>
      </c>
      <c r="C50" t="s">
        <v>2243</v>
      </c>
    </row>
    <row r="51" spans="1:3" x14ac:dyDescent="0.3">
      <c r="A51" t="s">
        <v>2241</v>
      </c>
      <c r="B51" t="s">
        <v>2238</v>
      </c>
      <c r="C51" t="s">
        <v>2242</v>
      </c>
    </row>
    <row r="62" spans="1:3" x14ac:dyDescent="0.3">
      <c r="A62" s="125"/>
    </row>
  </sheetData>
  <mergeCells count="1">
    <mergeCell ref="E42:H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2844"/>
  <sheetViews>
    <sheetView tabSelected="1" zoomScale="89" zoomScaleNormal="89" workbookViewId="0">
      <pane ySplit="1" topLeftCell="A211" activePane="bottomLeft" state="frozen"/>
      <selection activeCell="S1" sqref="S1"/>
      <selection pane="bottomLeft" activeCell="AC217" sqref="AC217"/>
    </sheetView>
  </sheetViews>
  <sheetFormatPr defaultColWidth="9.109375" defaultRowHeight="13.8" x14ac:dyDescent="0.25"/>
  <cols>
    <col min="1" max="1" width="6.109375" style="1" customWidth="1"/>
    <col min="2" max="2" width="9.5546875" style="1" customWidth="1"/>
    <col min="3" max="3" width="29.44140625" style="1" customWidth="1"/>
    <col min="4" max="4" width="23.44140625" style="1" customWidth="1"/>
    <col min="5" max="5" width="10.33203125" style="24" customWidth="1"/>
    <col min="6" max="6" width="11" style="24" customWidth="1"/>
    <col min="7" max="7" width="11" style="1" customWidth="1"/>
    <col min="8" max="8" width="14.33203125" style="1" hidden="1" customWidth="1"/>
    <col min="9" max="9" width="42.6640625" style="8" customWidth="1"/>
    <col min="10" max="10" width="9" style="1" customWidth="1"/>
    <col min="11" max="11" width="14.6640625" style="1" customWidth="1"/>
    <col min="12" max="12" width="16.6640625" style="2" customWidth="1"/>
    <col min="13" max="13" width="15" style="13" customWidth="1"/>
    <col min="14" max="14" width="14.44140625" style="2" customWidth="1"/>
    <col min="15" max="15" width="14" style="10" customWidth="1"/>
    <col min="16" max="16" width="48.33203125" style="1" customWidth="1"/>
    <col min="17" max="17" width="13.21875" style="1" customWidth="1"/>
    <col min="18" max="19" width="16.5546875" style="1" customWidth="1"/>
    <col min="20" max="20" width="18.33203125" style="1" customWidth="1"/>
    <col min="21" max="21" width="17.44140625" style="16" customWidth="1"/>
    <col min="22" max="22" width="23" style="15" customWidth="1"/>
    <col min="23" max="23" width="33.6640625" style="1" customWidth="1"/>
    <col min="24" max="24" width="25.88671875" style="15" customWidth="1"/>
    <col min="25" max="26" width="16.88671875" style="1" customWidth="1"/>
    <col min="27" max="27" width="15.88671875" style="1" customWidth="1"/>
    <col min="28" max="28" width="17.21875" style="1" customWidth="1"/>
    <col min="29" max="29" width="21.44140625" style="1" customWidth="1"/>
    <col min="30" max="30" width="16.21875" style="1" customWidth="1"/>
    <col min="31" max="31" width="19.44140625" style="1" customWidth="1"/>
    <col min="32" max="32" width="11.5546875" style="1" customWidth="1"/>
    <col min="33" max="16384" width="9.109375" style="1"/>
  </cols>
  <sheetData>
    <row r="1" spans="1:32" s="22" customFormat="1" ht="27.6" customHeight="1" x14ac:dyDescent="0.3">
      <c r="A1" s="17" t="s">
        <v>0</v>
      </c>
      <c r="B1" s="17" t="s">
        <v>1</v>
      </c>
      <c r="C1" s="17" t="s">
        <v>2</v>
      </c>
      <c r="D1" s="17" t="s">
        <v>3</v>
      </c>
      <c r="E1" s="17" t="s">
        <v>175</v>
      </c>
      <c r="F1" s="17" t="s">
        <v>287</v>
      </c>
      <c r="G1" s="17" t="s">
        <v>4</v>
      </c>
      <c r="H1" s="17" t="s">
        <v>5</v>
      </c>
      <c r="I1" s="17" t="s">
        <v>6</v>
      </c>
      <c r="J1" s="17" t="s">
        <v>7</v>
      </c>
      <c r="K1" s="17" t="s">
        <v>8</v>
      </c>
      <c r="L1" s="18" t="s">
        <v>9</v>
      </c>
      <c r="M1" s="19" t="s">
        <v>139</v>
      </c>
      <c r="N1" s="18" t="s">
        <v>10</v>
      </c>
      <c r="O1" s="20" t="s">
        <v>11</v>
      </c>
      <c r="P1" s="17" t="s">
        <v>12</v>
      </c>
      <c r="Q1" s="17" t="s">
        <v>136</v>
      </c>
      <c r="R1" s="17" t="s">
        <v>1165</v>
      </c>
      <c r="S1" s="17" t="s">
        <v>1166</v>
      </c>
      <c r="T1" s="17" t="s">
        <v>13</v>
      </c>
      <c r="U1" s="21" t="s">
        <v>14</v>
      </c>
      <c r="V1" s="21" t="s">
        <v>15</v>
      </c>
      <c r="W1" s="17" t="s">
        <v>16</v>
      </c>
      <c r="X1" s="21" t="s">
        <v>17</v>
      </c>
      <c r="Y1" s="17" t="s">
        <v>18</v>
      </c>
      <c r="Z1" s="21" t="s">
        <v>2021</v>
      </c>
      <c r="AA1" s="17" t="s">
        <v>96</v>
      </c>
      <c r="AB1" s="17" t="s">
        <v>137</v>
      </c>
      <c r="AC1" s="17" t="s">
        <v>94</v>
      </c>
      <c r="AD1" s="335" t="s">
        <v>919</v>
      </c>
      <c r="AE1" s="405" t="s">
        <v>1002</v>
      </c>
    </row>
    <row r="2" spans="1:32" ht="26.4" customHeight="1" x14ac:dyDescent="0.25">
      <c r="A2" s="23">
        <v>2025</v>
      </c>
      <c r="B2" s="23" t="s">
        <v>1006</v>
      </c>
      <c r="C2" s="142" t="s">
        <v>1167</v>
      </c>
      <c r="D2" s="142" t="s">
        <v>1168</v>
      </c>
      <c r="E2" s="23"/>
      <c r="F2" s="23"/>
      <c r="G2" s="142" t="s">
        <v>1169</v>
      </c>
      <c r="H2" s="148"/>
      <c r="I2" s="153" t="s">
        <v>1170</v>
      </c>
      <c r="J2" s="148">
        <v>4</v>
      </c>
      <c r="K2" s="438" t="s">
        <v>1173</v>
      </c>
      <c r="L2" s="154">
        <v>1000</v>
      </c>
      <c r="M2" s="12">
        <f>SUM(J2*L2)</f>
        <v>4000</v>
      </c>
      <c r="N2" s="5">
        <v>1000</v>
      </c>
      <c r="O2" s="9">
        <f>SUM(J2*N2)</f>
        <v>4000</v>
      </c>
      <c r="P2" s="153" t="s">
        <v>1175</v>
      </c>
      <c r="Q2" s="142" t="s">
        <v>1131</v>
      </c>
      <c r="R2" s="142" t="s">
        <v>1676</v>
      </c>
      <c r="S2" s="142" t="s">
        <v>1677</v>
      </c>
      <c r="T2" s="4" t="s">
        <v>1677</v>
      </c>
      <c r="U2" s="4"/>
      <c r="V2" s="4"/>
      <c r="W2" s="4" t="s">
        <v>987</v>
      </c>
      <c r="X2" s="4"/>
      <c r="Y2" s="23" t="s">
        <v>1176</v>
      </c>
      <c r="Z2" s="23"/>
      <c r="AA2" s="23"/>
      <c r="AB2" s="4"/>
      <c r="AC2" s="4"/>
      <c r="AD2" s="1" t="s">
        <v>1177</v>
      </c>
    </row>
    <row r="3" spans="1:32" s="122" customFormat="1" ht="24" customHeight="1" x14ac:dyDescent="0.25">
      <c r="A3" s="23">
        <v>2025</v>
      </c>
      <c r="B3" s="148" t="s">
        <v>1006</v>
      </c>
      <c r="C3" s="142" t="s">
        <v>1167</v>
      </c>
      <c r="D3" s="142" t="s">
        <v>1168</v>
      </c>
      <c r="E3" s="23">
        <v>165</v>
      </c>
      <c r="F3" s="499"/>
      <c r="G3" s="142" t="s">
        <v>1171</v>
      </c>
      <c r="H3" s="148"/>
      <c r="I3" s="153" t="s">
        <v>1172</v>
      </c>
      <c r="J3" s="148">
        <v>20</v>
      </c>
      <c r="K3" s="438" t="s">
        <v>1174</v>
      </c>
      <c r="L3" s="154">
        <v>150</v>
      </c>
      <c r="M3" s="181">
        <f>SUM(J3*L3)</f>
        <v>3000</v>
      </c>
      <c r="N3" s="154">
        <v>65</v>
      </c>
      <c r="O3" s="185">
        <f>SUM(J3*N3)</f>
        <v>1300</v>
      </c>
      <c r="P3" s="153" t="s">
        <v>1175</v>
      </c>
      <c r="Q3" s="142" t="s">
        <v>1131</v>
      </c>
      <c r="R3" s="142" t="s">
        <v>1991</v>
      </c>
      <c r="S3" s="142" t="s">
        <v>1484</v>
      </c>
      <c r="T3" s="4" t="s">
        <v>1485</v>
      </c>
      <c r="U3" s="4" t="s">
        <v>2213</v>
      </c>
      <c r="V3" s="4"/>
      <c r="W3" s="4" t="s">
        <v>661</v>
      </c>
      <c r="X3" s="4" t="s">
        <v>2196</v>
      </c>
      <c r="Y3" s="23" t="s">
        <v>1176</v>
      </c>
      <c r="Z3" s="23" t="s">
        <v>2214</v>
      </c>
      <c r="AA3" s="23" t="s">
        <v>31</v>
      </c>
      <c r="AB3" s="4" t="s">
        <v>1985</v>
      </c>
      <c r="AC3" s="4" t="s">
        <v>2189</v>
      </c>
      <c r="AD3" s="122" t="s">
        <v>1178</v>
      </c>
      <c r="AE3" s="122" t="s">
        <v>2215</v>
      </c>
    </row>
    <row r="4" spans="1:32" s="122" customFormat="1" ht="39.6" customHeight="1" x14ac:dyDescent="0.25">
      <c r="A4" s="23">
        <v>2025</v>
      </c>
      <c r="B4" s="148" t="s">
        <v>1006</v>
      </c>
      <c r="C4" s="4" t="s">
        <v>70</v>
      </c>
      <c r="D4" s="4" t="s">
        <v>1239</v>
      </c>
      <c r="E4" s="23">
        <v>165</v>
      </c>
      <c r="F4" s="23"/>
      <c r="G4" s="4" t="s">
        <v>1240</v>
      </c>
      <c r="H4" s="23"/>
      <c r="I4" s="153" t="s">
        <v>1180</v>
      </c>
      <c r="J4" s="148">
        <v>3</v>
      </c>
      <c r="K4" s="23" t="s">
        <v>1222</v>
      </c>
      <c r="L4" s="419">
        <v>500</v>
      </c>
      <c r="M4" s="181">
        <f t="shared" ref="M4:M67" si="0">SUM(J4*L4)</f>
        <v>1500</v>
      </c>
      <c r="N4" s="154">
        <v>110</v>
      </c>
      <c r="O4" s="185">
        <f t="shared" ref="O4:O67" si="1">SUM(J4*N4)</f>
        <v>330</v>
      </c>
      <c r="P4" s="11" t="s">
        <v>1236</v>
      </c>
      <c r="Q4" s="142" t="s">
        <v>1237</v>
      </c>
      <c r="R4" s="142" t="s">
        <v>1963</v>
      </c>
      <c r="S4" s="142" t="s">
        <v>1998</v>
      </c>
      <c r="T4" s="4" t="s">
        <v>2000</v>
      </c>
      <c r="U4" s="4" t="s">
        <v>2023</v>
      </c>
      <c r="V4" s="11" t="s">
        <v>2167</v>
      </c>
      <c r="W4" s="4" t="s">
        <v>571</v>
      </c>
      <c r="X4" s="408" t="s">
        <v>2168</v>
      </c>
      <c r="Y4" s="23" t="s">
        <v>1238</v>
      </c>
      <c r="Z4" s="23" t="s">
        <v>2169</v>
      </c>
      <c r="AA4" s="23" t="s">
        <v>31</v>
      </c>
      <c r="AB4" s="4" t="s">
        <v>1985</v>
      </c>
      <c r="AC4" s="4" t="s">
        <v>2024</v>
      </c>
      <c r="AD4" s="122" t="s">
        <v>1490</v>
      </c>
      <c r="AE4" s="122" t="s">
        <v>2170</v>
      </c>
    </row>
    <row r="5" spans="1:32" s="122" customFormat="1" ht="41.4" x14ac:dyDescent="0.25">
      <c r="A5" s="23">
        <v>2025</v>
      </c>
      <c r="B5" s="148" t="s">
        <v>1006</v>
      </c>
      <c r="C5" s="4" t="s">
        <v>70</v>
      </c>
      <c r="D5" s="4" t="s">
        <v>1239</v>
      </c>
      <c r="E5" s="23">
        <v>165</v>
      </c>
      <c r="F5" s="23"/>
      <c r="G5" s="4" t="s">
        <v>1240</v>
      </c>
      <c r="H5" s="23"/>
      <c r="I5" s="153" t="s">
        <v>1181</v>
      </c>
      <c r="J5" s="148">
        <v>30</v>
      </c>
      <c r="K5" s="148" t="s">
        <v>1223</v>
      </c>
      <c r="L5" s="419">
        <v>120</v>
      </c>
      <c r="M5" s="181">
        <f t="shared" si="0"/>
        <v>3600</v>
      </c>
      <c r="N5" s="154">
        <v>45</v>
      </c>
      <c r="O5" s="185">
        <f t="shared" si="1"/>
        <v>1350</v>
      </c>
      <c r="P5" s="11" t="s">
        <v>1236</v>
      </c>
      <c r="Q5" s="142" t="s">
        <v>1237</v>
      </c>
      <c r="R5" s="142" t="s">
        <v>1963</v>
      </c>
      <c r="S5" s="142" t="s">
        <v>1998</v>
      </c>
      <c r="T5" s="4" t="s">
        <v>2000</v>
      </c>
      <c r="U5" s="4" t="s">
        <v>2023</v>
      </c>
      <c r="V5" s="11" t="s">
        <v>2167</v>
      </c>
      <c r="W5" s="4" t="s">
        <v>571</v>
      </c>
      <c r="X5" s="408" t="s">
        <v>2168</v>
      </c>
      <c r="Y5" s="23" t="s">
        <v>1238</v>
      </c>
      <c r="Z5" s="23" t="s">
        <v>2169</v>
      </c>
      <c r="AA5" s="23" t="s">
        <v>31</v>
      </c>
      <c r="AB5" s="4" t="s">
        <v>1985</v>
      </c>
      <c r="AC5" s="4" t="s">
        <v>2024</v>
      </c>
    </row>
    <row r="6" spans="1:32" s="122" customFormat="1" ht="41.4" x14ac:dyDescent="0.25">
      <c r="A6" s="23">
        <v>2025</v>
      </c>
      <c r="B6" s="148" t="s">
        <v>1006</v>
      </c>
      <c r="C6" s="4" t="s">
        <v>70</v>
      </c>
      <c r="D6" s="4" t="s">
        <v>1239</v>
      </c>
      <c r="E6" s="23">
        <v>165</v>
      </c>
      <c r="F6" s="23"/>
      <c r="G6" s="4" t="s">
        <v>1240</v>
      </c>
      <c r="H6" s="23"/>
      <c r="I6" s="153" t="s">
        <v>1182</v>
      </c>
      <c r="J6" s="148">
        <v>5</v>
      </c>
      <c r="K6" s="23" t="s">
        <v>1241</v>
      </c>
      <c r="L6" s="419">
        <v>500</v>
      </c>
      <c r="M6" s="181">
        <f t="shared" si="0"/>
        <v>2500</v>
      </c>
      <c r="N6" s="154">
        <v>70</v>
      </c>
      <c r="O6" s="185">
        <f t="shared" si="1"/>
        <v>350</v>
      </c>
      <c r="P6" s="11" t="s">
        <v>1236</v>
      </c>
      <c r="Q6" s="142" t="s">
        <v>1237</v>
      </c>
      <c r="R6" s="142" t="s">
        <v>1963</v>
      </c>
      <c r="S6" s="142" t="s">
        <v>1998</v>
      </c>
      <c r="T6" s="4" t="s">
        <v>2000</v>
      </c>
      <c r="U6" s="4" t="s">
        <v>2023</v>
      </c>
      <c r="V6" s="11" t="s">
        <v>2167</v>
      </c>
      <c r="W6" s="4" t="s">
        <v>571</v>
      </c>
      <c r="X6" s="408" t="s">
        <v>2168</v>
      </c>
      <c r="Y6" s="23" t="s">
        <v>1238</v>
      </c>
      <c r="Z6" s="23" t="s">
        <v>2169</v>
      </c>
      <c r="AA6" s="23" t="s">
        <v>31</v>
      </c>
      <c r="AB6" s="4" t="s">
        <v>1985</v>
      </c>
      <c r="AC6" s="4" t="s">
        <v>2024</v>
      </c>
    </row>
    <row r="7" spans="1:32" s="122" customFormat="1" ht="41.4" x14ac:dyDescent="0.25">
      <c r="A7" s="148">
        <v>2025</v>
      </c>
      <c r="B7" s="148" t="s">
        <v>1006</v>
      </c>
      <c r="C7" s="4" t="s">
        <v>70</v>
      </c>
      <c r="D7" s="4" t="s">
        <v>1239</v>
      </c>
      <c r="E7" s="23">
        <v>165</v>
      </c>
      <c r="F7" s="23"/>
      <c r="G7" s="4" t="s">
        <v>1240</v>
      </c>
      <c r="H7" s="148"/>
      <c r="I7" s="153" t="s">
        <v>1183</v>
      </c>
      <c r="J7" s="148">
        <v>5</v>
      </c>
      <c r="K7" s="148" t="s">
        <v>1222</v>
      </c>
      <c r="L7" s="419">
        <v>1000</v>
      </c>
      <c r="M7" s="181">
        <f t="shared" si="0"/>
        <v>5000</v>
      </c>
      <c r="N7" s="154">
        <v>125</v>
      </c>
      <c r="O7" s="185">
        <f t="shared" si="1"/>
        <v>625</v>
      </c>
      <c r="P7" s="11" t="s">
        <v>1236</v>
      </c>
      <c r="Q7" s="142" t="s">
        <v>1237</v>
      </c>
      <c r="R7" s="142" t="s">
        <v>1963</v>
      </c>
      <c r="S7" s="142" t="s">
        <v>1998</v>
      </c>
      <c r="T7" s="4" t="s">
        <v>2000</v>
      </c>
      <c r="U7" s="4" t="s">
        <v>2023</v>
      </c>
      <c r="V7" s="11" t="s">
        <v>2167</v>
      </c>
      <c r="W7" s="4" t="s">
        <v>571</v>
      </c>
      <c r="X7" s="408" t="s">
        <v>2168</v>
      </c>
      <c r="Y7" s="23" t="s">
        <v>1238</v>
      </c>
      <c r="Z7" s="23" t="s">
        <v>2169</v>
      </c>
      <c r="AA7" s="23" t="s">
        <v>31</v>
      </c>
      <c r="AB7" s="4" t="s">
        <v>1985</v>
      </c>
      <c r="AC7" s="4" t="s">
        <v>2024</v>
      </c>
    </row>
    <row r="8" spans="1:32" s="122" customFormat="1" ht="41.4" x14ac:dyDescent="0.25">
      <c r="A8" s="148">
        <v>2025</v>
      </c>
      <c r="B8" s="148" t="s">
        <v>1006</v>
      </c>
      <c r="C8" s="4" t="s">
        <v>70</v>
      </c>
      <c r="D8" s="4" t="s">
        <v>1239</v>
      </c>
      <c r="E8" s="23">
        <v>165</v>
      </c>
      <c r="F8" s="23"/>
      <c r="G8" s="4" t="s">
        <v>1240</v>
      </c>
      <c r="H8" s="148"/>
      <c r="I8" s="153" t="s">
        <v>1184</v>
      </c>
      <c r="J8" s="148">
        <v>10</v>
      </c>
      <c r="K8" s="148" t="s">
        <v>1224</v>
      </c>
      <c r="L8" s="419">
        <v>650</v>
      </c>
      <c r="M8" s="181">
        <f t="shared" ref="M8:M37" si="2">SUM(J8*L8)</f>
        <v>6500</v>
      </c>
      <c r="N8" s="154">
        <v>400</v>
      </c>
      <c r="O8" s="185">
        <f t="shared" ref="O8:O37" si="3">SUM(J8*N8)</f>
        <v>4000</v>
      </c>
      <c r="P8" s="11" t="s">
        <v>1236</v>
      </c>
      <c r="Q8" s="142" t="s">
        <v>1237</v>
      </c>
      <c r="R8" s="142" t="s">
        <v>1963</v>
      </c>
      <c r="S8" s="142" t="s">
        <v>1998</v>
      </c>
      <c r="T8" s="4" t="s">
        <v>2000</v>
      </c>
      <c r="U8" s="4" t="s">
        <v>2023</v>
      </c>
      <c r="V8" s="11" t="s">
        <v>2167</v>
      </c>
      <c r="W8" s="4" t="s">
        <v>571</v>
      </c>
      <c r="X8" s="408" t="s">
        <v>2168</v>
      </c>
      <c r="Y8" s="23" t="s">
        <v>1238</v>
      </c>
      <c r="Z8" s="23" t="s">
        <v>2169</v>
      </c>
      <c r="AA8" s="23" t="s">
        <v>31</v>
      </c>
      <c r="AB8" s="4" t="s">
        <v>1985</v>
      </c>
      <c r="AC8" s="4" t="s">
        <v>2024</v>
      </c>
    </row>
    <row r="9" spans="1:32" s="122" customFormat="1" ht="41.4" x14ac:dyDescent="0.25">
      <c r="A9" s="148">
        <v>2025</v>
      </c>
      <c r="B9" s="148" t="s">
        <v>1006</v>
      </c>
      <c r="C9" s="4" t="s">
        <v>70</v>
      </c>
      <c r="D9" s="4" t="s">
        <v>1239</v>
      </c>
      <c r="E9" s="23">
        <v>165</v>
      </c>
      <c r="F9" s="23"/>
      <c r="G9" s="4" t="s">
        <v>1240</v>
      </c>
      <c r="H9" s="148"/>
      <c r="I9" s="153" t="s">
        <v>1185</v>
      </c>
      <c r="J9" s="148">
        <v>30</v>
      </c>
      <c r="K9" s="148" t="s">
        <v>1223</v>
      </c>
      <c r="L9" s="419">
        <v>200</v>
      </c>
      <c r="M9" s="181">
        <f t="shared" si="2"/>
        <v>6000</v>
      </c>
      <c r="N9" s="154">
        <v>60</v>
      </c>
      <c r="O9" s="185">
        <f t="shared" si="3"/>
        <v>1800</v>
      </c>
      <c r="P9" s="11" t="s">
        <v>1236</v>
      </c>
      <c r="Q9" s="142" t="s">
        <v>1237</v>
      </c>
      <c r="R9" s="142" t="s">
        <v>1963</v>
      </c>
      <c r="S9" s="142" t="s">
        <v>1998</v>
      </c>
      <c r="T9" s="4" t="s">
        <v>2000</v>
      </c>
      <c r="U9" s="4" t="s">
        <v>2023</v>
      </c>
      <c r="V9" s="11" t="s">
        <v>2167</v>
      </c>
      <c r="W9" s="4" t="s">
        <v>571</v>
      </c>
      <c r="X9" s="408" t="s">
        <v>2168</v>
      </c>
      <c r="Y9" s="23" t="s">
        <v>1238</v>
      </c>
      <c r="Z9" s="23" t="s">
        <v>2169</v>
      </c>
      <c r="AA9" s="23" t="s">
        <v>31</v>
      </c>
      <c r="AB9" s="4" t="s">
        <v>1985</v>
      </c>
      <c r="AC9" s="4" t="s">
        <v>2024</v>
      </c>
    </row>
    <row r="10" spans="1:32" s="122" customFormat="1" ht="15" customHeight="1" x14ac:dyDescent="0.25">
      <c r="A10" s="148">
        <v>2025</v>
      </c>
      <c r="B10" s="148" t="s">
        <v>1006</v>
      </c>
      <c r="C10" s="4" t="s">
        <v>70</v>
      </c>
      <c r="D10" s="4" t="s">
        <v>1239</v>
      </c>
      <c r="E10" s="23">
        <v>165</v>
      </c>
      <c r="F10" s="23"/>
      <c r="G10" s="4" t="s">
        <v>1240</v>
      </c>
      <c r="H10" s="148"/>
      <c r="I10" s="153" t="s">
        <v>1186</v>
      </c>
      <c r="J10" s="148">
        <v>10</v>
      </c>
      <c r="K10" s="148" t="s">
        <v>1222</v>
      </c>
      <c r="L10" s="419">
        <v>500</v>
      </c>
      <c r="M10" s="181">
        <f t="shared" si="2"/>
        <v>5000</v>
      </c>
      <c r="N10" s="154">
        <v>80</v>
      </c>
      <c r="O10" s="185">
        <f t="shared" si="3"/>
        <v>800</v>
      </c>
      <c r="P10" s="11" t="s">
        <v>1236</v>
      </c>
      <c r="Q10" s="142" t="s">
        <v>1237</v>
      </c>
      <c r="R10" s="142" t="s">
        <v>1963</v>
      </c>
      <c r="S10" s="142" t="s">
        <v>1998</v>
      </c>
      <c r="T10" s="4" t="s">
        <v>2000</v>
      </c>
      <c r="U10" s="4" t="s">
        <v>2023</v>
      </c>
      <c r="V10" s="11" t="s">
        <v>2167</v>
      </c>
      <c r="W10" s="4" t="s">
        <v>571</v>
      </c>
      <c r="X10" s="408" t="s">
        <v>2168</v>
      </c>
      <c r="Y10" s="23" t="s">
        <v>1238</v>
      </c>
      <c r="Z10" s="23" t="s">
        <v>2169</v>
      </c>
      <c r="AA10" s="23" t="s">
        <v>31</v>
      </c>
      <c r="AB10" s="4" t="s">
        <v>1985</v>
      </c>
      <c r="AC10" s="4" t="s">
        <v>2024</v>
      </c>
    </row>
    <row r="11" spans="1:32" s="122" customFormat="1" ht="14.1" customHeight="1" x14ac:dyDescent="0.25">
      <c r="A11" s="148">
        <v>2025</v>
      </c>
      <c r="B11" s="148" t="s">
        <v>1006</v>
      </c>
      <c r="C11" s="4" t="s">
        <v>70</v>
      </c>
      <c r="D11" s="4" t="s">
        <v>1239</v>
      </c>
      <c r="E11" s="23">
        <v>165</v>
      </c>
      <c r="F11" s="23"/>
      <c r="G11" s="4" t="s">
        <v>1240</v>
      </c>
      <c r="H11" s="148"/>
      <c r="I11" s="153" t="s">
        <v>1187</v>
      </c>
      <c r="J11" s="148">
        <v>15</v>
      </c>
      <c r="K11" s="148" t="s">
        <v>1222</v>
      </c>
      <c r="L11" s="419">
        <v>200</v>
      </c>
      <c r="M11" s="181">
        <f t="shared" si="2"/>
        <v>3000</v>
      </c>
      <c r="N11" s="154">
        <v>110</v>
      </c>
      <c r="O11" s="185">
        <f t="shared" si="3"/>
        <v>1650</v>
      </c>
      <c r="P11" s="11" t="s">
        <v>1236</v>
      </c>
      <c r="Q11" s="142" t="s">
        <v>1237</v>
      </c>
      <c r="R11" s="142" t="s">
        <v>1963</v>
      </c>
      <c r="S11" s="142" t="s">
        <v>1998</v>
      </c>
      <c r="T11" s="4" t="s">
        <v>2000</v>
      </c>
      <c r="U11" s="4" t="s">
        <v>2023</v>
      </c>
      <c r="V11" s="11" t="s">
        <v>2167</v>
      </c>
      <c r="W11" s="4" t="s">
        <v>571</v>
      </c>
      <c r="X11" s="408" t="s">
        <v>2168</v>
      </c>
      <c r="Y11" s="23" t="s">
        <v>1238</v>
      </c>
      <c r="Z11" s="23" t="s">
        <v>2169</v>
      </c>
      <c r="AA11" s="23" t="s">
        <v>31</v>
      </c>
      <c r="AB11" s="4" t="s">
        <v>1985</v>
      </c>
      <c r="AC11" s="4" t="s">
        <v>2024</v>
      </c>
    </row>
    <row r="12" spans="1:32" s="122" customFormat="1" ht="13.8" customHeight="1" x14ac:dyDescent="0.25">
      <c r="A12" s="148">
        <v>2025</v>
      </c>
      <c r="B12" s="148" t="s">
        <v>1006</v>
      </c>
      <c r="C12" s="4" t="s">
        <v>70</v>
      </c>
      <c r="D12" s="4" t="s">
        <v>1239</v>
      </c>
      <c r="E12" s="23">
        <v>165</v>
      </c>
      <c r="F12" s="23"/>
      <c r="G12" s="4" t="s">
        <v>1240</v>
      </c>
      <c r="H12" s="148"/>
      <c r="I12" s="153" t="s">
        <v>1188</v>
      </c>
      <c r="J12" s="148">
        <v>6</v>
      </c>
      <c r="K12" s="148" t="s">
        <v>1225</v>
      </c>
      <c r="L12" s="419">
        <v>150</v>
      </c>
      <c r="M12" s="181">
        <f t="shared" si="2"/>
        <v>900</v>
      </c>
      <c r="N12" s="154">
        <v>160</v>
      </c>
      <c r="O12" s="185">
        <f t="shared" si="3"/>
        <v>960</v>
      </c>
      <c r="P12" s="11" t="s">
        <v>1236</v>
      </c>
      <c r="Q12" s="142" t="s">
        <v>1237</v>
      </c>
      <c r="R12" s="142" t="s">
        <v>1963</v>
      </c>
      <c r="S12" s="142" t="s">
        <v>1998</v>
      </c>
      <c r="T12" s="4" t="s">
        <v>2000</v>
      </c>
      <c r="U12" s="4" t="s">
        <v>2023</v>
      </c>
      <c r="V12" s="11" t="s">
        <v>2167</v>
      </c>
      <c r="W12" s="4" t="s">
        <v>571</v>
      </c>
      <c r="X12" s="408" t="s">
        <v>2168</v>
      </c>
      <c r="Y12" s="23" t="s">
        <v>1238</v>
      </c>
      <c r="Z12" s="23" t="s">
        <v>2169</v>
      </c>
      <c r="AA12" s="23" t="s">
        <v>31</v>
      </c>
      <c r="AB12" s="4" t="s">
        <v>1985</v>
      </c>
      <c r="AC12" s="4" t="s">
        <v>2024</v>
      </c>
      <c r="AF12" s="460"/>
    </row>
    <row r="13" spans="1:32" s="122" customFormat="1" ht="14.1" customHeight="1" x14ac:dyDescent="0.25">
      <c r="A13" s="148">
        <v>2025</v>
      </c>
      <c r="B13" s="148" t="s">
        <v>1006</v>
      </c>
      <c r="C13" s="4" t="s">
        <v>70</v>
      </c>
      <c r="D13" s="4" t="s">
        <v>1239</v>
      </c>
      <c r="E13" s="23">
        <v>165</v>
      </c>
      <c r="F13" s="23"/>
      <c r="G13" s="4" t="s">
        <v>1240</v>
      </c>
      <c r="H13" s="148"/>
      <c r="I13" s="153" t="s">
        <v>1189</v>
      </c>
      <c r="J13" s="148">
        <v>10</v>
      </c>
      <c r="K13" s="148" t="s">
        <v>1224</v>
      </c>
      <c r="L13" s="419">
        <v>200</v>
      </c>
      <c r="M13" s="181">
        <f t="shared" si="2"/>
        <v>2000</v>
      </c>
      <c r="N13" s="154">
        <v>60</v>
      </c>
      <c r="O13" s="185">
        <f t="shared" si="3"/>
        <v>600</v>
      </c>
      <c r="P13" s="11" t="s">
        <v>1236</v>
      </c>
      <c r="Q13" s="142" t="s">
        <v>1237</v>
      </c>
      <c r="R13" s="142" t="s">
        <v>1963</v>
      </c>
      <c r="S13" s="142" t="s">
        <v>1998</v>
      </c>
      <c r="T13" s="4" t="s">
        <v>2000</v>
      </c>
      <c r="U13" s="4" t="s">
        <v>2023</v>
      </c>
      <c r="V13" s="11" t="s">
        <v>2167</v>
      </c>
      <c r="W13" s="4" t="s">
        <v>571</v>
      </c>
      <c r="X13" s="408" t="s">
        <v>2168</v>
      </c>
      <c r="Y13" s="23" t="s">
        <v>1238</v>
      </c>
      <c r="Z13" s="23" t="s">
        <v>2169</v>
      </c>
      <c r="AA13" s="23" t="s">
        <v>31</v>
      </c>
      <c r="AB13" s="4" t="s">
        <v>1985</v>
      </c>
      <c r="AC13" s="4" t="s">
        <v>2024</v>
      </c>
    </row>
    <row r="14" spans="1:32" s="122" customFormat="1" ht="14.1" customHeight="1" x14ac:dyDescent="0.25">
      <c r="A14" s="23">
        <v>2025</v>
      </c>
      <c r="B14" s="148" t="s">
        <v>1006</v>
      </c>
      <c r="C14" s="4" t="s">
        <v>70</v>
      </c>
      <c r="D14" s="4" t="s">
        <v>1239</v>
      </c>
      <c r="E14" s="23">
        <v>165</v>
      </c>
      <c r="F14" s="23"/>
      <c r="G14" s="4" t="s">
        <v>1240</v>
      </c>
      <c r="H14" s="23"/>
      <c r="I14" s="153" t="s">
        <v>1190</v>
      </c>
      <c r="J14" s="148">
        <v>10</v>
      </c>
      <c r="K14" s="148" t="s">
        <v>1222</v>
      </c>
      <c r="L14" s="419">
        <v>400</v>
      </c>
      <c r="M14" s="181">
        <f t="shared" si="2"/>
        <v>4000</v>
      </c>
      <c r="N14" s="154">
        <v>330</v>
      </c>
      <c r="O14" s="185">
        <f t="shared" si="3"/>
        <v>3300</v>
      </c>
      <c r="P14" s="11" t="s">
        <v>1236</v>
      </c>
      <c r="Q14" s="142" t="s">
        <v>1237</v>
      </c>
      <c r="R14" s="142" t="s">
        <v>1963</v>
      </c>
      <c r="S14" s="142" t="s">
        <v>1998</v>
      </c>
      <c r="T14" s="4" t="s">
        <v>2000</v>
      </c>
      <c r="U14" s="4" t="s">
        <v>2023</v>
      </c>
      <c r="V14" s="11" t="s">
        <v>2167</v>
      </c>
      <c r="W14" s="4" t="s">
        <v>571</v>
      </c>
      <c r="X14" s="408" t="s">
        <v>2168</v>
      </c>
      <c r="Y14" s="23" t="s">
        <v>1238</v>
      </c>
      <c r="Z14" s="23" t="s">
        <v>2169</v>
      </c>
      <c r="AA14" s="23" t="s">
        <v>31</v>
      </c>
      <c r="AB14" s="4" t="s">
        <v>1985</v>
      </c>
      <c r="AC14" s="4" t="s">
        <v>2024</v>
      </c>
    </row>
    <row r="15" spans="1:32" s="122" customFormat="1" ht="14.1" customHeight="1" x14ac:dyDescent="0.25">
      <c r="A15" s="23">
        <v>2025</v>
      </c>
      <c r="B15" s="148" t="s">
        <v>1006</v>
      </c>
      <c r="C15" s="4" t="s">
        <v>70</v>
      </c>
      <c r="D15" s="4" t="s">
        <v>1239</v>
      </c>
      <c r="E15" s="23">
        <v>165</v>
      </c>
      <c r="F15" s="23"/>
      <c r="G15" s="4" t="s">
        <v>1240</v>
      </c>
      <c r="H15" s="23"/>
      <c r="I15" s="153" t="s">
        <v>1191</v>
      </c>
      <c r="J15" s="148">
        <v>200</v>
      </c>
      <c r="K15" s="148" t="s">
        <v>1226</v>
      </c>
      <c r="L15" s="419">
        <v>33</v>
      </c>
      <c r="M15" s="181">
        <f t="shared" si="2"/>
        <v>6600</v>
      </c>
      <c r="N15" s="154">
        <v>33</v>
      </c>
      <c r="O15" s="185">
        <f t="shared" si="3"/>
        <v>6600</v>
      </c>
      <c r="P15" s="11" t="s">
        <v>1236</v>
      </c>
      <c r="Q15" s="142" t="s">
        <v>1237</v>
      </c>
      <c r="R15" s="142" t="s">
        <v>1963</v>
      </c>
      <c r="S15" s="142" t="s">
        <v>1998</v>
      </c>
      <c r="T15" s="4" t="s">
        <v>2000</v>
      </c>
      <c r="U15" s="4" t="s">
        <v>2023</v>
      </c>
      <c r="V15" s="11" t="s">
        <v>2167</v>
      </c>
      <c r="W15" s="4" t="s">
        <v>571</v>
      </c>
      <c r="X15" s="408" t="s">
        <v>2168</v>
      </c>
      <c r="Y15" s="23" t="s">
        <v>1238</v>
      </c>
      <c r="Z15" s="23" t="s">
        <v>2169</v>
      </c>
      <c r="AA15" s="23" t="s">
        <v>31</v>
      </c>
      <c r="AB15" s="4" t="s">
        <v>1985</v>
      </c>
      <c r="AC15" s="4" t="s">
        <v>2024</v>
      </c>
    </row>
    <row r="16" spans="1:32" s="122" customFormat="1" ht="41.4" x14ac:dyDescent="0.25">
      <c r="A16" s="23">
        <v>2025</v>
      </c>
      <c r="B16" s="148" t="s">
        <v>1006</v>
      </c>
      <c r="C16" s="4" t="s">
        <v>70</v>
      </c>
      <c r="D16" s="4" t="s">
        <v>1239</v>
      </c>
      <c r="E16" s="23">
        <v>165</v>
      </c>
      <c r="F16" s="23"/>
      <c r="G16" s="4" t="s">
        <v>1240</v>
      </c>
      <c r="H16" s="23"/>
      <c r="I16" s="153" t="s">
        <v>1192</v>
      </c>
      <c r="J16" s="148">
        <v>3</v>
      </c>
      <c r="K16" s="148" t="s">
        <v>1227</v>
      </c>
      <c r="L16" s="419">
        <v>700</v>
      </c>
      <c r="M16" s="181">
        <f t="shared" si="2"/>
        <v>2100</v>
      </c>
      <c r="N16" s="154">
        <v>780</v>
      </c>
      <c r="O16" s="185">
        <f t="shared" si="3"/>
        <v>2340</v>
      </c>
      <c r="P16" s="11" t="s">
        <v>1236</v>
      </c>
      <c r="Q16" s="142" t="s">
        <v>1237</v>
      </c>
      <c r="R16" s="142" t="s">
        <v>1963</v>
      </c>
      <c r="S16" s="142" t="s">
        <v>1998</v>
      </c>
      <c r="T16" s="4" t="s">
        <v>2000</v>
      </c>
      <c r="U16" s="4" t="s">
        <v>2023</v>
      </c>
      <c r="V16" s="11" t="s">
        <v>2167</v>
      </c>
      <c r="W16" s="4" t="s">
        <v>571</v>
      </c>
      <c r="X16" s="408" t="s">
        <v>2168</v>
      </c>
      <c r="Y16" s="23" t="s">
        <v>1238</v>
      </c>
      <c r="Z16" s="23" t="s">
        <v>2169</v>
      </c>
      <c r="AA16" s="23" t="s">
        <v>31</v>
      </c>
      <c r="AB16" s="4" t="s">
        <v>1985</v>
      </c>
      <c r="AC16" s="4" t="s">
        <v>2024</v>
      </c>
    </row>
    <row r="17" spans="1:29" s="122" customFormat="1" ht="41.4" x14ac:dyDescent="0.25">
      <c r="A17" s="23">
        <v>2025</v>
      </c>
      <c r="B17" s="148" t="s">
        <v>1006</v>
      </c>
      <c r="C17" s="4" t="s">
        <v>70</v>
      </c>
      <c r="D17" s="4" t="s">
        <v>1239</v>
      </c>
      <c r="E17" s="23">
        <v>165</v>
      </c>
      <c r="F17" s="23"/>
      <c r="G17" s="4" t="s">
        <v>1240</v>
      </c>
      <c r="H17" s="23"/>
      <c r="I17" s="153" t="s">
        <v>1193</v>
      </c>
      <c r="J17" s="148">
        <v>10</v>
      </c>
      <c r="K17" s="148" t="s">
        <v>1228</v>
      </c>
      <c r="L17" s="419">
        <v>970</v>
      </c>
      <c r="M17" s="181">
        <f t="shared" si="2"/>
        <v>9700</v>
      </c>
      <c r="N17" s="154">
        <v>950</v>
      </c>
      <c r="O17" s="185">
        <f t="shared" si="3"/>
        <v>9500</v>
      </c>
      <c r="P17" s="11" t="s">
        <v>1236</v>
      </c>
      <c r="Q17" s="142" t="s">
        <v>1237</v>
      </c>
      <c r="R17" s="142" t="s">
        <v>1963</v>
      </c>
      <c r="S17" s="142" t="s">
        <v>1998</v>
      </c>
      <c r="T17" s="4" t="s">
        <v>2000</v>
      </c>
      <c r="U17" s="4" t="s">
        <v>2023</v>
      </c>
      <c r="V17" s="11" t="s">
        <v>2167</v>
      </c>
      <c r="W17" s="4" t="s">
        <v>571</v>
      </c>
      <c r="X17" s="408" t="s">
        <v>2168</v>
      </c>
      <c r="Y17" s="23" t="s">
        <v>1238</v>
      </c>
      <c r="Z17" s="23" t="s">
        <v>2169</v>
      </c>
      <c r="AA17" s="23" t="s">
        <v>31</v>
      </c>
      <c r="AB17" s="4" t="s">
        <v>1985</v>
      </c>
      <c r="AC17" s="4" t="s">
        <v>2024</v>
      </c>
    </row>
    <row r="18" spans="1:29" ht="41.4" x14ac:dyDescent="0.25">
      <c r="A18" s="23">
        <v>2025</v>
      </c>
      <c r="B18" s="23" t="s">
        <v>1006</v>
      </c>
      <c r="C18" s="4" t="s">
        <v>70</v>
      </c>
      <c r="D18" s="4" t="s">
        <v>1239</v>
      </c>
      <c r="E18" s="23">
        <v>165</v>
      </c>
      <c r="F18" s="23"/>
      <c r="G18" s="4" t="s">
        <v>1240</v>
      </c>
      <c r="H18" s="23"/>
      <c r="I18" s="11" t="s">
        <v>1194</v>
      </c>
      <c r="J18" s="23">
        <v>30</v>
      </c>
      <c r="K18" s="23" t="s">
        <v>1224</v>
      </c>
      <c r="L18" s="404">
        <v>30</v>
      </c>
      <c r="M18" s="12">
        <f t="shared" si="2"/>
        <v>900</v>
      </c>
      <c r="N18" s="5">
        <v>50</v>
      </c>
      <c r="O18" s="9">
        <f t="shared" si="3"/>
        <v>1500</v>
      </c>
      <c r="P18" s="11" t="s">
        <v>1236</v>
      </c>
      <c r="Q18" s="142" t="s">
        <v>1237</v>
      </c>
      <c r="R18" s="142" t="s">
        <v>1963</v>
      </c>
      <c r="S18" s="142" t="s">
        <v>1998</v>
      </c>
      <c r="T18" s="4" t="s">
        <v>2000</v>
      </c>
      <c r="U18" s="4" t="s">
        <v>2023</v>
      </c>
      <c r="V18" s="11" t="s">
        <v>2167</v>
      </c>
      <c r="W18" s="4" t="s">
        <v>571</v>
      </c>
      <c r="X18" s="408" t="s">
        <v>2168</v>
      </c>
      <c r="Y18" s="23" t="s">
        <v>1238</v>
      </c>
      <c r="Z18" s="23" t="s">
        <v>2169</v>
      </c>
      <c r="AA18" s="23" t="s">
        <v>31</v>
      </c>
      <c r="AB18" s="4" t="s">
        <v>1985</v>
      </c>
      <c r="AC18" s="4" t="s">
        <v>2024</v>
      </c>
    </row>
    <row r="19" spans="1:29" ht="41.4" x14ac:dyDescent="0.25">
      <c r="A19" s="23">
        <v>2025</v>
      </c>
      <c r="B19" s="23" t="s">
        <v>1006</v>
      </c>
      <c r="C19" s="4" t="s">
        <v>70</v>
      </c>
      <c r="D19" s="4" t="s">
        <v>1239</v>
      </c>
      <c r="E19" s="23">
        <v>165</v>
      </c>
      <c r="F19" s="23"/>
      <c r="G19" s="4" t="s">
        <v>1240</v>
      </c>
      <c r="H19" s="23"/>
      <c r="I19" s="11" t="s">
        <v>1195</v>
      </c>
      <c r="J19" s="23">
        <v>4</v>
      </c>
      <c r="K19" s="23" t="s">
        <v>1229</v>
      </c>
      <c r="L19" s="404">
        <v>1000</v>
      </c>
      <c r="M19" s="12">
        <f t="shared" si="2"/>
        <v>4000</v>
      </c>
      <c r="N19" s="5">
        <v>1040</v>
      </c>
      <c r="O19" s="9">
        <f t="shared" si="3"/>
        <v>4160</v>
      </c>
      <c r="P19" s="11" t="s">
        <v>1236</v>
      </c>
      <c r="Q19" s="142" t="s">
        <v>1237</v>
      </c>
      <c r="R19" s="142" t="s">
        <v>1963</v>
      </c>
      <c r="S19" s="142" t="s">
        <v>1998</v>
      </c>
      <c r="T19" s="4" t="s">
        <v>2000</v>
      </c>
      <c r="U19" s="4" t="s">
        <v>2023</v>
      </c>
      <c r="V19" s="11" t="s">
        <v>2167</v>
      </c>
      <c r="W19" s="4" t="s">
        <v>571</v>
      </c>
      <c r="X19" s="408" t="s">
        <v>2168</v>
      </c>
      <c r="Y19" s="23" t="s">
        <v>1238</v>
      </c>
      <c r="Z19" s="23" t="s">
        <v>2169</v>
      </c>
      <c r="AA19" s="23" t="s">
        <v>31</v>
      </c>
      <c r="AB19" s="4" t="s">
        <v>1985</v>
      </c>
      <c r="AC19" s="4" t="s">
        <v>2024</v>
      </c>
    </row>
    <row r="20" spans="1:29" ht="16.2" customHeight="1" x14ac:dyDescent="0.25">
      <c r="A20" s="23">
        <v>2025</v>
      </c>
      <c r="B20" s="23" t="s">
        <v>1006</v>
      </c>
      <c r="C20" s="4" t="s">
        <v>70</v>
      </c>
      <c r="D20" s="4" t="s">
        <v>1239</v>
      </c>
      <c r="E20" s="23">
        <v>165</v>
      </c>
      <c r="F20" s="23"/>
      <c r="G20" s="4" t="s">
        <v>1240</v>
      </c>
      <c r="H20" s="23"/>
      <c r="I20" s="11" t="s">
        <v>1196</v>
      </c>
      <c r="J20" s="23">
        <v>20</v>
      </c>
      <c r="K20" s="23" t="s">
        <v>1230</v>
      </c>
      <c r="L20" s="5">
        <v>150</v>
      </c>
      <c r="M20" s="12">
        <f t="shared" si="2"/>
        <v>3000</v>
      </c>
      <c r="N20" s="5">
        <v>97</v>
      </c>
      <c r="O20" s="9">
        <f t="shared" si="3"/>
        <v>1940</v>
      </c>
      <c r="P20" s="11" t="s">
        <v>1236</v>
      </c>
      <c r="Q20" s="142" t="s">
        <v>1237</v>
      </c>
      <c r="R20" s="142" t="s">
        <v>1963</v>
      </c>
      <c r="S20" s="142" t="s">
        <v>1998</v>
      </c>
      <c r="T20" s="4" t="s">
        <v>2000</v>
      </c>
      <c r="U20" s="4" t="s">
        <v>2023</v>
      </c>
      <c r="V20" s="11" t="s">
        <v>2167</v>
      </c>
      <c r="W20" s="4" t="s">
        <v>571</v>
      </c>
      <c r="X20" s="408" t="s">
        <v>2168</v>
      </c>
      <c r="Y20" s="23" t="s">
        <v>1238</v>
      </c>
      <c r="Z20" s="23" t="s">
        <v>2169</v>
      </c>
      <c r="AA20" s="23" t="s">
        <v>31</v>
      </c>
      <c r="AB20" s="4" t="s">
        <v>1985</v>
      </c>
      <c r="AC20" s="4" t="s">
        <v>2024</v>
      </c>
    </row>
    <row r="21" spans="1:29" s="122" customFormat="1" ht="15" customHeight="1" x14ac:dyDescent="0.25">
      <c r="A21" s="23">
        <v>2025</v>
      </c>
      <c r="B21" s="148" t="s">
        <v>1006</v>
      </c>
      <c r="C21" s="4" t="s">
        <v>70</v>
      </c>
      <c r="D21" s="4" t="s">
        <v>1239</v>
      </c>
      <c r="E21" s="23">
        <v>165</v>
      </c>
      <c r="F21" s="23"/>
      <c r="G21" s="4" t="s">
        <v>1240</v>
      </c>
      <c r="H21" s="23"/>
      <c r="I21" s="153" t="s">
        <v>1197</v>
      </c>
      <c r="J21" s="148">
        <v>2</v>
      </c>
      <c r="K21" s="148" t="s">
        <v>1231</v>
      </c>
      <c r="L21" s="154">
        <v>1000</v>
      </c>
      <c r="M21" s="181">
        <f t="shared" si="2"/>
        <v>2000</v>
      </c>
      <c r="N21" s="154">
        <v>260</v>
      </c>
      <c r="O21" s="185">
        <f t="shared" si="3"/>
        <v>520</v>
      </c>
      <c r="P21" s="11" t="s">
        <v>1236</v>
      </c>
      <c r="Q21" s="142" t="s">
        <v>1237</v>
      </c>
      <c r="R21" s="142" t="s">
        <v>1963</v>
      </c>
      <c r="S21" s="142" t="s">
        <v>1998</v>
      </c>
      <c r="T21" s="4" t="s">
        <v>2000</v>
      </c>
      <c r="U21" s="4" t="s">
        <v>2023</v>
      </c>
      <c r="V21" s="11" t="s">
        <v>2167</v>
      </c>
      <c r="W21" s="4" t="s">
        <v>571</v>
      </c>
      <c r="X21" s="408" t="s">
        <v>2168</v>
      </c>
      <c r="Y21" s="23" t="s">
        <v>1238</v>
      </c>
      <c r="Z21" s="23" t="s">
        <v>2169</v>
      </c>
      <c r="AA21" s="23" t="s">
        <v>31</v>
      </c>
      <c r="AB21" s="4" t="s">
        <v>1985</v>
      </c>
      <c r="AC21" s="4" t="s">
        <v>2024</v>
      </c>
    </row>
    <row r="22" spans="1:29" s="122" customFormat="1" ht="41.4" x14ac:dyDescent="0.25">
      <c r="A22" s="23">
        <v>2025</v>
      </c>
      <c r="B22" s="148" t="s">
        <v>1006</v>
      </c>
      <c r="C22" s="4" t="s">
        <v>70</v>
      </c>
      <c r="D22" s="4" t="s">
        <v>1239</v>
      </c>
      <c r="E22" s="23">
        <v>165</v>
      </c>
      <c r="F22" s="23"/>
      <c r="G22" s="4" t="s">
        <v>1240</v>
      </c>
      <c r="H22" s="23"/>
      <c r="I22" s="153" t="s">
        <v>1198</v>
      </c>
      <c r="J22" s="148">
        <v>1</v>
      </c>
      <c r="K22" s="148" t="s">
        <v>1232</v>
      </c>
      <c r="L22" s="154">
        <v>4000</v>
      </c>
      <c r="M22" s="181">
        <f t="shared" si="2"/>
        <v>4000</v>
      </c>
      <c r="N22" s="154">
        <v>1500</v>
      </c>
      <c r="O22" s="185">
        <f t="shared" si="3"/>
        <v>1500</v>
      </c>
      <c r="P22" s="11" t="s">
        <v>1236</v>
      </c>
      <c r="Q22" s="142" t="s">
        <v>1237</v>
      </c>
      <c r="R22" s="142" t="s">
        <v>1963</v>
      </c>
      <c r="S22" s="142" t="s">
        <v>1998</v>
      </c>
      <c r="T22" s="4" t="s">
        <v>2000</v>
      </c>
      <c r="U22" s="4" t="s">
        <v>2023</v>
      </c>
      <c r="V22" s="11" t="s">
        <v>2167</v>
      </c>
      <c r="W22" s="4" t="s">
        <v>571</v>
      </c>
      <c r="X22" s="408" t="s">
        <v>2168</v>
      </c>
      <c r="Y22" s="23" t="s">
        <v>1238</v>
      </c>
      <c r="Z22" s="23" t="s">
        <v>2169</v>
      </c>
      <c r="AA22" s="23" t="s">
        <v>31</v>
      </c>
      <c r="AB22" s="4" t="s">
        <v>1985</v>
      </c>
      <c r="AC22" s="4" t="s">
        <v>2024</v>
      </c>
    </row>
    <row r="23" spans="1:29" s="122" customFormat="1" ht="41.4" x14ac:dyDescent="0.25">
      <c r="A23" s="23">
        <v>2025</v>
      </c>
      <c r="B23" s="148" t="s">
        <v>1006</v>
      </c>
      <c r="C23" s="4" t="s">
        <v>70</v>
      </c>
      <c r="D23" s="4" t="s">
        <v>1239</v>
      </c>
      <c r="E23" s="23">
        <v>165</v>
      </c>
      <c r="F23" s="23"/>
      <c r="G23" s="4" t="s">
        <v>1240</v>
      </c>
      <c r="H23" s="23"/>
      <c r="I23" s="153" t="s">
        <v>1199</v>
      </c>
      <c r="J23" s="148">
        <v>1</v>
      </c>
      <c r="K23" s="148" t="s">
        <v>1233</v>
      </c>
      <c r="L23" s="154">
        <v>3500</v>
      </c>
      <c r="M23" s="181">
        <f t="shared" si="2"/>
        <v>3500</v>
      </c>
      <c r="N23" s="154">
        <v>1980</v>
      </c>
      <c r="O23" s="185">
        <f t="shared" si="3"/>
        <v>1980</v>
      </c>
      <c r="P23" s="11" t="s">
        <v>1236</v>
      </c>
      <c r="Q23" s="142" t="s">
        <v>1237</v>
      </c>
      <c r="R23" s="142" t="s">
        <v>1963</v>
      </c>
      <c r="S23" s="142" t="s">
        <v>1998</v>
      </c>
      <c r="T23" s="4" t="s">
        <v>2000</v>
      </c>
      <c r="U23" s="4" t="s">
        <v>2023</v>
      </c>
      <c r="V23" s="11" t="s">
        <v>2167</v>
      </c>
      <c r="W23" s="4" t="s">
        <v>571</v>
      </c>
      <c r="X23" s="408" t="s">
        <v>2168</v>
      </c>
      <c r="Y23" s="23" t="s">
        <v>1238</v>
      </c>
      <c r="Z23" s="23" t="s">
        <v>2169</v>
      </c>
      <c r="AA23" s="23" t="s">
        <v>31</v>
      </c>
      <c r="AB23" s="4" t="s">
        <v>1985</v>
      </c>
      <c r="AC23" s="4" t="s">
        <v>2024</v>
      </c>
    </row>
    <row r="24" spans="1:29" s="122" customFormat="1" ht="41.4" x14ac:dyDescent="0.25">
      <c r="A24" s="23">
        <v>2025</v>
      </c>
      <c r="B24" s="148" t="s">
        <v>1006</v>
      </c>
      <c r="C24" s="4" t="s">
        <v>70</v>
      </c>
      <c r="D24" s="4" t="s">
        <v>1239</v>
      </c>
      <c r="E24" s="23">
        <v>165</v>
      </c>
      <c r="F24" s="23"/>
      <c r="G24" s="4" t="s">
        <v>1240</v>
      </c>
      <c r="H24" s="23"/>
      <c r="I24" s="153" t="s">
        <v>1200</v>
      </c>
      <c r="J24" s="148">
        <v>10</v>
      </c>
      <c r="K24" s="148" t="s">
        <v>1224</v>
      </c>
      <c r="L24" s="154">
        <v>200</v>
      </c>
      <c r="M24" s="181">
        <f t="shared" si="2"/>
        <v>2000</v>
      </c>
      <c r="N24" s="154">
        <v>90</v>
      </c>
      <c r="O24" s="185">
        <f t="shared" si="3"/>
        <v>900</v>
      </c>
      <c r="P24" s="11" t="s">
        <v>1236</v>
      </c>
      <c r="Q24" s="142" t="s">
        <v>1237</v>
      </c>
      <c r="R24" s="142" t="s">
        <v>1963</v>
      </c>
      <c r="S24" s="142" t="s">
        <v>1998</v>
      </c>
      <c r="T24" s="4" t="s">
        <v>2000</v>
      </c>
      <c r="U24" s="4" t="s">
        <v>2023</v>
      </c>
      <c r="V24" s="11" t="s">
        <v>2167</v>
      </c>
      <c r="W24" s="4" t="s">
        <v>571</v>
      </c>
      <c r="X24" s="408" t="s">
        <v>2168</v>
      </c>
      <c r="Y24" s="23" t="s">
        <v>1238</v>
      </c>
      <c r="Z24" s="23" t="s">
        <v>2169</v>
      </c>
      <c r="AA24" s="23" t="s">
        <v>31</v>
      </c>
      <c r="AB24" s="4" t="s">
        <v>1985</v>
      </c>
      <c r="AC24" s="4" t="s">
        <v>2024</v>
      </c>
    </row>
    <row r="25" spans="1:29" s="122" customFormat="1" ht="41.4" x14ac:dyDescent="0.25">
      <c r="A25" s="23">
        <v>2025</v>
      </c>
      <c r="B25" s="148" t="s">
        <v>1006</v>
      </c>
      <c r="C25" s="4" t="s">
        <v>70</v>
      </c>
      <c r="D25" s="4" t="s">
        <v>1239</v>
      </c>
      <c r="E25" s="23">
        <v>165</v>
      </c>
      <c r="F25" s="23"/>
      <c r="G25" s="4" t="s">
        <v>1240</v>
      </c>
      <c r="H25" s="23"/>
      <c r="I25" s="153" t="s">
        <v>1201</v>
      </c>
      <c r="J25" s="148">
        <v>10</v>
      </c>
      <c r="K25" s="148" t="s">
        <v>1224</v>
      </c>
      <c r="L25" s="154">
        <v>200</v>
      </c>
      <c r="M25" s="181">
        <f t="shared" si="2"/>
        <v>2000</v>
      </c>
      <c r="N25" s="154">
        <v>80</v>
      </c>
      <c r="O25" s="185">
        <f t="shared" si="3"/>
        <v>800</v>
      </c>
      <c r="P25" s="11" t="s">
        <v>1236</v>
      </c>
      <c r="Q25" s="142" t="s">
        <v>1237</v>
      </c>
      <c r="R25" s="142" t="s">
        <v>1963</v>
      </c>
      <c r="S25" s="142" t="s">
        <v>1998</v>
      </c>
      <c r="T25" s="4" t="s">
        <v>2000</v>
      </c>
      <c r="U25" s="4" t="s">
        <v>2023</v>
      </c>
      <c r="V25" s="11" t="s">
        <v>2167</v>
      </c>
      <c r="W25" s="4" t="s">
        <v>571</v>
      </c>
      <c r="X25" s="408" t="s">
        <v>2168</v>
      </c>
      <c r="Y25" s="23" t="s">
        <v>1238</v>
      </c>
      <c r="Z25" s="23" t="s">
        <v>2169</v>
      </c>
      <c r="AA25" s="23" t="s">
        <v>31</v>
      </c>
      <c r="AB25" s="4" t="s">
        <v>1985</v>
      </c>
      <c r="AC25" s="4" t="s">
        <v>2024</v>
      </c>
    </row>
    <row r="26" spans="1:29" s="122" customFormat="1" ht="41.4" x14ac:dyDescent="0.25">
      <c r="A26" s="23">
        <v>2025</v>
      </c>
      <c r="B26" s="148" t="s">
        <v>1006</v>
      </c>
      <c r="C26" s="4" t="s">
        <v>70</v>
      </c>
      <c r="D26" s="4" t="s">
        <v>1239</v>
      </c>
      <c r="E26" s="23">
        <v>165</v>
      </c>
      <c r="F26" s="23"/>
      <c r="G26" s="4" t="s">
        <v>1240</v>
      </c>
      <c r="H26" s="23"/>
      <c r="I26" s="153" t="s">
        <v>1202</v>
      </c>
      <c r="J26" s="148">
        <v>10</v>
      </c>
      <c r="K26" s="148" t="s">
        <v>1232</v>
      </c>
      <c r="L26" s="154">
        <v>200</v>
      </c>
      <c r="M26" s="181">
        <f t="shared" si="2"/>
        <v>2000</v>
      </c>
      <c r="N26" s="154">
        <v>55</v>
      </c>
      <c r="O26" s="185">
        <f t="shared" si="3"/>
        <v>550</v>
      </c>
      <c r="P26" s="11" t="s">
        <v>1236</v>
      </c>
      <c r="Q26" s="142" t="s">
        <v>1237</v>
      </c>
      <c r="R26" s="142" t="s">
        <v>1963</v>
      </c>
      <c r="S26" s="142" t="s">
        <v>1998</v>
      </c>
      <c r="T26" s="4" t="s">
        <v>2000</v>
      </c>
      <c r="U26" s="4" t="s">
        <v>2023</v>
      </c>
      <c r="V26" s="11" t="s">
        <v>2167</v>
      </c>
      <c r="W26" s="4" t="s">
        <v>571</v>
      </c>
      <c r="X26" s="408" t="s">
        <v>2168</v>
      </c>
      <c r="Y26" s="23" t="s">
        <v>1238</v>
      </c>
      <c r="Z26" s="23" t="s">
        <v>2169</v>
      </c>
      <c r="AA26" s="23" t="s">
        <v>31</v>
      </c>
      <c r="AB26" s="4" t="s">
        <v>1985</v>
      </c>
      <c r="AC26" s="4" t="s">
        <v>2024</v>
      </c>
    </row>
    <row r="27" spans="1:29" s="122" customFormat="1" ht="41.4" x14ac:dyDescent="0.25">
      <c r="A27" s="23">
        <v>2025</v>
      </c>
      <c r="B27" s="148" t="s">
        <v>1006</v>
      </c>
      <c r="C27" s="4" t="s">
        <v>70</v>
      </c>
      <c r="D27" s="4" t="s">
        <v>1239</v>
      </c>
      <c r="E27" s="23">
        <v>165</v>
      </c>
      <c r="F27" s="23"/>
      <c r="G27" s="4" t="s">
        <v>1240</v>
      </c>
      <c r="H27" s="23"/>
      <c r="I27" s="153" t="s">
        <v>1203</v>
      </c>
      <c r="J27" s="148">
        <v>1</v>
      </c>
      <c r="K27" s="148" t="s">
        <v>1225</v>
      </c>
      <c r="L27" s="154">
        <v>5000</v>
      </c>
      <c r="M27" s="181">
        <f t="shared" si="2"/>
        <v>5000</v>
      </c>
      <c r="N27" s="154">
        <v>4500</v>
      </c>
      <c r="O27" s="185">
        <f t="shared" si="3"/>
        <v>4500</v>
      </c>
      <c r="P27" s="11" t="s">
        <v>1236</v>
      </c>
      <c r="Q27" s="142" t="s">
        <v>1237</v>
      </c>
      <c r="R27" s="142" t="s">
        <v>1963</v>
      </c>
      <c r="S27" s="142" t="s">
        <v>1998</v>
      </c>
      <c r="T27" s="4" t="s">
        <v>2000</v>
      </c>
      <c r="U27" s="4" t="s">
        <v>2023</v>
      </c>
      <c r="V27" s="11" t="s">
        <v>2167</v>
      </c>
      <c r="W27" s="4" t="s">
        <v>571</v>
      </c>
      <c r="X27" s="408" t="s">
        <v>2168</v>
      </c>
      <c r="Y27" s="23" t="s">
        <v>1238</v>
      </c>
      <c r="Z27" s="23" t="s">
        <v>2169</v>
      </c>
      <c r="AA27" s="23" t="s">
        <v>31</v>
      </c>
      <c r="AB27" s="4" t="s">
        <v>1985</v>
      </c>
      <c r="AC27" s="4" t="s">
        <v>2024</v>
      </c>
    </row>
    <row r="28" spans="1:29" s="122" customFormat="1" ht="41.4" x14ac:dyDescent="0.25">
      <c r="A28" s="23">
        <v>2025</v>
      </c>
      <c r="B28" s="148" t="s">
        <v>1006</v>
      </c>
      <c r="C28" s="4" t="s">
        <v>70</v>
      </c>
      <c r="D28" s="4" t="s">
        <v>1239</v>
      </c>
      <c r="E28" s="23">
        <v>165</v>
      </c>
      <c r="F28" s="23"/>
      <c r="G28" s="4" t="s">
        <v>1240</v>
      </c>
      <c r="H28" s="23"/>
      <c r="I28" s="153" t="s">
        <v>1204</v>
      </c>
      <c r="J28" s="148">
        <v>2</v>
      </c>
      <c r="K28" s="148" t="s">
        <v>1224</v>
      </c>
      <c r="L28" s="154">
        <v>5000</v>
      </c>
      <c r="M28" s="181">
        <f t="shared" si="2"/>
        <v>10000</v>
      </c>
      <c r="N28" s="154">
        <v>4300</v>
      </c>
      <c r="O28" s="185">
        <f t="shared" si="3"/>
        <v>8600</v>
      </c>
      <c r="P28" s="11" t="s">
        <v>1236</v>
      </c>
      <c r="Q28" s="142" t="s">
        <v>1237</v>
      </c>
      <c r="R28" s="142" t="s">
        <v>1963</v>
      </c>
      <c r="S28" s="142" t="s">
        <v>1998</v>
      </c>
      <c r="T28" s="4" t="s">
        <v>2000</v>
      </c>
      <c r="U28" s="4" t="s">
        <v>2023</v>
      </c>
      <c r="V28" s="11" t="s">
        <v>2167</v>
      </c>
      <c r="W28" s="4" t="s">
        <v>571</v>
      </c>
      <c r="X28" s="408" t="s">
        <v>2168</v>
      </c>
      <c r="Y28" s="23" t="s">
        <v>1238</v>
      </c>
      <c r="Z28" s="23" t="s">
        <v>2169</v>
      </c>
      <c r="AA28" s="23" t="s">
        <v>31</v>
      </c>
      <c r="AB28" s="4" t="s">
        <v>1985</v>
      </c>
      <c r="AC28" s="4" t="s">
        <v>2024</v>
      </c>
    </row>
    <row r="29" spans="1:29" s="122" customFormat="1" ht="41.4" x14ac:dyDescent="0.25">
      <c r="A29" s="23">
        <v>2025</v>
      </c>
      <c r="B29" s="148" t="s">
        <v>1006</v>
      </c>
      <c r="C29" s="4" t="s">
        <v>70</v>
      </c>
      <c r="D29" s="4" t="s">
        <v>1239</v>
      </c>
      <c r="E29" s="23">
        <v>165</v>
      </c>
      <c r="F29" s="23"/>
      <c r="G29" s="4" t="s">
        <v>1240</v>
      </c>
      <c r="H29" s="23"/>
      <c r="I29" s="153" t="s">
        <v>1205</v>
      </c>
      <c r="J29" s="148">
        <v>2</v>
      </c>
      <c r="K29" s="148" t="s">
        <v>1224</v>
      </c>
      <c r="L29" s="154">
        <v>2000</v>
      </c>
      <c r="M29" s="181">
        <f t="shared" si="2"/>
        <v>4000</v>
      </c>
      <c r="N29" s="154">
        <v>700</v>
      </c>
      <c r="O29" s="185">
        <f t="shared" si="3"/>
        <v>1400</v>
      </c>
      <c r="P29" s="11" t="s">
        <v>1236</v>
      </c>
      <c r="Q29" s="142" t="s">
        <v>1237</v>
      </c>
      <c r="R29" s="142" t="s">
        <v>1963</v>
      </c>
      <c r="S29" s="142" t="s">
        <v>1998</v>
      </c>
      <c r="T29" s="4" t="s">
        <v>2000</v>
      </c>
      <c r="U29" s="4" t="s">
        <v>2023</v>
      </c>
      <c r="V29" s="11" t="s">
        <v>2167</v>
      </c>
      <c r="W29" s="4" t="s">
        <v>571</v>
      </c>
      <c r="X29" s="408" t="s">
        <v>2168</v>
      </c>
      <c r="Y29" s="23" t="s">
        <v>1238</v>
      </c>
      <c r="Z29" s="23" t="s">
        <v>2169</v>
      </c>
      <c r="AA29" s="23" t="s">
        <v>31</v>
      </c>
      <c r="AB29" s="4" t="s">
        <v>1985</v>
      </c>
      <c r="AC29" s="4" t="s">
        <v>2024</v>
      </c>
    </row>
    <row r="30" spans="1:29" s="122" customFormat="1" ht="41.4" x14ac:dyDescent="0.25">
      <c r="A30" s="148">
        <v>2025</v>
      </c>
      <c r="B30" s="148" t="s">
        <v>1006</v>
      </c>
      <c r="C30" s="4" t="s">
        <v>70</v>
      </c>
      <c r="D30" s="4" t="s">
        <v>1239</v>
      </c>
      <c r="E30" s="23">
        <v>165</v>
      </c>
      <c r="F30" s="23"/>
      <c r="G30" s="4" t="s">
        <v>1240</v>
      </c>
      <c r="H30" s="148"/>
      <c r="I30" s="153" t="s">
        <v>1206</v>
      </c>
      <c r="J30" s="148">
        <v>2</v>
      </c>
      <c r="K30" s="148" t="s">
        <v>1224</v>
      </c>
      <c r="L30" s="154">
        <v>500</v>
      </c>
      <c r="M30" s="181">
        <f t="shared" si="2"/>
        <v>1000</v>
      </c>
      <c r="N30" s="154">
        <v>950</v>
      </c>
      <c r="O30" s="185">
        <f t="shared" si="3"/>
        <v>1900</v>
      </c>
      <c r="P30" s="11" t="s">
        <v>1236</v>
      </c>
      <c r="Q30" s="142" t="s">
        <v>1237</v>
      </c>
      <c r="R30" s="142" t="s">
        <v>1963</v>
      </c>
      <c r="S30" s="142" t="s">
        <v>1998</v>
      </c>
      <c r="T30" s="4" t="s">
        <v>2000</v>
      </c>
      <c r="U30" s="4" t="s">
        <v>2023</v>
      </c>
      <c r="V30" s="11" t="s">
        <v>2167</v>
      </c>
      <c r="W30" s="4" t="s">
        <v>571</v>
      </c>
      <c r="X30" s="408" t="s">
        <v>2168</v>
      </c>
      <c r="Y30" s="23" t="s">
        <v>1238</v>
      </c>
      <c r="Z30" s="23" t="s">
        <v>2169</v>
      </c>
      <c r="AA30" s="23" t="s">
        <v>31</v>
      </c>
      <c r="AB30" s="4" t="s">
        <v>1985</v>
      </c>
      <c r="AC30" s="4" t="s">
        <v>2024</v>
      </c>
    </row>
    <row r="31" spans="1:29" s="122" customFormat="1" ht="13.2" customHeight="1" x14ac:dyDescent="0.25">
      <c r="A31" s="148">
        <v>2025</v>
      </c>
      <c r="B31" s="148" t="s">
        <v>1006</v>
      </c>
      <c r="C31" s="4" t="s">
        <v>70</v>
      </c>
      <c r="D31" s="4" t="s">
        <v>1239</v>
      </c>
      <c r="E31" s="23">
        <v>165</v>
      </c>
      <c r="F31" s="23"/>
      <c r="G31" s="4" t="s">
        <v>1240</v>
      </c>
      <c r="H31" s="148"/>
      <c r="I31" s="153" t="s">
        <v>1207</v>
      </c>
      <c r="J31" s="148">
        <v>8</v>
      </c>
      <c r="K31" s="148" t="s">
        <v>1224</v>
      </c>
      <c r="L31" s="154">
        <v>500</v>
      </c>
      <c r="M31" s="181">
        <f t="shared" si="2"/>
        <v>4000</v>
      </c>
      <c r="N31" s="154">
        <v>350</v>
      </c>
      <c r="O31" s="185">
        <f t="shared" si="3"/>
        <v>2800</v>
      </c>
      <c r="P31" s="11" t="s">
        <v>1236</v>
      </c>
      <c r="Q31" s="142" t="s">
        <v>1237</v>
      </c>
      <c r="R31" s="142" t="s">
        <v>1963</v>
      </c>
      <c r="S31" s="142" t="s">
        <v>1998</v>
      </c>
      <c r="T31" s="4" t="s">
        <v>2000</v>
      </c>
      <c r="U31" s="4" t="s">
        <v>2023</v>
      </c>
      <c r="V31" s="11" t="s">
        <v>2167</v>
      </c>
      <c r="W31" s="4" t="s">
        <v>571</v>
      </c>
      <c r="X31" s="408" t="s">
        <v>2168</v>
      </c>
      <c r="Y31" s="23" t="s">
        <v>1238</v>
      </c>
      <c r="Z31" s="23" t="s">
        <v>2169</v>
      </c>
      <c r="AA31" s="23" t="s">
        <v>31</v>
      </c>
      <c r="AB31" s="4" t="s">
        <v>1985</v>
      </c>
      <c r="AC31" s="4" t="s">
        <v>2024</v>
      </c>
    </row>
    <row r="32" spans="1:29" s="122" customFormat="1" ht="16.2" customHeight="1" x14ac:dyDescent="0.25">
      <c r="A32" s="148">
        <v>2025</v>
      </c>
      <c r="B32" s="148" t="s">
        <v>1006</v>
      </c>
      <c r="C32" s="4" t="s">
        <v>70</v>
      </c>
      <c r="D32" s="4" t="s">
        <v>1239</v>
      </c>
      <c r="E32" s="23">
        <v>165</v>
      </c>
      <c r="F32" s="23"/>
      <c r="G32" s="4" t="s">
        <v>1240</v>
      </c>
      <c r="H32" s="148"/>
      <c r="I32" s="153" t="s">
        <v>1208</v>
      </c>
      <c r="J32" s="148">
        <v>8</v>
      </c>
      <c r="K32" s="148" t="s">
        <v>1224</v>
      </c>
      <c r="L32" s="461">
        <v>500</v>
      </c>
      <c r="M32" s="181">
        <f t="shared" si="2"/>
        <v>4000</v>
      </c>
      <c r="N32" s="154">
        <v>280</v>
      </c>
      <c r="O32" s="185">
        <f t="shared" si="3"/>
        <v>2240</v>
      </c>
      <c r="P32" s="11" t="s">
        <v>1236</v>
      </c>
      <c r="Q32" s="142" t="s">
        <v>1237</v>
      </c>
      <c r="R32" s="142" t="s">
        <v>1963</v>
      </c>
      <c r="S32" s="142" t="s">
        <v>1998</v>
      </c>
      <c r="T32" s="4" t="s">
        <v>2000</v>
      </c>
      <c r="U32" s="4" t="s">
        <v>2023</v>
      </c>
      <c r="V32" s="11" t="s">
        <v>2167</v>
      </c>
      <c r="W32" s="4" t="s">
        <v>571</v>
      </c>
      <c r="X32" s="408" t="s">
        <v>2168</v>
      </c>
      <c r="Y32" s="23" t="s">
        <v>1238</v>
      </c>
      <c r="Z32" s="23" t="s">
        <v>2169</v>
      </c>
      <c r="AA32" s="23" t="s">
        <v>31</v>
      </c>
      <c r="AB32" s="4" t="s">
        <v>1985</v>
      </c>
      <c r="AC32" s="4" t="s">
        <v>2024</v>
      </c>
    </row>
    <row r="33" spans="1:30" s="122" customFormat="1" ht="17.399999999999999" customHeight="1" x14ac:dyDescent="0.25">
      <c r="A33" s="148">
        <v>2025</v>
      </c>
      <c r="B33" s="148" t="s">
        <v>1006</v>
      </c>
      <c r="C33" s="4" t="s">
        <v>70</v>
      </c>
      <c r="D33" s="4" t="s">
        <v>1239</v>
      </c>
      <c r="E33" s="23">
        <v>165</v>
      </c>
      <c r="F33" s="23"/>
      <c r="G33" s="4" t="s">
        <v>1240</v>
      </c>
      <c r="H33" s="148"/>
      <c r="I33" s="153" t="s">
        <v>1209</v>
      </c>
      <c r="J33" s="148">
        <v>6</v>
      </c>
      <c r="K33" s="148" t="s">
        <v>1224</v>
      </c>
      <c r="L33" s="154">
        <v>700</v>
      </c>
      <c r="M33" s="181">
        <f t="shared" si="2"/>
        <v>4200</v>
      </c>
      <c r="N33" s="154">
        <v>430</v>
      </c>
      <c r="O33" s="185">
        <f t="shared" si="3"/>
        <v>2580</v>
      </c>
      <c r="P33" s="11" t="s">
        <v>1236</v>
      </c>
      <c r="Q33" s="142" t="s">
        <v>1237</v>
      </c>
      <c r="R33" s="142" t="s">
        <v>1963</v>
      </c>
      <c r="S33" s="142" t="s">
        <v>1998</v>
      </c>
      <c r="T33" s="4" t="s">
        <v>2000</v>
      </c>
      <c r="U33" s="4" t="s">
        <v>2023</v>
      </c>
      <c r="V33" s="11" t="s">
        <v>2167</v>
      </c>
      <c r="W33" s="4" t="s">
        <v>571</v>
      </c>
      <c r="X33" s="408" t="s">
        <v>2168</v>
      </c>
      <c r="Y33" s="23" t="s">
        <v>1238</v>
      </c>
      <c r="Z33" s="23" t="s">
        <v>2169</v>
      </c>
      <c r="AA33" s="23" t="s">
        <v>31</v>
      </c>
      <c r="AB33" s="4" t="s">
        <v>1985</v>
      </c>
      <c r="AC33" s="4" t="s">
        <v>2024</v>
      </c>
    </row>
    <row r="34" spans="1:30" s="122" customFormat="1" ht="41.4" x14ac:dyDescent="0.25">
      <c r="A34" s="148">
        <v>2025</v>
      </c>
      <c r="B34" s="148" t="s">
        <v>1006</v>
      </c>
      <c r="C34" s="4" t="s">
        <v>70</v>
      </c>
      <c r="D34" s="4" t="s">
        <v>1239</v>
      </c>
      <c r="E34" s="23">
        <v>165</v>
      </c>
      <c r="F34" s="23"/>
      <c r="G34" s="4" t="s">
        <v>1240</v>
      </c>
      <c r="H34" s="148"/>
      <c r="I34" s="153" t="s">
        <v>1210</v>
      </c>
      <c r="J34" s="148">
        <v>1</v>
      </c>
      <c r="K34" s="148" t="s">
        <v>1234</v>
      </c>
      <c r="L34" s="154">
        <v>1000</v>
      </c>
      <c r="M34" s="181">
        <f t="shared" si="2"/>
        <v>1000</v>
      </c>
      <c r="N34" s="154">
        <v>480</v>
      </c>
      <c r="O34" s="185">
        <f t="shared" si="3"/>
        <v>480</v>
      </c>
      <c r="P34" s="11" t="s">
        <v>1236</v>
      </c>
      <c r="Q34" s="142" t="s">
        <v>1237</v>
      </c>
      <c r="R34" s="142" t="s">
        <v>1963</v>
      </c>
      <c r="S34" s="142" t="s">
        <v>1998</v>
      </c>
      <c r="T34" s="4" t="s">
        <v>2000</v>
      </c>
      <c r="U34" s="4" t="s">
        <v>2023</v>
      </c>
      <c r="V34" s="11" t="s">
        <v>2167</v>
      </c>
      <c r="W34" s="4" t="s">
        <v>571</v>
      </c>
      <c r="X34" s="408" t="s">
        <v>2168</v>
      </c>
      <c r="Y34" s="23" t="s">
        <v>1238</v>
      </c>
      <c r="Z34" s="23" t="s">
        <v>2169</v>
      </c>
      <c r="AA34" s="23" t="s">
        <v>31</v>
      </c>
      <c r="AB34" s="4" t="s">
        <v>1985</v>
      </c>
      <c r="AC34" s="4" t="s">
        <v>2024</v>
      </c>
    </row>
    <row r="35" spans="1:30" s="122" customFormat="1" ht="41.4" x14ac:dyDescent="0.25">
      <c r="A35" s="148">
        <v>2025</v>
      </c>
      <c r="B35" s="148" t="s">
        <v>1006</v>
      </c>
      <c r="C35" s="4" t="s">
        <v>70</v>
      </c>
      <c r="D35" s="4" t="s">
        <v>1239</v>
      </c>
      <c r="E35" s="23">
        <v>165</v>
      </c>
      <c r="F35" s="23"/>
      <c r="G35" s="4" t="s">
        <v>1240</v>
      </c>
      <c r="H35" s="148"/>
      <c r="I35" s="153" t="s">
        <v>1211</v>
      </c>
      <c r="J35" s="148">
        <v>5</v>
      </c>
      <c r="K35" s="148" t="s">
        <v>1222</v>
      </c>
      <c r="L35" s="154">
        <v>500</v>
      </c>
      <c r="M35" s="181">
        <f t="shared" si="2"/>
        <v>2500</v>
      </c>
      <c r="N35" s="154">
        <v>300</v>
      </c>
      <c r="O35" s="185">
        <f t="shared" si="3"/>
        <v>1500</v>
      </c>
      <c r="P35" s="11" t="s">
        <v>1236</v>
      </c>
      <c r="Q35" s="142" t="s">
        <v>1237</v>
      </c>
      <c r="R35" s="142" t="s">
        <v>1963</v>
      </c>
      <c r="S35" s="142" t="s">
        <v>1998</v>
      </c>
      <c r="T35" s="4" t="s">
        <v>2000</v>
      </c>
      <c r="U35" s="4" t="s">
        <v>2023</v>
      </c>
      <c r="V35" s="11" t="s">
        <v>2167</v>
      </c>
      <c r="W35" s="4" t="s">
        <v>571</v>
      </c>
      <c r="X35" s="408" t="s">
        <v>2168</v>
      </c>
      <c r="Y35" s="23" t="s">
        <v>1238</v>
      </c>
      <c r="Z35" s="23" t="s">
        <v>2169</v>
      </c>
      <c r="AA35" s="23" t="s">
        <v>31</v>
      </c>
      <c r="AB35" s="4" t="s">
        <v>1985</v>
      </c>
      <c r="AC35" s="4" t="s">
        <v>2024</v>
      </c>
    </row>
    <row r="36" spans="1:30" s="122" customFormat="1" ht="14.1" customHeight="1" x14ac:dyDescent="0.25">
      <c r="A36" s="148">
        <v>2025</v>
      </c>
      <c r="B36" s="148" t="s">
        <v>1006</v>
      </c>
      <c r="C36" s="4" t="s">
        <v>70</v>
      </c>
      <c r="D36" s="4" t="s">
        <v>1239</v>
      </c>
      <c r="E36" s="23">
        <v>165</v>
      </c>
      <c r="F36" s="23"/>
      <c r="G36" s="4" t="s">
        <v>1240</v>
      </c>
      <c r="H36" s="148"/>
      <c r="I36" s="153" t="s">
        <v>1212</v>
      </c>
      <c r="J36" s="148">
        <v>10</v>
      </c>
      <c r="K36" s="148" t="s">
        <v>1224</v>
      </c>
      <c r="L36" s="154">
        <v>300</v>
      </c>
      <c r="M36" s="181">
        <f t="shared" si="2"/>
        <v>3000</v>
      </c>
      <c r="N36" s="154">
        <v>80</v>
      </c>
      <c r="O36" s="185">
        <f t="shared" si="3"/>
        <v>800</v>
      </c>
      <c r="P36" s="11" t="s">
        <v>1236</v>
      </c>
      <c r="Q36" s="142" t="s">
        <v>1237</v>
      </c>
      <c r="R36" s="142" t="s">
        <v>1963</v>
      </c>
      <c r="S36" s="142" t="s">
        <v>1998</v>
      </c>
      <c r="T36" s="4" t="s">
        <v>2000</v>
      </c>
      <c r="U36" s="4" t="s">
        <v>2023</v>
      </c>
      <c r="V36" s="11" t="s">
        <v>2167</v>
      </c>
      <c r="W36" s="4" t="s">
        <v>571</v>
      </c>
      <c r="X36" s="408" t="s">
        <v>2168</v>
      </c>
      <c r="Y36" s="23" t="s">
        <v>1238</v>
      </c>
      <c r="Z36" s="23" t="s">
        <v>2169</v>
      </c>
      <c r="AA36" s="23" t="s">
        <v>31</v>
      </c>
      <c r="AB36" s="4" t="s">
        <v>1985</v>
      </c>
      <c r="AC36" s="4" t="s">
        <v>2024</v>
      </c>
    </row>
    <row r="37" spans="1:30" s="122" customFormat="1" ht="14.1" customHeight="1" x14ac:dyDescent="0.25">
      <c r="A37" s="148">
        <v>2025</v>
      </c>
      <c r="B37" s="148" t="s">
        <v>1006</v>
      </c>
      <c r="C37" s="4" t="s">
        <v>70</v>
      </c>
      <c r="D37" s="4" t="s">
        <v>1239</v>
      </c>
      <c r="E37" s="23">
        <v>165</v>
      </c>
      <c r="F37" s="23"/>
      <c r="G37" s="4" t="s">
        <v>1240</v>
      </c>
      <c r="H37" s="148"/>
      <c r="I37" s="153" t="s">
        <v>1213</v>
      </c>
      <c r="J37" s="148">
        <v>100</v>
      </c>
      <c r="K37" s="148" t="s">
        <v>1224</v>
      </c>
      <c r="L37" s="154">
        <v>10</v>
      </c>
      <c r="M37" s="181">
        <f t="shared" si="2"/>
        <v>1000</v>
      </c>
      <c r="N37" s="154">
        <v>15</v>
      </c>
      <c r="O37" s="185">
        <f t="shared" si="3"/>
        <v>1500</v>
      </c>
      <c r="P37" s="11" t="s">
        <v>1236</v>
      </c>
      <c r="Q37" s="142" t="s">
        <v>1237</v>
      </c>
      <c r="R37" s="142" t="s">
        <v>1963</v>
      </c>
      <c r="S37" s="142" t="s">
        <v>1998</v>
      </c>
      <c r="T37" s="4" t="s">
        <v>2000</v>
      </c>
      <c r="U37" s="4" t="s">
        <v>2023</v>
      </c>
      <c r="V37" s="11" t="s">
        <v>2167</v>
      </c>
      <c r="W37" s="4" t="s">
        <v>571</v>
      </c>
      <c r="X37" s="408" t="s">
        <v>2168</v>
      </c>
      <c r="Y37" s="23" t="s">
        <v>1238</v>
      </c>
      <c r="Z37" s="23" t="s">
        <v>2169</v>
      </c>
      <c r="AA37" s="23" t="s">
        <v>31</v>
      </c>
      <c r="AB37" s="4" t="s">
        <v>1985</v>
      </c>
      <c r="AC37" s="4" t="s">
        <v>2024</v>
      </c>
    </row>
    <row r="38" spans="1:30" s="122" customFormat="1" ht="14.1" customHeight="1" x14ac:dyDescent="0.25">
      <c r="A38" s="148">
        <v>2025</v>
      </c>
      <c r="B38" s="148" t="s">
        <v>1006</v>
      </c>
      <c r="C38" s="4" t="s">
        <v>70</v>
      </c>
      <c r="D38" s="4" t="s">
        <v>1239</v>
      </c>
      <c r="E38" s="23">
        <v>165</v>
      </c>
      <c r="F38" s="23"/>
      <c r="G38" s="4" t="s">
        <v>1240</v>
      </c>
      <c r="H38" s="148"/>
      <c r="I38" s="153" t="s">
        <v>1214</v>
      </c>
      <c r="J38" s="148">
        <v>2</v>
      </c>
      <c r="K38" s="148" t="s">
        <v>1232</v>
      </c>
      <c r="L38" s="154">
        <v>3000</v>
      </c>
      <c r="M38" s="181">
        <f t="shared" si="0"/>
        <v>6000</v>
      </c>
      <c r="N38" s="154">
        <v>1500</v>
      </c>
      <c r="O38" s="185">
        <f t="shared" si="1"/>
        <v>3000</v>
      </c>
      <c r="P38" s="11" t="s">
        <v>1236</v>
      </c>
      <c r="Q38" s="142" t="s">
        <v>1237</v>
      </c>
      <c r="R38" s="142" t="s">
        <v>1963</v>
      </c>
      <c r="S38" s="142" t="s">
        <v>1998</v>
      </c>
      <c r="T38" s="4" t="s">
        <v>2000</v>
      </c>
      <c r="U38" s="4" t="s">
        <v>2023</v>
      </c>
      <c r="V38" s="11" t="s">
        <v>2167</v>
      </c>
      <c r="W38" s="4" t="s">
        <v>571</v>
      </c>
      <c r="X38" s="408" t="s">
        <v>2168</v>
      </c>
      <c r="Y38" s="23" t="s">
        <v>1238</v>
      </c>
      <c r="Z38" s="23" t="s">
        <v>2169</v>
      </c>
      <c r="AA38" s="23" t="s">
        <v>31</v>
      </c>
      <c r="AB38" s="4" t="s">
        <v>1985</v>
      </c>
      <c r="AC38" s="4" t="s">
        <v>2024</v>
      </c>
    </row>
    <row r="39" spans="1:30" s="122" customFormat="1" ht="41.4" x14ac:dyDescent="0.25">
      <c r="A39" s="148">
        <v>2025</v>
      </c>
      <c r="B39" s="148" t="s">
        <v>1006</v>
      </c>
      <c r="C39" s="4" t="s">
        <v>70</v>
      </c>
      <c r="D39" s="4" t="s">
        <v>1239</v>
      </c>
      <c r="E39" s="23">
        <v>165</v>
      </c>
      <c r="F39" s="23"/>
      <c r="G39" s="4" t="s">
        <v>1240</v>
      </c>
      <c r="H39" s="148"/>
      <c r="I39" s="153" t="s">
        <v>1215</v>
      </c>
      <c r="J39" s="148">
        <v>1</v>
      </c>
      <c r="K39" s="148" t="s">
        <v>1235</v>
      </c>
      <c r="L39" s="154">
        <v>1500</v>
      </c>
      <c r="M39" s="181">
        <f t="shared" si="0"/>
        <v>1500</v>
      </c>
      <c r="N39" s="154">
        <v>380</v>
      </c>
      <c r="O39" s="185">
        <f t="shared" si="1"/>
        <v>380</v>
      </c>
      <c r="P39" s="11" t="s">
        <v>1236</v>
      </c>
      <c r="Q39" s="142" t="s">
        <v>1237</v>
      </c>
      <c r="R39" s="142" t="s">
        <v>1963</v>
      </c>
      <c r="S39" s="142" t="s">
        <v>1998</v>
      </c>
      <c r="T39" s="4" t="s">
        <v>2000</v>
      </c>
      <c r="U39" s="4" t="s">
        <v>2023</v>
      </c>
      <c r="V39" s="11" t="s">
        <v>2167</v>
      </c>
      <c r="W39" s="4" t="s">
        <v>571</v>
      </c>
      <c r="X39" s="408" t="s">
        <v>2168</v>
      </c>
      <c r="Y39" s="23" t="s">
        <v>1238</v>
      </c>
      <c r="Z39" s="23" t="s">
        <v>2169</v>
      </c>
      <c r="AA39" s="23" t="s">
        <v>31</v>
      </c>
      <c r="AB39" s="4" t="s">
        <v>1985</v>
      </c>
      <c r="AC39" s="4" t="s">
        <v>2024</v>
      </c>
    </row>
    <row r="40" spans="1:30" s="122" customFormat="1" ht="41.4" x14ac:dyDescent="0.25">
      <c r="A40" s="148">
        <v>2025</v>
      </c>
      <c r="B40" s="148" t="s">
        <v>1006</v>
      </c>
      <c r="C40" s="4" t="s">
        <v>70</v>
      </c>
      <c r="D40" s="4" t="s">
        <v>1239</v>
      </c>
      <c r="E40" s="23">
        <v>165</v>
      </c>
      <c r="F40" s="23"/>
      <c r="G40" s="4" t="s">
        <v>1240</v>
      </c>
      <c r="H40" s="148"/>
      <c r="I40" s="153" t="s">
        <v>1216</v>
      </c>
      <c r="J40" s="148">
        <v>10</v>
      </c>
      <c r="K40" s="148" t="s">
        <v>1224</v>
      </c>
      <c r="L40" s="154">
        <v>50</v>
      </c>
      <c r="M40" s="181">
        <f t="shared" si="0"/>
        <v>500</v>
      </c>
      <c r="N40" s="154">
        <v>25</v>
      </c>
      <c r="O40" s="185">
        <f t="shared" si="1"/>
        <v>250</v>
      </c>
      <c r="P40" s="11" t="s">
        <v>1236</v>
      </c>
      <c r="Q40" s="142" t="s">
        <v>1237</v>
      </c>
      <c r="R40" s="142" t="s">
        <v>1963</v>
      </c>
      <c r="S40" s="142" t="s">
        <v>1998</v>
      </c>
      <c r="T40" s="4" t="s">
        <v>2000</v>
      </c>
      <c r="U40" s="4" t="s">
        <v>2023</v>
      </c>
      <c r="V40" s="11" t="s">
        <v>2167</v>
      </c>
      <c r="W40" s="4" t="s">
        <v>571</v>
      </c>
      <c r="X40" s="408" t="s">
        <v>2168</v>
      </c>
      <c r="Y40" s="23" t="s">
        <v>1238</v>
      </c>
      <c r="Z40" s="23" t="s">
        <v>2169</v>
      </c>
      <c r="AA40" s="23" t="s">
        <v>31</v>
      </c>
      <c r="AB40" s="4" t="s">
        <v>1985</v>
      </c>
      <c r="AC40" s="4" t="s">
        <v>2024</v>
      </c>
    </row>
    <row r="41" spans="1:30" s="122" customFormat="1" ht="41.4" x14ac:dyDescent="0.25">
      <c r="A41" s="148">
        <v>2025</v>
      </c>
      <c r="B41" s="148" t="s">
        <v>1006</v>
      </c>
      <c r="C41" s="4" t="s">
        <v>70</v>
      </c>
      <c r="D41" s="4" t="s">
        <v>1239</v>
      </c>
      <c r="E41" s="23">
        <v>165</v>
      </c>
      <c r="F41" s="23"/>
      <c r="G41" s="4" t="s">
        <v>1240</v>
      </c>
      <c r="H41" s="148"/>
      <c r="I41" s="153" t="s">
        <v>1217</v>
      </c>
      <c r="J41" s="148">
        <v>10</v>
      </c>
      <c r="K41" s="148" t="s">
        <v>1224</v>
      </c>
      <c r="L41" s="154">
        <v>60</v>
      </c>
      <c r="M41" s="181">
        <f t="shared" si="0"/>
        <v>600</v>
      </c>
      <c r="N41" s="154">
        <v>30</v>
      </c>
      <c r="O41" s="185">
        <f t="shared" si="1"/>
        <v>300</v>
      </c>
      <c r="P41" s="11" t="s">
        <v>1236</v>
      </c>
      <c r="Q41" s="142" t="s">
        <v>1237</v>
      </c>
      <c r="R41" s="142" t="s">
        <v>1963</v>
      </c>
      <c r="S41" s="142" t="s">
        <v>1998</v>
      </c>
      <c r="T41" s="4" t="s">
        <v>2000</v>
      </c>
      <c r="U41" s="4" t="s">
        <v>2023</v>
      </c>
      <c r="V41" s="11" t="s">
        <v>2167</v>
      </c>
      <c r="W41" s="4" t="s">
        <v>571</v>
      </c>
      <c r="X41" s="408" t="s">
        <v>2168</v>
      </c>
      <c r="Y41" s="23" t="s">
        <v>1238</v>
      </c>
      <c r="Z41" s="23" t="s">
        <v>2169</v>
      </c>
      <c r="AA41" s="23" t="s">
        <v>31</v>
      </c>
      <c r="AB41" s="4" t="s">
        <v>1985</v>
      </c>
      <c r="AC41" s="4" t="s">
        <v>2024</v>
      </c>
    </row>
    <row r="42" spans="1:30" s="122" customFormat="1" ht="41.4" x14ac:dyDescent="0.25">
      <c r="A42" s="148">
        <v>2025</v>
      </c>
      <c r="B42" s="148" t="s">
        <v>1006</v>
      </c>
      <c r="C42" s="4" t="s">
        <v>70</v>
      </c>
      <c r="D42" s="4" t="s">
        <v>1239</v>
      </c>
      <c r="E42" s="23">
        <v>165</v>
      </c>
      <c r="F42" s="23"/>
      <c r="G42" s="4" t="s">
        <v>1240</v>
      </c>
      <c r="H42" s="148"/>
      <c r="I42" s="153" t="s">
        <v>1218</v>
      </c>
      <c r="J42" s="148">
        <v>10</v>
      </c>
      <c r="K42" s="148" t="s">
        <v>1224</v>
      </c>
      <c r="L42" s="154">
        <v>70</v>
      </c>
      <c r="M42" s="181">
        <f t="shared" si="0"/>
        <v>700</v>
      </c>
      <c r="N42" s="154">
        <v>35</v>
      </c>
      <c r="O42" s="185">
        <f t="shared" si="1"/>
        <v>350</v>
      </c>
      <c r="P42" s="11" t="s">
        <v>1236</v>
      </c>
      <c r="Q42" s="142" t="s">
        <v>1237</v>
      </c>
      <c r="R42" s="142" t="s">
        <v>1963</v>
      </c>
      <c r="S42" s="142" t="s">
        <v>1998</v>
      </c>
      <c r="T42" s="4" t="s">
        <v>2000</v>
      </c>
      <c r="U42" s="4" t="s">
        <v>2023</v>
      </c>
      <c r="V42" s="11" t="s">
        <v>2167</v>
      </c>
      <c r="W42" s="4" t="s">
        <v>571</v>
      </c>
      <c r="X42" s="408" t="s">
        <v>2168</v>
      </c>
      <c r="Y42" s="23" t="s">
        <v>1238</v>
      </c>
      <c r="Z42" s="23" t="s">
        <v>2169</v>
      </c>
      <c r="AA42" s="23" t="s">
        <v>31</v>
      </c>
      <c r="AB42" s="4" t="s">
        <v>1985</v>
      </c>
      <c r="AC42" s="4" t="s">
        <v>2024</v>
      </c>
    </row>
    <row r="43" spans="1:30" s="122" customFormat="1" ht="41.4" x14ac:dyDescent="0.25">
      <c r="A43" s="148">
        <v>2025</v>
      </c>
      <c r="B43" s="148" t="s">
        <v>1006</v>
      </c>
      <c r="C43" s="4" t="s">
        <v>70</v>
      </c>
      <c r="D43" s="4" t="s">
        <v>1239</v>
      </c>
      <c r="E43" s="23">
        <v>165</v>
      </c>
      <c r="F43" s="23"/>
      <c r="G43" s="4" t="s">
        <v>1240</v>
      </c>
      <c r="H43" s="148"/>
      <c r="I43" s="153" t="s">
        <v>1219</v>
      </c>
      <c r="J43" s="148">
        <v>10</v>
      </c>
      <c r="K43" s="148" t="s">
        <v>1224</v>
      </c>
      <c r="L43" s="154">
        <v>80</v>
      </c>
      <c r="M43" s="181">
        <f t="shared" si="0"/>
        <v>800</v>
      </c>
      <c r="N43" s="154">
        <v>45</v>
      </c>
      <c r="O43" s="185">
        <f t="shared" si="1"/>
        <v>450</v>
      </c>
      <c r="P43" s="11" t="s">
        <v>1236</v>
      </c>
      <c r="Q43" s="142" t="s">
        <v>1237</v>
      </c>
      <c r="R43" s="142" t="s">
        <v>1963</v>
      </c>
      <c r="S43" s="142" t="s">
        <v>1998</v>
      </c>
      <c r="T43" s="4" t="s">
        <v>2000</v>
      </c>
      <c r="U43" s="4" t="s">
        <v>2023</v>
      </c>
      <c r="V43" s="11" t="s">
        <v>2167</v>
      </c>
      <c r="W43" s="4" t="s">
        <v>571</v>
      </c>
      <c r="X43" s="408" t="s">
        <v>2168</v>
      </c>
      <c r="Y43" s="23" t="s">
        <v>1238</v>
      </c>
      <c r="Z43" s="23" t="s">
        <v>2169</v>
      </c>
      <c r="AA43" s="23" t="s">
        <v>31</v>
      </c>
      <c r="AB43" s="4" t="s">
        <v>1985</v>
      </c>
      <c r="AC43" s="4" t="s">
        <v>2024</v>
      </c>
    </row>
    <row r="44" spans="1:30" s="122" customFormat="1" ht="41.4" x14ac:dyDescent="0.25">
      <c r="A44" s="148">
        <v>2025</v>
      </c>
      <c r="B44" s="148" t="s">
        <v>1006</v>
      </c>
      <c r="C44" s="4" t="s">
        <v>70</v>
      </c>
      <c r="D44" s="4" t="s">
        <v>1239</v>
      </c>
      <c r="E44" s="23">
        <v>165</v>
      </c>
      <c r="F44" s="23"/>
      <c r="G44" s="4" t="s">
        <v>1240</v>
      </c>
      <c r="H44" s="148"/>
      <c r="I44" s="153" t="s">
        <v>1220</v>
      </c>
      <c r="J44" s="148">
        <v>30</v>
      </c>
      <c r="K44" s="148" t="s">
        <v>1224</v>
      </c>
      <c r="L44" s="154">
        <v>60</v>
      </c>
      <c r="M44" s="181">
        <f t="shared" si="0"/>
        <v>1800</v>
      </c>
      <c r="N44" s="154">
        <v>70</v>
      </c>
      <c r="O44" s="185">
        <f t="shared" si="1"/>
        <v>2100</v>
      </c>
      <c r="P44" s="11" t="s">
        <v>1236</v>
      </c>
      <c r="Q44" s="142" t="s">
        <v>1237</v>
      </c>
      <c r="R44" s="142" t="s">
        <v>1963</v>
      </c>
      <c r="S44" s="142" t="s">
        <v>1998</v>
      </c>
      <c r="T44" s="4" t="s">
        <v>2000</v>
      </c>
      <c r="U44" s="4" t="s">
        <v>2023</v>
      </c>
      <c r="V44" s="11" t="s">
        <v>2167</v>
      </c>
      <c r="W44" s="4" t="s">
        <v>571</v>
      </c>
      <c r="X44" s="408" t="s">
        <v>2168</v>
      </c>
      <c r="Y44" s="23" t="s">
        <v>1238</v>
      </c>
      <c r="Z44" s="23" t="s">
        <v>2169</v>
      </c>
      <c r="AA44" s="23" t="s">
        <v>31</v>
      </c>
      <c r="AB44" s="4" t="s">
        <v>1985</v>
      </c>
      <c r="AC44" s="4" t="s">
        <v>2024</v>
      </c>
    </row>
    <row r="45" spans="1:30" s="122" customFormat="1" ht="41.4" x14ac:dyDescent="0.25">
      <c r="A45" s="148">
        <v>2025</v>
      </c>
      <c r="B45" s="148" t="s">
        <v>1006</v>
      </c>
      <c r="C45" s="4" t="s">
        <v>70</v>
      </c>
      <c r="D45" s="4" t="s">
        <v>1239</v>
      </c>
      <c r="E45" s="23">
        <v>165</v>
      </c>
      <c r="F45" s="23"/>
      <c r="G45" s="4" t="s">
        <v>1240</v>
      </c>
      <c r="H45" s="148"/>
      <c r="I45" s="153" t="s">
        <v>1221</v>
      </c>
      <c r="J45" s="148">
        <v>3</v>
      </c>
      <c r="K45" s="148" t="s">
        <v>1222</v>
      </c>
      <c r="L45" s="154">
        <v>500</v>
      </c>
      <c r="M45" s="181">
        <f t="shared" si="0"/>
        <v>1500</v>
      </c>
      <c r="N45" s="154">
        <v>2300</v>
      </c>
      <c r="O45" s="185">
        <f t="shared" si="1"/>
        <v>6900</v>
      </c>
      <c r="P45" s="11" t="s">
        <v>1236</v>
      </c>
      <c r="Q45" s="142" t="s">
        <v>1237</v>
      </c>
      <c r="R45" s="142" t="s">
        <v>1963</v>
      </c>
      <c r="S45" s="142" t="s">
        <v>1998</v>
      </c>
      <c r="T45" s="4" t="s">
        <v>2000</v>
      </c>
      <c r="U45" s="4" t="s">
        <v>2023</v>
      </c>
      <c r="V45" s="11" t="s">
        <v>2167</v>
      </c>
      <c r="W45" s="4" t="s">
        <v>571</v>
      </c>
      <c r="X45" s="408" t="s">
        <v>2168</v>
      </c>
      <c r="Y45" s="148" t="s">
        <v>1238</v>
      </c>
      <c r="Z45" s="23" t="s">
        <v>2169</v>
      </c>
      <c r="AA45" s="23" t="s">
        <v>31</v>
      </c>
      <c r="AB45" s="4" t="s">
        <v>1985</v>
      </c>
      <c r="AC45" s="4" t="s">
        <v>2024</v>
      </c>
    </row>
    <row r="46" spans="1:30" s="31" customFormat="1" x14ac:dyDescent="0.25">
      <c r="A46" s="30">
        <v>2025</v>
      </c>
      <c r="B46" s="30" t="s">
        <v>1006</v>
      </c>
      <c r="C46" s="7" t="s">
        <v>920</v>
      </c>
      <c r="D46" s="7" t="s">
        <v>1248</v>
      </c>
      <c r="E46" s="30"/>
      <c r="F46" s="30"/>
      <c r="G46" s="7" t="s">
        <v>1249</v>
      </c>
      <c r="H46" s="30"/>
      <c r="I46" s="50" t="s">
        <v>1250</v>
      </c>
      <c r="J46" s="30">
        <v>2</v>
      </c>
      <c r="K46" s="30" t="s">
        <v>1234</v>
      </c>
      <c r="L46" s="25">
        <v>1480</v>
      </c>
      <c r="M46" s="26">
        <f t="shared" si="0"/>
        <v>2960</v>
      </c>
      <c r="N46" s="25"/>
      <c r="O46" s="27">
        <f t="shared" si="1"/>
        <v>0</v>
      </c>
      <c r="P46" s="50" t="s">
        <v>1294</v>
      </c>
      <c r="Q46" s="7" t="s">
        <v>1295</v>
      </c>
      <c r="R46" s="7"/>
      <c r="S46" s="7"/>
      <c r="T46" s="7"/>
      <c r="U46" s="28"/>
      <c r="V46" s="29"/>
      <c r="W46" s="7"/>
      <c r="X46" s="408"/>
      <c r="Y46" s="30">
        <v>1006</v>
      </c>
      <c r="Z46" s="30"/>
      <c r="AA46" s="30" t="s">
        <v>95</v>
      </c>
      <c r="AB46" s="7" t="s">
        <v>1567</v>
      </c>
      <c r="AC46" s="7"/>
      <c r="AD46" s="31" t="s">
        <v>1177</v>
      </c>
    </row>
    <row r="47" spans="1:30" s="31" customFormat="1" x14ac:dyDescent="0.25">
      <c r="A47" s="30">
        <v>2025</v>
      </c>
      <c r="B47" s="30" t="s">
        <v>1006</v>
      </c>
      <c r="C47" s="7" t="s">
        <v>920</v>
      </c>
      <c r="D47" s="7" t="s">
        <v>1248</v>
      </c>
      <c r="E47" s="30"/>
      <c r="F47" s="30"/>
      <c r="G47" s="7" t="s">
        <v>1249</v>
      </c>
      <c r="H47" s="30"/>
      <c r="I47" s="50" t="s">
        <v>1251</v>
      </c>
      <c r="J47" s="30">
        <v>2</v>
      </c>
      <c r="K47" s="30" t="s">
        <v>1234</v>
      </c>
      <c r="L47" s="25">
        <v>1480</v>
      </c>
      <c r="M47" s="26">
        <f t="shared" si="0"/>
        <v>2960</v>
      </c>
      <c r="N47" s="25"/>
      <c r="O47" s="27">
        <f t="shared" si="1"/>
        <v>0</v>
      </c>
      <c r="P47" s="50" t="s">
        <v>1294</v>
      </c>
      <c r="Q47" s="7" t="s">
        <v>1295</v>
      </c>
      <c r="R47" s="7"/>
      <c r="S47" s="7"/>
      <c r="T47" s="7"/>
      <c r="U47" s="28"/>
      <c r="V47" s="29"/>
      <c r="W47" s="7"/>
      <c r="X47" s="408"/>
      <c r="Y47" s="30">
        <v>1006</v>
      </c>
      <c r="Z47" s="30"/>
      <c r="AA47" s="30"/>
      <c r="AB47" s="7"/>
      <c r="AC47" s="7"/>
    </row>
    <row r="48" spans="1:30" s="31" customFormat="1" x14ac:dyDescent="0.25">
      <c r="A48" s="30">
        <v>2025</v>
      </c>
      <c r="B48" s="30" t="s">
        <v>1006</v>
      </c>
      <c r="C48" s="7" t="s">
        <v>920</v>
      </c>
      <c r="D48" s="7" t="s">
        <v>1248</v>
      </c>
      <c r="E48" s="30"/>
      <c r="F48" s="30"/>
      <c r="G48" s="7" t="s">
        <v>1249</v>
      </c>
      <c r="H48" s="30"/>
      <c r="I48" s="50" t="s">
        <v>1252</v>
      </c>
      <c r="J48" s="30">
        <v>2</v>
      </c>
      <c r="K48" s="30" t="s">
        <v>1234</v>
      </c>
      <c r="L48" s="25">
        <v>1480</v>
      </c>
      <c r="M48" s="26">
        <f t="shared" si="0"/>
        <v>2960</v>
      </c>
      <c r="N48" s="25"/>
      <c r="O48" s="27">
        <f t="shared" si="1"/>
        <v>0</v>
      </c>
      <c r="P48" s="50" t="s">
        <v>1294</v>
      </c>
      <c r="Q48" s="7" t="s">
        <v>1295</v>
      </c>
      <c r="R48" s="7"/>
      <c r="S48" s="7"/>
      <c r="T48" s="7"/>
      <c r="U48" s="28"/>
      <c r="V48" s="29"/>
      <c r="W48" s="7"/>
      <c r="X48" s="408"/>
      <c r="Y48" s="30">
        <v>1006</v>
      </c>
      <c r="Z48" s="30"/>
      <c r="AA48" s="30"/>
      <c r="AB48" s="7"/>
      <c r="AC48" s="7"/>
    </row>
    <row r="49" spans="1:29" s="31" customFormat="1" x14ac:dyDescent="0.25">
      <c r="A49" s="30">
        <v>2025</v>
      </c>
      <c r="B49" s="30" t="s">
        <v>1006</v>
      </c>
      <c r="C49" s="7" t="s">
        <v>920</v>
      </c>
      <c r="D49" s="7" t="s">
        <v>1248</v>
      </c>
      <c r="E49" s="30"/>
      <c r="F49" s="30"/>
      <c r="G49" s="7" t="s">
        <v>1249</v>
      </c>
      <c r="H49" s="30"/>
      <c r="I49" s="50" t="s">
        <v>1253</v>
      </c>
      <c r="J49" s="30">
        <v>2</v>
      </c>
      <c r="K49" s="30" t="s">
        <v>1234</v>
      </c>
      <c r="L49" s="25">
        <v>1480</v>
      </c>
      <c r="M49" s="26">
        <f t="shared" si="0"/>
        <v>2960</v>
      </c>
      <c r="N49" s="25"/>
      <c r="O49" s="27">
        <f t="shared" si="1"/>
        <v>0</v>
      </c>
      <c r="P49" s="50" t="s">
        <v>1294</v>
      </c>
      <c r="Q49" s="7" t="s">
        <v>1295</v>
      </c>
      <c r="R49" s="7"/>
      <c r="S49" s="7"/>
      <c r="T49" s="7"/>
      <c r="U49" s="28"/>
      <c r="V49" s="29"/>
      <c r="W49" s="7"/>
      <c r="X49" s="408"/>
      <c r="Y49" s="30">
        <v>1006</v>
      </c>
      <c r="Z49" s="30"/>
      <c r="AA49" s="30"/>
      <c r="AB49" s="7"/>
      <c r="AC49" s="7"/>
    </row>
    <row r="50" spans="1:29" s="31" customFormat="1" x14ac:dyDescent="0.25">
      <c r="A50" s="30">
        <v>2025</v>
      </c>
      <c r="B50" s="30" t="s">
        <v>1006</v>
      </c>
      <c r="C50" s="7" t="s">
        <v>920</v>
      </c>
      <c r="D50" s="7" t="s">
        <v>1248</v>
      </c>
      <c r="E50" s="30"/>
      <c r="F50" s="30"/>
      <c r="G50" s="7" t="s">
        <v>1249</v>
      </c>
      <c r="H50" s="30"/>
      <c r="I50" s="50" t="s">
        <v>1254</v>
      </c>
      <c r="J50" s="30">
        <v>2</v>
      </c>
      <c r="K50" s="30" t="s">
        <v>1234</v>
      </c>
      <c r="L50" s="25">
        <v>1480</v>
      </c>
      <c r="M50" s="26">
        <f t="shared" si="0"/>
        <v>2960</v>
      </c>
      <c r="N50" s="25"/>
      <c r="O50" s="27">
        <f t="shared" si="1"/>
        <v>0</v>
      </c>
      <c r="P50" s="50" t="s">
        <v>1294</v>
      </c>
      <c r="Q50" s="7" t="s">
        <v>1295</v>
      </c>
      <c r="R50" s="7"/>
      <c r="S50" s="7"/>
      <c r="T50" s="7"/>
      <c r="U50" s="28"/>
      <c r="V50" s="29"/>
      <c r="W50" s="7"/>
      <c r="X50" s="408"/>
      <c r="Y50" s="30">
        <v>1006</v>
      </c>
      <c r="Z50" s="30"/>
      <c r="AA50" s="30"/>
      <c r="AB50" s="7"/>
      <c r="AC50" s="7"/>
    </row>
    <row r="51" spans="1:29" s="31" customFormat="1" x14ac:dyDescent="0.25">
      <c r="A51" s="30">
        <v>2025</v>
      </c>
      <c r="B51" s="30" t="s">
        <v>1006</v>
      </c>
      <c r="C51" s="7" t="s">
        <v>920</v>
      </c>
      <c r="D51" s="7" t="s">
        <v>1248</v>
      </c>
      <c r="E51" s="30"/>
      <c r="F51" s="30"/>
      <c r="G51" s="7" t="s">
        <v>1249</v>
      </c>
      <c r="H51" s="30"/>
      <c r="I51" s="50" t="s">
        <v>1255</v>
      </c>
      <c r="J51" s="30">
        <v>2</v>
      </c>
      <c r="K51" s="30" t="s">
        <v>1234</v>
      </c>
      <c r="L51" s="25">
        <v>1480</v>
      </c>
      <c r="M51" s="26">
        <f t="shared" si="0"/>
        <v>2960</v>
      </c>
      <c r="N51" s="25"/>
      <c r="O51" s="27">
        <f t="shared" si="1"/>
        <v>0</v>
      </c>
      <c r="P51" s="50" t="s">
        <v>1294</v>
      </c>
      <c r="Q51" s="7" t="s">
        <v>1295</v>
      </c>
      <c r="R51" s="7"/>
      <c r="S51" s="7"/>
      <c r="T51" s="7"/>
      <c r="U51" s="28"/>
      <c r="V51" s="29"/>
      <c r="W51" s="7"/>
      <c r="X51" s="29"/>
      <c r="Y51" s="30">
        <v>1006</v>
      </c>
      <c r="Z51" s="30"/>
      <c r="AA51" s="30"/>
      <c r="AB51" s="7"/>
      <c r="AC51" s="7"/>
    </row>
    <row r="52" spans="1:29" s="31" customFormat="1" x14ac:dyDescent="0.25">
      <c r="A52" s="30">
        <v>2025</v>
      </c>
      <c r="B52" s="30" t="s">
        <v>1006</v>
      </c>
      <c r="C52" s="7" t="s">
        <v>920</v>
      </c>
      <c r="D52" s="7" t="s">
        <v>1248</v>
      </c>
      <c r="E52" s="30"/>
      <c r="F52" s="30"/>
      <c r="G52" s="7" t="s">
        <v>1249</v>
      </c>
      <c r="H52" s="30"/>
      <c r="I52" s="50" t="s">
        <v>1256</v>
      </c>
      <c r="J52" s="30">
        <v>2</v>
      </c>
      <c r="K52" s="30" t="s">
        <v>1234</v>
      </c>
      <c r="L52" s="25">
        <v>1480</v>
      </c>
      <c r="M52" s="26">
        <f t="shared" si="0"/>
        <v>2960</v>
      </c>
      <c r="N52" s="25"/>
      <c r="O52" s="27">
        <f t="shared" si="1"/>
        <v>0</v>
      </c>
      <c r="P52" s="50" t="s">
        <v>1294</v>
      </c>
      <c r="Q52" s="7" t="s">
        <v>1295</v>
      </c>
      <c r="R52" s="7"/>
      <c r="S52" s="7"/>
      <c r="T52" s="7"/>
      <c r="U52" s="28"/>
      <c r="V52" s="29"/>
      <c r="W52" s="7"/>
      <c r="X52" s="29"/>
      <c r="Y52" s="30">
        <v>1006</v>
      </c>
      <c r="Z52" s="30"/>
      <c r="AA52" s="30"/>
      <c r="AB52" s="7"/>
      <c r="AC52" s="7"/>
    </row>
    <row r="53" spans="1:29" s="31" customFormat="1" ht="14.1" customHeight="1" x14ac:dyDescent="0.25">
      <c r="A53" s="30">
        <v>2025</v>
      </c>
      <c r="B53" s="30" t="s">
        <v>1006</v>
      </c>
      <c r="C53" s="7" t="s">
        <v>920</v>
      </c>
      <c r="D53" s="7" t="s">
        <v>1248</v>
      </c>
      <c r="E53" s="30"/>
      <c r="F53" s="30"/>
      <c r="G53" s="7" t="s">
        <v>1249</v>
      </c>
      <c r="H53" s="30"/>
      <c r="I53" s="50" t="s">
        <v>1257</v>
      </c>
      <c r="J53" s="30">
        <v>5</v>
      </c>
      <c r="K53" s="30" t="s">
        <v>1290</v>
      </c>
      <c r="L53" s="25">
        <v>1260</v>
      </c>
      <c r="M53" s="26">
        <f t="shared" si="0"/>
        <v>6300</v>
      </c>
      <c r="N53" s="25"/>
      <c r="O53" s="27">
        <f t="shared" si="1"/>
        <v>0</v>
      </c>
      <c r="P53" s="50" t="s">
        <v>1294</v>
      </c>
      <c r="Q53" s="7" t="s">
        <v>1295</v>
      </c>
      <c r="R53" s="7"/>
      <c r="S53" s="7"/>
      <c r="T53" s="7"/>
      <c r="U53" s="28"/>
      <c r="V53" s="29"/>
      <c r="W53" s="7"/>
      <c r="X53" s="29"/>
      <c r="Y53" s="30">
        <v>1006</v>
      </c>
      <c r="Z53" s="30"/>
      <c r="AA53" s="30"/>
      <c r="AB53" s="7"/>
      <c r="AC53" s="7"/>
    </row>
    <row r="54" spans="1:29" s="31" customFormat="1" ht="14.1" customHeight="1" x14ac:dyDescent="0.25">
      <c r="A54" s="30">
        <v>2025</v>
      </c>
      <c r="B54" s="30" t="s">
        <v>1006</v>
      </c>
      <c r="C54" s="7" t="s">
        <v>920</v>
      </c>
      <c r="D54" s="7" t="s">
        <v>1248</v>
      </c>
      <c r="E54" s="30"/>
      <c r="F54" s="30"/>
      <c r="G54" s="7" t="s">
        <v>1249</v>
      </c>
      <c r="H54" s="30"/>
      <c r="I54" s="50" t="s">
        <v>1258</v>
      </c>
      <c r="J54" s="30">
        <v>5</v>
      </c>
      <c r="K54" s="30" t="s">
        <v>1290</v>
      </c>
      <c r="L54" s="25">
        <v>1260</v>
      </c>
      <c r="M54" s="26">
        <f t="shared" si="0"/>
        <v>6300</v>
      </c>
      <c r="N54" s="25"/>
      <c r="O54" s="27">
        <f t="shared" si="1"/>
        <v>0</v>
      </c>
      <c r="P54" s="50" t="s">
        <v>1294</v>
      </c>
      <c r="Q54" s="7" t="s">
        <v>1295</v>
      </c>
      <c r="R54" s="7"/>
      <c r="S54" s="7"/>
      <c r="T54" s="7"/>
      <c r="U54" s="28"/>
      <c r="V54" s="29"/>
      <c r="W54" s="7"/>
      <c r="X54" s="29"/>
      <c r="Y54" s="30">
        <v>1006</v>
      </c>
      <c r="Z54" s="30"/>
      <c r="AA54" s="30"/>
      <c r="AB54" s="7"/>
      <c r="AC54" s="7"/>
    </row>
    <row r="55" spans="1:29" s="31" customFormat="1" ht="14.1" customHeight="1" x14ac:dyDescent="0.25">
      <c r="A55" s="30">
        <v>2025</v>
      </c>
      <c r="B55" s="30" t="s">
        <v>1006</v>
      </c>
      <c r="C55" s="7" t="s">
        <v>920</v>
      </c>
      <c r="D55" s="7" t="s">
        <v>1248</v>
      </c>
      <c r="E55" s="30"/>
      <c r="F55" s="30"/>
      <c r="G55" s="7" t="s">
        <v>1249</v>
      </c>
      <c r="H55" s="30"/>
      <c r="I55" s="50" t="s">
        <v>1259</v>
      </c>
      <c r="J55" s="30">
        <v>5</v>
      </c>
      <c r="K55" s="30" t="s">
        <v>1290</v>
      </c>
      <c r="L55" s="25">
        <v>1260</v>
      </c>
      <c r="M55" s="26">
        <f t="shared" si="0"/>
        <v>6300</v>
      </c>
      <c r="N55" s="25"/>
      <c r="O55" s="27">
        <f t="shared" si="1"/>
        <v>0</v>
      </c>
      <c r="P55" s="50" t="s">
        <v>1294</v>
      </c>
      <c r="Q55" s="7" t="s">
        <v>1295</v>
      </c>
      <c r="R55" s="7"/>
      <c r="S55" s="7"/>
      <c r="T55" s="7"/>
      <c r="U55" s="28"/>
      <c r="V55" s="29"/>
      <c r="W55" s="7"/>
      <c r="X55" s="29"/>
      <c r="Y55" s="30">
        <v>1006</v>
      </c>
      <c r="Z55" s="30"/>
      <c r="AA55" s="30"/>
      <c r="AB55" s="7"/>
      <c r="AC55" s="7"/>
    </row>
    <row r="56" spans="1:29" s="31" customFormat="1" ht="14.1" customHeight="1" x14ac:dyDescent="0.25">
      <c r="A56" s="30">
        <v>2025</v>
      </c>
      <c r="B56" s="30" t="s">
        <v>1006</v>
      </c>
      <c r="C56" s="7" t="s">
        <v>920</v>
      </c>
      <c r="D56" s="7" t="s">
        <v>1248</v>
      </c>
      <c r="E56" s="30"/>
      <c r="F56" s="30"/>
      <c r="G56" s="7" t="s">
        <v>1249</v>
      </c>
      <c r="H56" s="30"/>
      <c r="I56" s="50" t="s">
        <v>1260</v>
      </c>
      <c r="J56" s="30">
        <v>5</v>
      </c>
      <c r="K56" s="30" t="s">
        <v>1290</v>
      </c>
      <c r="L56" s="25">
        <v>1095</v>
      </c>
      <c r="M56" s="26">
        <f t="shared" si="0"/>
        <v>5475</v>
      </c>
      <c r="N56" s="25"/>
      <c r="O56" s="27">
        <f t="shared" si="1"/>
        <v>0</v>
      </c>
      <c r="P56" s="50" t="s">
        <v>1294</v>
      </c>
      <c r="Q56" s="7" t="s">
        <v>1295</v>
      </c>
      <c r="R56" s="7"/>
      <c r="S56" s="7"/>
      <c r="T56" s="7"/>
      <c r="U56" s="28"/>
      <c r="V56" s="29"/>
      <c r="W56" s="7"/>
      <c r="X56" s="29"/>
      <c r="Y56" s="30">
        <v>1006</v>
      </c>
      <c r="Z56" s="30"/>
      <c r="AA56" s="30"/>
      <c r="AB56" s="7"/>
      <c r="AC56" s="7"/>
    </row>
    <row r="57" spans="1:29" s="31" customFormat="1" ht="14.1" customHeight="1" x14ac:dyDescent="0.25">
      <c r="A57" s="30">
        <v>2025</v>
      </c>
      <c r="B57" s="30" t="s">
        <v>1006</v>
      </c>
      <c r="C57" s="7" t="s">
        <v>920</v>
      </c>
      <c r="D57" s="7" t="s">
        <v>1248</v>
      </c>
      <c r="E57" s="30"/>
      <c r="F57" s="30"/>
      <c r="G57" s="7" t="s">
        <v>1249</v>
      </c>
      <c r="H57" s="30"/>
      <c r="I57" s="50" t="s">
        <v>1261</v>
      </c>
      <c r="J57" s="30">
        <v>10</v>
      </c>
      <c r="K57" s="30" t="s">
        <v>1290</v>
      </c>
      <c r="L57" s="25">
        <v>580</v>
      </c>
      <c r="M57" s="26">
        <f t="shared" si="0"/>
        <v>5800</v>
      </c>
      <c r="N57" s="25"/>
      <c r="O57" s="27">
        <f t="shared" si="1"/>
        <v>0</v>
      </c>
      <c r="P57" s="50" t="s">
        <v>1294</v>
      </c>
      <c r="Q57" s="7" t="s">
        <v>1295</v>
      </c>
      <c r="R57" s="7"/>
      <c r="S57" s="7"/>
      <c r="T57" s="7"/>
      <c r="U57" s="28"/>
      <c r="V57" s="29"/>
      <c r="W57" s="7"/>
      <c r="X57" s="29"/>
      <c r="Y57" s="30">
        <v>1006</v>
      </c>
      <c r="Z57" s="30"/>
      <c r="AA57" s="30"/>
      <c r="AB57" s="7"/>
      <c r="AC57" s="7"/>
    </row>
    <row r="58" spans="1:29" s="31" customFormat="1" x14ac:dyDescent="0.25">
      <c r="A58" s="30">
        <v>2025</v>
      </c>
      <c r="B58" s="30" t="s">
        <v>1006</v>
      </c>
      <c r="C58" s="7" t="s">
        <v>920</v>
      </c>
      <c r="D58" s="7" t="s">
        <v>1248</v>
      </c>
      <c r="E58" s="30"/>
      <c r="F58" s="30"/>
      <c r="G58" s="7" t="s">
        <v>1249</v>
      </c>
      <c r="H58" s="30"/>
      <c r="I58" s="50" t="s">
        <v>1262</v>
      </c>
      <c r="J58" s="30">
        <v>15</v>
      </c>
      <c r="K58" s="30" t="s">
        <v>1234</v>
      </c>
      <c r="L58" s="25">
        <v>245</v>
      </c>
      <c r="M58" s="26">
        <f t="shared" si="0"/>
        <v>3675</v>
      </c>
      <c r="N58" s="25"/>
      <c r="O58" s="27">
        <f t="shared" si="1"/>
        <v>0</v>
      </c>
      <c r="P58" s="50" t="s">
        <v>1294</v>
      </c>
      <c r="Q58" s="7" t="s">
        <v>1295</v>
      </c>
      <c r="R58" s="7"/>
      <c r="S58" s="7"/>
      <c r="T58" s="7"/>
      <c r="U58" s="28"/>
      <c r="V58" s="29"/>
      <c r="W58" s="7"/>
      <c r="X58" s="29"/>
      <c r="Y58" s="30">
        <v>1006</v>
      </c>
      <c r="Z58" s="30"/>
      <c r="AA58" s="30"/>
      <c r="AB58" s="7"/>
      <c r="AC58" s="7"/>
    </row>
    <row r="59" spans="1:29" s="31" customFormat="1" x14ac:dyDescent="0.25">
      <c r="A59" s="30">
        <v>2025</v>
      </c>
      <c r="B59" s="30" t="s">
        <v>1006</v>
      </c>
      <c r="C59" s="7" t="s">
        <v>920</v>
      </c>
      <c r="D59" s="7" t="s">
        <v>1248</v>
      </c>
      <c r="E59" s="30"/>
      <c r="F59" s="30"/>
      <c r="G59" s="7" t="s">
        <v>1249</v>
      </c>
      <c r="H59" s="30"/>
      <c r="I59" s="50" t="s">
        <v>1263</v>
      </c>
      <c r="J59" s="30">
        <v>5</v>
      </c>
      <c r="K59" s="30" t="s">
        <v>1290</v>
      </c>
      <c r="L59" s="25">
        <v>1300</v>
      </c>
      <c r="M59" s="26">
        <f t="shared" si="0"/>
        <v>6500</v>
      </c>
      <c r="N59" s="25"/>
      <c r="O59" s="27">
        <f t="shared" si="1"/>
        <v>0</v>
      </c>
      <c r="P59" s="50" t="s">
        <v>1294</v>
      </c>
      <c r="Q59" s="7" t="s">
        <v>1295</v>
      </c>
      <c r="R59" s="7"/>
      <c r="S59" s="7"/>
      <c r="T59" s="7"/>
      <c r="U59" s="28"/>
      <c r="V59" s="29"/>
      <c r="W59" s="7"/>
      <c r="X59" s="29"/>
      <c r="Y59" s="30">
        <v>1006</v>
      </c>
      <c r="Z59" s="30"/>
      <c r="AA59" s="30"/>
      <c r="AB59" s="7"/>
      <c r="AC59" s="7"/>
    </row>
    <row r="60" spans="1:29" s="31" customFormat="1" x14ac:dyDescent="0.25">
      <c r="A60" s="30">
        <v>2025</v>
      </c>
      <c r="B60" s="30" t="s">
        <v>1006</v>
      </c>
      <c r="C60" s="7" t="s">
        <v>920</v>
      </c>
      <c r="D60" s="7" t="s">
        <v>1248</v>
      </c>
      <c r="E60" s="30"/>
      <c r="F60" s="30"/>
      <c r="G60" s="7" t="s">
        <v>1249</v>
      </c>
      <c r="H60" s="30"/>
      <c r="I60" s="50" t="s">
        <v>1264</v>
      </c>
      <c r="J60" s="30">
        <v>5</v>
      </c>
      <c r="K60" s="30" t="s">
        <v>1290</v>
      </c>
      <c r="L60" s="25">
        <v>1200</v>
      </c>
      <c r="M60" s="26">
        <f t="shared" si="0"/>
        <v>6000</v>
      </c>
      <c r="N60" s="25"/>
      <c r="O60" s="27">
        <f t="shared" si="1"/>
        <v>0</v>
      </c>
      <c r="P60" s="50" t="s">
        <v>1294</v>
      </c>
      <c r="Q60" s="7" t="s">
        <v>1295</v>
      </c>
      <c r="R60" s="7"/>
      <c r="S60" s="7"/>
      <c r="T60" s="7"/>
      <c r="U60" s="28"/>
      <c r="V60" s="29"/>
      <c r="W60" s="7"/>
      <c r="X60" s="29"/>
      <c r="Y60" s="30">
        <v>1006</v>
      </c>
      <c r="Z60" s="30"/>
      <c r="AA60" s="30"/>
      <c r="AB60" s="7"/>
      <c r="AC60" s="7"/>
    </row>
    <row r="61" spans="1:29" s="31" customFormat="1" x14ac:dyDescent="0.25">
      <c r="A61" s="30">
        <v>2025</v>
      </c>
      <c r="B61" s="30" t="s">
        <v>1006</v>
      </c>
      <c r="C61" s="7" t="s">
        <v>920</v>
      </c>
      <c r="D61" s="7" t="s">
        <v>1248</v>
      </c>
      <c r="E61" s="30"/>
      <c r="F61" s="30"/>
      <c r="G61" s="7" t="s">
        <v>1249</v>
      </c>
      <c r="H61" s="30"/>
      <c r="I61" s="50" t="s">
        <v>1265</v>
      </c>
      <c r="J61" s="30">
        <v>15</v>
      </c>
      <c r="K61" s="30" t="s">
        <v>1291</v>
      </c>
      <c r="L61" s="25">
        <v>95</v>
      </c>
      <c r="M61" s="26">
        <f t="shared" si="0"/>
        <v>1425</v>
      </c>
      <c r="N61" s="25"/>
      <c r="O61" s="27">
        <f t="shared" si="1"/>
        <v>0</v>
      </c>
      <c r="P61" s="50" t="s">
        <v>1294</v>
      </c>
      <c r="Q61" s="7" t="s">
        <v>1295</v>
      </c>
      <c r="R61" s="7"/>
      <c r="S61" s="7"/>
      <c r="T61" s="7"/>
      <c r="U61" s="28"/>
      <c r="V61" s="29"/>
      <c r="W61" s="7"/>
      <c r="X61" s="29"/>
      <c r="Y61" s="30">
        <v>1006</v>
      </c>
      <c r="Z61" s="30"/>
      <c r="AA61" s="30"/>
      <c r="AB61" s="7"/>
      <c r="AC61" s="7"/>
    </row>
    <row r="62" spans="1:29" s="31" customFormat="1" x14ac:dyDescent="0.25">
      <c r="A62" s="30">
        <v>2025</v>
      </c>
      <c r="B62" s="30" t="s">
        <v>1006</v>
      </c>
      <c r="C62" s="7" t="s">
        <v>920</v>
      </c>
      <c r="D62" s="7" t="s">
        <v>1248</v>
      </c>
      <c r="E62" s="30"/>
      <c r="F62" s="30"/>
      <c r="G62" s="7" t="s">
        <v>1249</v>
      </c>
      <c r="H62" s="30"/>
      <c r="I62" s="50" t="s">
        <v>1289</v>
      </c>
      <c r="J62" s="30">
        <v>60</v>
      </c>
      <c r="K62" s="30" t="s">
        <v>1173</v>
      </c>
      <c r="L62" s="25">
        <v>60</v>
      </c>
      <c r="M62" s="26">
        <f t="shared" si="0"/>
        <v>3600</v>
      </c>
      <c r="N62" s="25"/>
      <c r="O62" s="27">
        <f t="shared" si="1"/>
        <v>0</v>
      </c>
      <c r="P62" s="50" t="s">
        <v>1294</v>
      </c>
      <c r="Q62" s="7" t="s">
        <v>1295</v>
      </c>
      <c r="R62" s="7"/>
      <c r="S62" s="7"/>
      <c r="T62" s="7"/>
      <c r="U62" s="28"/>
      <c r="V62" s="29"/>
      <c r="W62" s="7"/>
      <c r="X62" s="29"/>
      <c r="Y62" s="30">
        <v>1006</v>
      </c>
      <c r="Z62" s="30"/>
      <c r="AA62" s="30"/>
      <c r="AB62" s="7"/>
      <c r="AC62" s="7"/>
    </row>
    <row r="63" spans="1:29" s="31" customFormat="1" x14ac:dyDescent="0.25">
      <c r="A63" s="30">
        <v>2025</v>
      </c>
      <c r="B63" s="30" t="s">
        <v>1006</v>
      </c>
      <c r="C63" s="7" t="s">
        <v>920</v>
      </c>
      <c r="D63" s="7" t="s">
        <v>1248</v>
      </c>
      <c r="E63" s="30"/>
      <c r="F63" s="30"/>
      <c r="G63" s="7" t="s">
        <v>1249</v>
      </c>
      <c r="H63" s="30"/>
      <c r="I63" s="50" t="s">
        <v>1266</v>
      </c>
      <c r="J63" s="30">
        <v>15</v>
      </c>
      <c r="K63" s="30" t="s">
        <v>1291</v>
      </c>
      <c r="L63" s="25">
        <v>125</v>
      </c>
      <c r="M63" s="26">
        <f t="shared" si="0"/>
        <v>1875</v>
      </c>
      <c r="N63" s="25"/>
      <c r="O63" s="27">
        <f t="shared" si="1"/>
        <v>0</v>
      </c>
      <c r="P63" s="50" t="s">
        <v>1294</v>
      </c>
      <c r="Q63" s="7" t="s">
        <v>1295</v>
      </c>
      <c r="R63" s="7"/>
      <c r="S63" s="7"/>
      <c r="T63" s="7"/>
      <c r="U63" s="28"/>
      <c r="V63" s="29"/>
      <c r="W63" s="7"/>
      <c r="X63" s="29"/>
      <c r="Y63" s="30">
        <v>1006</v>
      </c>
      <c r="Z63" s="30"/>
      <c r="AA63" s="30"/>
      <c r="AB63" s="7"/>
      <c r="AC63" s="7"/>
    </row>
    <row r="64" spans="1:29" s="31" customFormat="1" x14ac:dyDescent="0.25">
      <c r="A64" s="30">
        <v>2025</v>
      </c>
      <c r="B64" s="30" t="s">
        <v>1006</v>
      </c>
      <c r="C64" s="7" t="s">
        <v>920</v>
      </c>
      <c r="D64" s="7" t="s">
        <v>1248</v>
      </c>
      <c r="E64" s="30"/>
      <c r="F64" s="30"/>
      <c r="G64" s="7" t="s">
        <v>1249</v>
      </c>
      <c r="H64" s="30"/>
      <c r="I64" s="50" t="s">
        <v>1267</v>
      </c>
      <c r="J64" s="30">
        <v>5</v>
      </c>
      <c r="K64" s="30" t="s">
        <v>1292</v>
      </c>
      <c r="L64" s="25">
        <v>150</v>
      </c>
      <c r="M64" s="26">
        <f t="shared" si="0"/>
        <v>750</v>
      </c>
      <c r="N64" s="25"/>
      <c r="O64" s="27">
        <f t="shared" si="1"/>
        <v>0</v>
      </c>
      <c r="P64" s="50" t="s">
        <v>1294</v>
      </c>
      <c r="Q64" s="7" t="s">
        <v>1295</v>
      </c>
      <c r="R64" s="7"/>
      <c r="S64" s="7"/>
      <c r="T64" s="7"/>
      <c r="U64" s="28"/>
      <c r="V64" s="29"/>
      <c r="W64" s="7"/>
      <c r="X64" s="29"/>
      <c r="Y64" s="30">
        <v>1006</v>
      </c>
      <c r="Z64" s="30"/>
      <c r="AA64" s="30"/>
      <c r="AB64" s="7"/>
      <c r="AC64" s="7"/>
    </row>
    <row r="65" spans="1:29" s="31" customFormat="1" x14ac:dyDescent="0.25">
      <c r="A65" s="30">
        <v>2025</v>
      </c>
      <c r="B65" s="30" t="s">
        <v>1006</v>
      </c>
      <c r="C65" s="7" t="s">
        <v>920</v>
      </c>
      <c r="D65" s="7" t="s">
        <v>1248</v>
      </c>
      <c r="E65" s="30"/>
      <c r="F65" s="30"/>
      <c r="G65" s="7" t="s">
        <v>1249</v>
      </c>
      <c r="H65" s="30"/>
      <c r="I65" s="50" t="s">
        <v>1268</v>
      </c>
      <c r="J65" s="30">
        <v>5</v>
      </c>
      <c r="K65" s="30" t="s">
        <v>1292</v>
      </c>
      <c r="L65" s="519">
        <v>130</v>
      </c>
      <c r="M65" s="26">
        <f t="shared" si="0"/>
        <v>650</v>
      </c>
      <c r="N65" s="25"/>
      <c r="O65" s="27">
        <f t="shared" si="1"/>
        <v>0</v>
      </c>
      <c r="P65" s="50" t="s">
        <v>1294</v>
      </c>
      <c r="Q65" s="7" t="s">
        <v>1295</v>
      </c>
      <c r="R65" s="7"/>
      <c r="S65" s="7"/>
      <c r="T65" s="7"/>
      <c r="U65" s="28"/>
      <c r="V65" s="520"/>
      <c r="W65" s="7"/>
      <c r="X65" s="520"/>
      <c r="Y65" s="30">
        <v>1006</v>
      </c>
      <c r="Z65" s="30"/>
      <c r="AA65" s="30"/>
      <c r="AB65" s="7"/>
      <c r="AC65" s="7"/>
    </row>
    <row r="66" spans="1:29" s="31" customFormat="1" x14ac:dyDescent="0.25">
      <c r="A66" s="30">
        <v>2025</v>
      </c>
      <c r="B66" s="30" t="s">
        <v>1006</v>
      </c>
      <c r="C66" s="7" t="s">
        <v>920</v>
      </c>
      <c r="D66" s="7" t="s">
        <v>1248</v>
      </c>
      <c r="E66" s="30"/>
      <c r="F66" s="30"/>
      <c r="G66" s="7" t="s">
        <v>1249</v>
      </c>
      <c r="H66" s="30"/>
      <c r="I66" s="50" t="s">
        <v>1269</v>
      </c>
      <c r="J66" s="30">
        <v>10</v>
      </c>
      <c r="K66" s="30" t="s">
        <v>1292</v>
      </c>
      <c r="L66" s="519">
        <v>225</v>
      </c>
      <c r="M66" s="26">
        <f t="shared" si="0"/>
        <v>2250</v>
      </c>
      <c r="N66" s="25"/>
      <c r="O66" s="27">
        <f t="shared" si="1"/>
        <v>0</v>
      </c>
      <c r="P66" s="50" t="s">
        <v>1294</v>
      </c>
      <c r="Q66" s="7" t="s">
        <v>1295</v>
      </c>
      <c r="R66" s="7"/>
      <c r="S66" s="7"/>
      <c r="T66" s="7"/>
      <c r="U66" s="28"/>
      <c r="V66" s="520"/>
      <c r="W66" s="7"/>
      <c r="X66" s="520"/>
      <c r="Y66" s="30">
        <v>1006</v>
      </c>
      <c r="Z66" s="30"/>
      <c r="AA66" s="30"/>
      <c r="AB66" s="7"/>
      <c r="AC66" s="7"/>
    </row>
    <row r="67" spans="1:29" s="31" customFormat="1" x14ac:dyDescent="0.25">
      <c r="A67" s="30">
        <v>2025</v>
      </c>
      <c r="B67" s="30" t="s">
        <v>1006</v>
      </c>
      <c r="C67" s="7" t="s">
        <v>920</v>
      </c>
      <c r="D67" s="7" t="s">
        <v>1248</v>
      </c>
      <c r="E67" s="30"/>
      <c r="F67" s="30"/>
      <c r="G67" s="7" t="s">
        <v>1249</v>
      </c>
      <c r="H67" s="30"/>
      <c r="I67" s="50" t="s">
        <v>1270</v>
      </c>
      <c r="J67" s="30">
        <v>2</v>
      </c>
      <c r="K67" s="30" t="s">
        <v>1290</v>
      </c>
      <c r="L67" s="519">
        <v>1180</v>
      </c>
      <c r="M67" s="26">
        <f t="shared" si="0"/>
        <v>2360</v>
      </c>
      <c r="N67" s="25"/>
      <c r="O67" s="27">
        <f t="shared" si="1"/>
        <v>0</v>
      </c>
      <c r="P67" s="50" t="s">
        <v>1294</v>
      </c>
      <c r="Q67" s="7" t="s">
        <v>1295</v>
      </c>
      <c r="R67" s="7"/>
      <c r="S67" s="7"/>
      <c r="T67" s="7"/>
      <c r="U67" s="28"/>
      <c r="V67" s="520"/>
      <c r="W67" s="7"/>
      <c r="X67" s="520"/>
      <c r="Y67" s="30">
        <v>1006</v>
      </c>
      <c r="Z67" s="30"/>
      <c r="AA67" s="30"/>
      <c r="AB67" s="7"/>
      <c r="AC67" s="7"/>
    </row>
    <row r="68" spans="1:29" s="31" customFormat="1" x14ac:dyDescent="0.25">
      <c r="A68" s="30">
        <v>2025</v>
      </c>
      <c r="B68" s="30" t="s">
        <v>1006</v>
      </c>
      <c r="C68" s="7" t="s">
        <v>920</v>
      </c>
      <c r="D68" s="7" t="s">
        <v>1248</v>
      </c>
      <c r="E68" s="30"/>
      <c r="F68" s="30"/>
      <c r="G68" s="7" t="s">
        <v>1249</v>
      </c>
      <c r="H68" s="30"/>
      <c r="I68" s="50" t="s">
        <v>1271</v>
      </c>
      <c r="J68" s="30">
        <v>3</v>
      </c>
      <c r="K68" s="30" t="s">
        <v>1290</v>
      </c>
      <c r="L68" s="519">
        <v>485</v>
      </c>
      <c r="M68" s="26">
        <f t="shared" ref="M68:M131" si="4">SUM(J68*L68)</f>
        <v>1455</v>
      </c>
      <c r="N68" s="25"/>
      <c r="O68" s="27">
        <f t="shared" ref="O68:O131" si="5">SUM(J68*N68)</f>
        <v>0</v>
      </c>
      <c r="P68" s="50" t="s">
        <v>1294</v>
      </c>
      <c r="Q68" s="7" t="s">
        <v>1295</v>
      </c>
      <c r="R68" s="7"/>
      <c r="S68" s="7"/>
      <c r="T68" s="7"/>
      <c r="U68" s="28"/>
      <c r="V68" s="520"/>
      <c r="W68" s="7"/>
      <c r="X68" s="520"/>
      <c r="Y68" s="30">
        <v>1006</v>
      </c>
      <c r="Z68" s="30"/>
      <c r="AA68" s="30"/>
      <c r="AB68" s="7"/>
      <c r="AC68" s="7"/>
    </row>
    <row r="69" spans="1:29" s="31" customFormat="1" x14ac:dyDescent="0.25">
      <c r="A69" s="30">
        <v>2025</v>
      </c>
      <c r="B69" s="30" t="s">
        <v>1006</v>
      </c>
      <c r="C69" s="7" t="s">
        <v>920</v>
      </c>
      <c r="D69" s="7" t="s">
        <v>1248</v>
      </c>
      <c r="E69" s="30"/>
      <c r="F69" s="30"/>
      <c r="G69" s="7" t="s">
        <v>1249</v>
      </c>
      <c r="H69" s="30"/>
      <c r="I69" s="50" t="s">
        <v>1272</v>
      </c>
      <c r="J69" s="30">
        <v>5</v>
      </c>
      <c r="K69" s="30" t="s">
        <v>1291</v>
      </c>
      <c r="L69" s="519">
        <v>130</v>
      </c>
      <c r="M69" s="26">
        <f t="shared" si="4"/>
        <v>650</v>
      </c>
      <c r="N69" s="25"/>
      <c r="O69" s="27">
        <f t="shared" si="5"/>
        <v>0</v>
      </c>
      <c r="P69" s="50" t="s">
        <v>1294</v>
      </c>
      <c r="Q69" s="7" t="s">
        <v>1295</v>
      </c>
      <c r="R69" s="7"/>
      <c r="S69" s="7"/>
      <c r="T69" s="7"/>
      <c r="U69" s="28"/>
      <c r="V69" s="520"/>
      <c r="W69" s="7"/>
      <c r="X69" s="520"/>
      <c r="Y69" s="30">
        <v>1006</v>
      </c>
      <c r="Z69" s="30"/>
      <c r="AA69" s="30"/>
      <c r="AB69" s="7"/>
      <c r="AC69" s="7"/>
    </row>
    <row r="70" spans="1:29" s="31" customFormat="1" x14ac:dyDescent="0.25">
      <c r="A70" s="30">
        <v>2025</v>
      </c>
      <c r="B70" s="30" t="s">
        <v>1006</v>
      </c>
      <c r="C70" s="7" t="s">
        <v>920</v>
      </c>
      <c r="D70" s="7" t="s">
        <v>1248</v>
      </c>
      <c r="E70" s="30"/>
      <c r="F70" s="30"/>
      <c r="G70" s="7" t="s">
        <v>1249</v>
      </c>
      <c r="H70" s="30"/>
      <c r="I70" s="50" t="s">
        <v>1273</v>
      </c>
      <c r="J70" s="30">
        <v>5</v>
      </c>
      <c r="K70" s="30" t="s">
        <v>1291</v>
      </c>
      <c r="L70" s="519">
        <v>140</v>
      </c>
      <c r="M70" s="26">
        <f t="shared" si="4"/>
        <v>700</v>
      </c>
      <c r="N70" s="25"/>
      <c r="O70" s="27">
        <f t="shared" si="5"/>
        <v>0</v>
      </c>
      <c r="P70" s="50" t="s">
        <v>1294</v>
      </c>
      <c r="Q70" s="7" t="s">
        <v>1295</v>
      </c>
      <c r="R70" s="7"/>
      <c r="S70" s="7"/>
      <c r="T70" s="7"/>
      <c r="U70" s="28"/>
      <c r="V70" s="520"/>
      <c r="W70" s="7"/>
      <c r="X70" s="520"/>
      <c r="Y70" s="30">
        <v>1006</v>
      </c>
      <c r="Z70" s="30"/>
      <c r="AA70" s="30"/>
      <c r="AB70" s="7"/>
      <c r="AC70" s="7"/>
    </row>
    <row r="71" spans="1:29" s="31" customFormat="1" x14ac:dyDescent="0.25">
      <c r="A71" s="30">
        <v>2025</v>
      </c>
      <c r="B71" s="30" t="s">
        <v>1006</v>
      </c>
      <c r="C71" s="7" t="s">
        <v>920</v>
      </c>
      <c r="D71" s="7" t="s">
        <v>1248</v>
      </c>
      <c r="E71" s="30"/>
      <c r="F71" s="30"/>
      <c r="G71" s="7" t="s">
        <v>1249</v>
      </c>
      <c r="H71" s="30"/>
      <c r="I71" s="50" t="s">
        <v>1274</v>
      </c>
      <c r="J71" s="30">
        <v>5</v>
      </c>
      <c r="K71" s="30" t="s">
        <v>1291</v>
      </c>
      <c r="L71" s="519">
        <v>210</v>
      </c>
      <c r="M71" s="26">
        <f t="shared" si="4"/>
        <v>1050</v>
      </c>
      <c r="N71" s="25"/>
      <c r="O71" s="27">
        <f t="shared" si="5"/>
        <v>0</v>
      </c>
      <c r="P71" s="50" t="s">
        <v>1294</v>
      </c>
      <c r="Q71" s="7" t="s">
        <v>1295</v>
      </c>
      <c r="R71" s="7"/>
      <c r="S71" s="7"/>
      <c r="T71" s="7"/>
      <c r="U71" s="28"/>
      <c r="V71" s="520"/>
      <c r="W71" s="7"/>
      <c r="X71" s="520"/>
      <c r="Y71" s="30">
        <v>1006</v>
      </c>
      <c r="Z71" s="30"/>
      <c r="AA71" s="30"/>
      <c r="AB71" s="7"/>
      <c r="AC71" s="7"/>
    </row>
    <row r="72" spans="1:29" s="31" customFormat="1" x14ac:dyDescent="0.25">
      <c r="A72" s="30">
        <v>2025</v>
      </c>
      <c r="B72" s="30" t="s">
        <v>1006</v>
      </c>
      <c r="C72" s="7" t="s">
        <v>920</v>
      </c>
      <c r="D72" s="7" t="s">
        <v>1248</v>
      </c>
      <c r="E72" s="30"/>
      <c r="F72" s="30"/>
      <c r="G72" s="7" t="s">
        <v>1249</v>
      </c>
      <c r="H72" s="30"/>
      <c r="I72" s="50" t="s">
        <v>1275</v>
      </c>
      <c r="J72" s="30">
        <v>5</v>
      </c>
      <c r="K72" s="30" t="s">
        <v>1291</v>
      </c>
      <c r="L72" s="519">
        <v>98</v>
      </c>
      <c r="M72" s="26">
        <f t="shared" si="4"/>
        <v>490</v>
      </c>
      <c r="N72" s="25"/>
      <c r="O72" s="27">
        <f t="shared" si="5"/>
        <v>0</v>
      </c>
      <c r="P72" s="50" t="s">
        <v>1294</v>
      </c>
      <c r="Q72" s="7" t="s">
        <v>1295</v>
      </c>
      <c r="R72" s="7"/>
      <c r="S72" s="7"/>
      <c r="T72" s="7"/>
      <c r="U72" s="28"/>
      <c r="V72" s="520"/>
      <c r="W72" s="7"/>
      <c r="X72" s="520"/>
      <c r="Y72" s="30">
        <v>1006</v>
      </c>
      <c r="Z72" s="30"/>
      <c r="AA72" s="30"/>
      <c r="AB72" s="7"/>
      <c r="AC72" s="7"/>
    </row>
    <row r="73" spans="1:29" s="31" customFormat="1" x14ac:dyDescent="0.25">
      <c r="A73" s="30">
        <v>2025</v>
      </c>
      <c r="B73" s="30" t="s">
        <v>1006</v>
      </c>
      <c r="C73" s="7" t="s">
        <v>920</v>
      </c>
      <c r="D73" s="7" t="s">
        <v>1248</v>
      </c>
      <c r="E73" s="30"/>
      <c r="F73" s="30"/>
      <c r="G73" s="7" t="s">
        <v>1249</v>
      </c>
      <c r="H73" s="30"/>
      <c r="I73" s="50" t="s">
        <v>1276</v>
      </c>
      <c r="J73" s="30">
        <v>5</v>
      </c>
      <c r="K73" s="30" t="s">
        <v>1291</v>
      </c>
      <c r="L73" s="519">
        <v>125</v>
      </c>
      <c r="M73" s="26">
        <f t="shared" si="4"/>
        <v>625</v>
      </c>
      <c r="N73" s="25"/>
      <c r="O73" s="27">
        <f t="shared" si="5"/>
        <v>0</v>
      </c>
      <c r="P73" s="50" t="s">
        <v>1294</v>
      </c>
      <c r="Q73" s="7" t="s">
        <v>1295</v>
      </c>
      <c r="R73" s="7"/>
      <c r="S73" s="7"/>
      <c r="T73" s="7"/>
      <c r="U73" s="28"/>
      <c r="V73" s="520"/>
      <c r="W73" s="7"/>
      <c r="X73" s="520"/>
      <c r="Y73" s="30">
        <v>1006</v>
      </c>
      <c r="Z73" s="30"/>
      <c r="AA73" s="30"/>
      <c r="AB73" s="7"/>
      <c r="AC73" s="7"/>
    </row>
    <row r="74" spans="1:29" s="31" customFormat="1" x14ac:dyDescent="0.25">
      <c r="A74" s="30">
        <v>2025</v>
      </c>
      <c r="B74" s="30" t="s">
        <v>1006</v>
      </c>
      <c r="C74" s="7" t="s">
        <v>920</v>
      </c>
      <c r="D74" s="7" t="s">
        <v>1248</v>
      </c>
      <c r="E74" s="30"/>
      <c r="F74" s="30"/>
      <c r="G74" s="7" t="s">
        <v>1249</v>
      </c>
      <c r="H74" s="30"/>
      <c r="I74" s="50" t="s">
        <v>1277</v>
      </c>
      <c r="J74" s="30">
        <v>5</v>
      </c>
      <c r="K74" s="30" t="s">
        <v>1291</v>
      </c>
      <c r="L74" s="519">
        <v>255</v>
      </c>
      <c r="M74" s="26">
        <f t="shared" si="4"/>
        <v>1275</v>
      </c>
      <c r="N74" s="25"/>
      <c r="O74" s="27">
        <f t="shared" si="5"/>
        <v>0</v>
      </c>
      <c r="P74" s="50" t="s">
        <v>1294</v>
      </c>
      <c r="Q74" s="7" t="s">
        <v>1295</v>
      </c>
      <c r="R74" s="7"/>
      <c r="S74" s="7"/>
      <c r="T74" s="7"/>
      <c r="U74" s="28"/>
      <c r="V74" s="520"/>
      <c r="W74" s="7"/>
      <c r="X74" s="520"/>
      <c r="Y74" s="30">
        <v>1006</v>
      </c>
      <c r="Z74" s="30"/>
      <c r="AA74" s="30"/>
      <c r="AB74" s="7"/>
      <c r="AC74" s="7"/>
    </row>
    <row r="75" spans="1:29" s="31" customFormat="1" x14ac:dyDescent="0.25">
      <c r="A75" s="30">
        <v>2025</v>
      </c>
      <c r="B75" s="30" t="s">
        <v>1006</v>
      </c>
      <c r="C75" s="7" t="s">
        <v>920</v>
      </c>
      <c r="D75" s="7" t="s">
        <v>1248</v>
      </c>
      <c r="E75" s="30"/>
      <c r="F75" s="30"/>
      <c r="G75" s="7" t="s">
        <v>1249</v>
      </c>
      <c r="H75" s="30"/>
      <c r="I75" s="50" t="s">
        <v>1278</v>
      </c>
      <c r="J75" s="30">
        <v>5</v>
      </c>
      <c r="K75" s="30" t="s">
        <v>1290</v>
      </c>
      <c r="L75" s="519">
        <v>210</v>
      </c>
      <c r="M75" s="26">
        <f t="shared" si="4"/>
        <v>1050</v>
      </c>
      <c r="N75" s="25"/>
      <c r="O75" s="27">
        <f t="shared" si="5"/>
        <v>0</v>
      </c>
      <c r="P75" s="50" t="s">
        <v>1294</v>
      </c>
      <c r="Q75" s="7" t="s">
        <v>1295</v>
      </c>
      <c r="R75" s="7"/>
      <c r="S75" s="7"/>
      <c r="T75" s="7"/>
      <c r="U75" s="28"/>
      <c r="V75" s="520"/>
      <c r="W75" s="7"/>
      <c r="X75" s="520"/>
      <c r="Y75" s="30">
        <v>1006</v>
      </c>
      <c r="Z75" s="30"/>
      <c r="AA75" s="30"/>
      <c r="AB75" s="7"/>
      <c r="AC75" s="7"/>
    </row>
    <row r="76" spans="1:29" s="31" customFormat="1" x14ac:dyDescent="0.25">
      <c r="A76" s="30">
        <v>2025</v>
      </c>
      <c r="B76" s="30" t="s">
        <v>1006</v>
      </c>
      <c r="C76" s="7" t="s">
        <v>920</v>
      </c>
      <c r="D76" s="7" t="s">
        <v>1248</v>
      </c>
      <c r="E76" s="30"/>
      <c r="F76" s="30"/>
      <c r="G76" s="7" t="s">
        <v>1249</v>
      </c>
      <c r="H76" s="30"/>
      <c r="I76" s="50" t="s">
        <v>1279</v>
      </c>
      <c r="J76" s="30">
        <v>5</v>
      </c>
      <c r="K76" s="30" t="s">
        <v>1291</v>
      </c>
      <c r="L76" s="519">
        <v>195</v>
      </c>
      <c r="M76" s="26">
        <f t="shared" si="4"/>
        <v>975</v>
      </c>
      <c r="N76" s="25"/>
      <c r="O76" s="27">
        <f t="shared" si="5"/>
        <v>0</v>
      </c>
      <c r="P76" s="50" t="s">
        <v>1294</v>
      </c>
      <c r="Q76" s="7" t="s">
        <v>1295</v>
      </c>
      <c r="R76" s="7"/>
      <c r="S76" s="7"/>
      <c r="T76" s="7"/>
      <c r="U76" s="28"/>
      <c r="V76" s="520"/>
      <c r="W76" s="7"/>
      <c r="X76" s="520"/>
      <c r="Y76" s="30">
        <v>1006</v>
      </c>
      <c r="Z76" s="30"/>
      <c r="AA76" s="30"/>
      <c r="AB76" s="7"/>
      <c r="AC76" s="7"/>
    </row>
    <row r="77" spans="1:29" s="31" customFormat="1" x14ac:dyDescent="0.25">
      <c r="A77" s="30">
        <v>2025</v>
      </c>
      <c r="B77" s="30" t="s">
        <v>1006</v>
      </c>
      <c r="C77" s="7" t="s">
        <v>920</v>
      </c>
      <c r="D77" s="7" t="s">
        <v>1248</v>
      </c>
      <c r="E77" s="30"/>
      <c r="F77" s="30"/>
      <c r="G77" s="7" t="s">
        <v>1249</v>
      </c>
      <c r="H77" s="30"/>
      <c r="I77" s="50" t="s">
        <v>1280</v>
      </c>
      <c r="J77" s="30">
        <v>3</v>
      </c>
      <c r="K77" s="30" t="s">
        <v>1290</v>
      </c>
      <c r="L77" s="519">
        <v>1000</v>
      </c>
      <c r="M77" s="26">
        <f t="shared" si="4"/>
        <v>3000</v>
      </c>
      <c r="N77" s="25"/>
      <c r="O77" s="27">
        <f t="shared" si="5"/>
        <v>0</v>
      </c>
      <c r="P77" s="50" t="s">
        <v>1294</v>
      </c>
      <c r="Q77" s="7" t="s">
        <v>1295</v>
      </c>
      <c r="R77" s="7"/>
      <c r="S77" s="7"/>
      <c r="T77" s="7"/>
      <c r="U77" s="28"/>
      <c r="V77" s="520"/>
      <c r="W77" s="7"/>
      <c r="X77" s="520"/>
      <c r="Y77" s="30">
        <v>1006</v>
      </c>
      <c r="Z77" s="30"/>
      <c r="AA77" s="30"/>
      <c r="AB77" s="7"/>
      <c r="AC77" s="7"/>
    </row>
    <row r="78" spans="1:29" s="31" customFormat="1" x14ac:dyDescent="0.25">
      <c r="A78" s="30">
        <v>2025</v>
      </c>
      <c r="B78" s="30" t="s">
        <v>1006</v>
      </c>
      <c r="C78" s="7" t="s">
        <v>920</v>
      </c>
      <c r="D78" s="7" t="s">
        <v>1248</v>
      </c>
      <c r="E78" s="30"/>
      <c r="F78" s="30"/>
      <c r="G78" s="7" t="s">
        <v>1249</v>
      </c>
      <c r="H78" s="30"/>
      <c r="I78" s="50" t="s">
        <v>1281</v>
      </c>
      <c r="J78" s="30">
        <v>4</v>
      </c>
      <c r="K78" s="30" t="s">
        <v>1291</v>
      </c>
      <c r="L78" s="519">
        <v>320</v>
      </c>
      <c r="M78" s="26">
        <f t="shared" si="4"/>
        <v>1280</v>
      </c>
      <c r="N78" s="25"/>
      <c r="O78" s="27">
        <f t="shared" si="5"/>
        <v>0</v>
      </c>
      <c r="P78" s="50" t="s">
        <v>1294</v>
      </c>
      <c r="Q78" s="7" t="s">
        <v>1295</v>
      </c>
      <c r="R78" s="7"/>
      <c r="S78" s="7"/>
      <c r="T78" s="7"/>
      <c r="U78" s="28"/>
      <c r="V78" s="520"/>
      <c r="W78" s="7"/>
      <c r="X78" s="520"/>
      <c r="Y78" s="30">
        <v>1006</v>
      </c>
      <c r="Z78" s="30"/>
      <c r="AA78" s="30"/>
      <c r="AB78" s="7"/>
      <c r="AC78" s="7"/>
    </row>
    <row r="79" spans="1:29" s="31" customFormat="1" x14ac:dyDescent="0.25">
      <c r="A79" s="30">
        <v>2025</v>
      </c>
      <c r="B79" s="30" t="s">
        <v>1006</v>
      </c>
      <c r="C79" s="7" t="s">
        <v>920</v>
      </c>
      <c r="D79" s="7" t="s">
        <v>1248</v>
      </c>
      <c r="E79" s="30"/>
      <c r="F79" s="30"/>
      <c r="G79" s="7" t="s">
        <v>1249</v>
      </c>
      <c r="H79" s="30"/>
      <c r="I79" s="50" t="s">
        <v>1282</v>
      </c>
      <c r="J79" s="30">
        <v>20</v>
      </c>
      <c r="K79" s="30" t="s">
        <v>1291</v>
      </c>
      <c r="L79" s="519">
        <v>40</v>
      </c>
      <c r="M79" s="26">
        <f t="shared" si="4"/>
        <v>800</v>
      </c>
      <c r="N79" s="25"/>
      <c r="O79" s="27">
        <f t="shared" si="5"/>
        <v>0</v>
      </c>
      <c r="P79" s="50" t="s">
        <v>1294</v>
      </c>
      <c r="Q79" s="7" t="s">
        <v>1295</v>
      </c>
      <c r="R79" s="7"/>
      <c r="S79" s="7"/>
      <c r="T79" s="7"/>
      <c r="U79" s="28"/>
      <c r="V79" s="520"/>
      <c r="W79" s="7"/>
      <c r="X79" s="520"/>
      <c r="Y79" s="30">
        <v>1006</v>
      </c>
      <c r="Z79" s="30"/>
      <c r="AA79" s="30"/>
      <c r="AB79" s="7"/>
      <c r="AC79" s="7"/>
    </row>
    <row r="80" spans="1:29" s="31" customFormat="1" x14ac:dyDescent="0.25">
      <c r="A80" s="30">
        <v>2025</v>
      </c>
      <c r="B80" s="30" t="s">
        <v>1006</v>
      </c>
      <c r="C80" s="7" t="s">
        <v>920</v>
      </c>
      <c r="D80" s="7" t="s">
        <v>1248</v>
      </c>
      <c r="E80" s="30"/>
      <c r="F80" s="30"/>
      <c r="G80" s="7" t="s">
        <v>1249</v>
      </c>
      <c r="H80" s="30"/>
      <c r="I80" s="50" t="s">
        <v>1283</v>
      </c>
      <c r="J80" s="30">
        <v>20</v>
      </c>
      <c r="K80" s="30" t="s">
        <v>1291</v>
      </c>
      <c r="L80" s="519">
        <v>40</v>
      </c>
      <c r="M80" s="26">
        <f t="shared" si="4"/>
        <v>800</v>
      </c>
      <c r="N80" s="25"/>
      <c r="O80" s="27">
        <f t="shared" si="5"/>
        <v>0</v>
      </c>
      <c r="P80" s="50" t="s">
        <v>1294</v>
      </c>
      <c r="Q80" s="7" t="s">
        <v>1295</v>
      </c>
      <c r="R80" s="7"/>
      <c r="S80" s="7"/>
      <c r="T80" s="7"/>
      <c r="U80" s="28"/>
      <c r="V80" s="520"/>
      <c r="W80" s="7"/>
      <c r="X80" s="520"/>
      <c r="Y80" s="30">
        <v>1006</v>
      </c>
      <c r="Z80" s="30"/>
      <c r="AA80" s="30"/>
      <c r="AB80" s="7"/>
      <c r="AC80" s="7"/>
    </row>
    <row r="81" spans="1:31" s="31" customFormat="1" x14ac:dyDescent="0.25">
      <c r="A81" s="30">
        <v>2025</v>
      </c>
      <c r="B81" s="30" t="s">
        <v>1006</v>
      </c>
      <c r="C81" s="7" t="s">
        <v>920</v>
      </c>
      <c r="D81" s="7" t="s">
        <v>1248</v>
      </c>
      <c r="E81" s="30"/>
      <c r="F81" s="30"/>
      <c r="G81" s="7" t="s">
        <v>1249</v>
      </c>
      <c r="H81" s="30"/>
      <c r="I81" s="50" t="s">
        <v>1284</v>
      </c>
      <c r="J81" s="30">
        <v>5</v>
      </c>
      <c r="K81" s="30" t="s">
        <v>1291</v>
      </c>
      <c r="L81" s="519">
        <v>487</v>
      </c>
      <c r="M81" s="26">
        <f t="shared" si="4"/>
        <v>2435</v>
      </c>
      <c r="N81" s="25"/>
      <c r="O81" s="27">
        <f t="shared" si="5"/>
        <v>0</v>
      </c>
      <c r="P81" s="50" t="s">
        <v>1294</v>
      </c>
      <c r="Q81" s="7" t="s">
        <v>1295</v>
      </c>
      <c r="R81" s="7"/>
      <c r="S81" s="7"/>
      <c r="T81" s="7"/>
      <c r="U81" s="28"/>
      <c r="V81" s="520"/>
      <c r="W81" s="7"/>
      <c r="X81" s="520"/>
      <c r="Y81" s="30">
        <v>1006</v>
      </c>
      <c r="Z81" s="30"/>
      <c r="AA81" s="30"/>
      <c r="AB81" s="7"/>
      <c r="AC81" s="7"/>
    </row>
    <row r="82" spans="1:31" s="31" customFormat="1" x14ac:dyDescent="0.25">
      <c r="A82" s="30">
        <v>2025</v>
      </c>
      <c r="B82" s="30" t="s">
        <v>1006</v>
      </c>
      <c r="C82" s="7" t="s">
        <v>920</v>
      </c>
      <c r="D82" s="7" t="s">
        <v>1248</v>
      </c>
      <c r="E82" s="30"/>
      <c r="F82" s="30"/>
      <c r="G82" s="7" t="s">
        <v>1249</v>
      </c>
      <c r="H82" s="30"/>
      <c r="I82" s="50" t="s">
        <v>1285</v>
      </c>
      <c r="J82" s="30">
        <v>5</v>
      </c>
      <c r="K82" s="30" t="s">
        <v>1291</v>
      </c>
      <c r="L82" s="519">
        <v>250</v>
      </c>
      <c r="M82" s="26">
        <f t="shared" si="4"/>
        <v>1250</v>
      </c>
      <c r="N82" s="25"/>
      <c r="O82" s="27">
        <f t="shared" si="5"/>
        <v>0</v>
      </c>
      <c r="P82" s="50" t="s">
        <v>1294</v>
      </c>
      <c r="Q82" s="7" t="s">
        <v>1295</v>
      </c>
      <c r="R82" s="7"/>
      <c r="S82" s="7"/>
      <c r="T82" s="7"/>
      <c r="U82" s="28"/>
      <c r="V82" s="520"/>
      <c r="W82" s="7"/>
      <c r="X82" s="520"/>
      <c r="Y82" s="30">
        <v>1006</v>
      </c>
      <c r="Z82" s="30"/>
      <c r="AA82" s="30"/>
      <c r="AB82" s="7"/>
      <c r="AC82" s="7"/>
    </row>
    <row r="83" spans="1:31" s="31" customFormat="1" x14ac:dyDescent="0.25">
      <c r="A83" s="30">
        <v>2025</v>
      </c>
      <c r="B83" s="30" t="s">
        <v>1006</v>
      </c>
      <c r="C83" s="7" t="s">
        <v>920</v>
      </c>
      <c r="D83" s="7" t="s">
        <v>1248</v>
      </c>
      <c r="E83" s="30"/>
      <c r="F83" s="30"/>
      <c r="G83" s="7" t="s">
        <v>1249</v>
      </c>
      <c r="H83" s="30"/>
      <c r="I83" s="50" t="s">
        <v>1286</v>
      </c>
      <c r="J83" s="30">
        <v>5</v>
      </c>
      <c r="K83" s="30" t="s">
        <v>1291</v>
      </c>
      <c r="L83" s="519">
        <v>160</v>
      </c>
      <c r="M83" s="26">
        <f t="shared" si="4"/>
        <v>800</v>
      </c>
      <c r="N83" s="25"/>
      <c r="O83" s="27">
        <f t="shared" si="5"/>
        <v>0</v>
      </c>
      <c r="P83" s="50" t="s">
        <v>1294</v>
      </c>
      <c r="Q83" s="7" t="s">
        <v>1295</v>
      </c>
      <c r="R83" s="7"/>
      <c r="S83" s="7"/>
      <c r="T83" s="7"/>
      <c r="U83" s="28"/>
      <c r="V83" s="28"/>
      <c r="W83" s="7"/>
      <c r="X83" s="28"/>
      <c r="Y83" s="30">
        <v>1006</v>
      </c>
      <c r="Z83" s="30"/>
      <c r="AA83" s="30"/>
      <c r="AB83" s="7"/>
      <c r="AC83" s="7"/>
    </row>
    <row r="84" spans="1:31" s="31" customFormat="1" x14ac:dyDescent="0.25">
      <c r="A84" s="30">
        <v>2025</v>
      </c>
      <c r="B84" s="30" t="s">
        <v>1006</v>
      </c>
      <c r="C84" s="7" t="s">
        <v>920</v>
      </c>
      <c r="D84" s="7" t="s">
        <v>1248</v>
      </c>
      <c r="E84" s="30"/>
      <c r="F84" s="30"/>
      <c r="G84" s="7" t="s">
        <v>1249</v>
      </c>
      <c r="H84" s="30"/>
      <c r="I84" s="50" t="s">
        <v>1287</v>
      </c>
      <c r="J84" s="30">
        <v>4</v>
      </c>
      <c r="K84" s="30" t="s">
        <v>1291</v>
      </c>
      <c r="L84" s="519">
        <v>130</v>
      </c>
      <c r="M84" s="26">
        <f t="shared" si="4"/>
        <v>520</v>
      </c>
      <c r="N84" s="25"/>
      <c r="O84" s="27">
        <f t="shared" si="5"/>
        <v>0</v>
      </c>
      <c r="P84" s="50" t="s">
        <v>1294</v>
      </c>
      <c r="Q84" s="7" t="s">
        <v>1295</v>
      </c>
      <c r="R84" s="7"/>
      <c r="S84" s="7"/>
      <c r="T84" s="7"/>
      <c r="U84" s="28"/>
      <c r="V84" s="28"/>
      <c r="W84" s="7"/>
      <c r="X84" s="28"/>
      <c r="Y84" s="30">
        <v>1006</v>
      </c>
      <c r="Z84" s="30"/>
      <c r="AA84" s="30"/>
      <c r="AB84" s="7"/>
      <c r="AC84" s="7"/>
    </row>
    <row r="85" spans="1:31" s="31" customFormat="1" x14ac:dyDescent="0.25">
      <c r="A85" s="30">
        <v>2025</v>
      </c>
      <c r="B85" s="30" t="s">
        <v>1006</v>
      </c>
      <c r="C85" s="7" t="s">
        <v>920</v>
      </c>
      <c r="D85" s="7" t="s">
        <v>1248</v>
      </c>
      <c r="E85" s="30"/>
      <c r="F85" s="30"/>
      <c r="G85" s="7" t="s">
        <v>1249</v>
      </c>
      <c r="H85" s="30"/>
      <c r="I85" s="50" t="s">
        <v>1288</v>
      </c>
      <c r="J85" s="30">
        <v>2</v>
      </c>
      <c r="K85" s="30" t="s">
        <v>1293</v>
      </c>
      <c r="L85" s="519">
        <v>500</v>
      </c>
      <c r="M85" s="26">
        <f t="shared" si="4"/>
        <v>1000</v>
      </c>
      <c r="N85" s="25"/>
      <c r="O85" s="27">
        <f t="shared" si="5"/>
        <v>0</v>
      </c>
      <c r="P85" s="50" t="s">
        <v>1294</v>
      </c>
      <c r="Q85" s="7" t="s">
        <v>1295</v>
      </c>
      <c r="R85" s="7"/>
      <c r="S85" s="7"/>
      <c r="T85" s="7"/>
      <c r="U85" s="7"/>
      <c r="V85" s="7"/>
      <c r="W85" s="7"/>
      <c r="X85" s="7"/>
      <c r="Y85" s="30">
        <v>1006</v>
      </c>
      <c r="Z85" s="30"/>
      <c r="AA85" s="30"/>
      <c r="AB85" s="7"/>
      <c r="AC85" s="7"/>
    </row>
    <row r="86" spans="1:31" ht="27.6" x14ac:dyDescent="0.25">
      <c r="A86" s="23">
        <v>2025</v>
      </c>
      <c r="B86" s="148" t="s">
        <v>1006</v>
      </c>
      <c r="C86" s="142" t="s">
        <v>1296</v>
      </c>
      <c r="D86" s="142" t="s">
        <v>1297</v>
      </c>
      <c r="E86" s="148">
        <v>101</v>
      </c>
      <c r="F86" s="567" t="s">
        <v>1964</v>
      </c>
      <c r="G86" s="142" t="s">
        <v>1298</v>
      </c>
      <c r="H86" s="148"/>
      <c r="I86" s="11" t="s">
        <v>1299</v>
      </c>
      <c r="J86" s="23">
        <v>1</v>
      </c>
      <c r="K86" s="23" t="s">
        <v>1225</v>
      </c>
      <c r="L86" s="404">
        <v>1500</v>
      </c>
      <c r="M86" s="12">
        <f t="shared" si="4"/>
        <v>1500</v>
      </c>
      <c r="N86" s="5">
        <v>720</v>
      </c>
      <c r="O86" s="9">
        <f t="shared" si="5"/>
        <v>720</v>
      </c>
      <c r="P86" s="153" t="s">
        <v>1300</v>
      </c>
      <c r="Q86" s="142" t="s">
        <v>1301</v>
      </c>
      <c r="R86" s="142" t="s">
        <v>1677</v>
      </c>
      <c r="S86" s="142" t="s">
        <v>1962</v>
      </c>
      <c r="T86" s="142" t="s">
        <v>1963</v>
      </c>
      <c r="U86" s="142" t="s">
        <v>2007</v>
      </c>
      <c r="V86" s="148" t="s">
        <v>2081</v>
      </c>
      <c r="W86" s="142" t="s">
        <v>1007</v>
      </c>
      <c r="X86" s="148" t="s">
        <v>2081</v>
      </c>
      <c r="Y86" s="148" t="s">
        <v>1073</v>
      </c>
      <c r="Z86" s="148" t="s">
        <v>2107</v>
      </c>
      <c r="AA86" s="148" t="s">
        <v>31</v>
      </c>
      <c r="AB86" s="142" t="s">
        <v>1985</v>
      </c>
      <c r="AC86" s="4" t="s">
        <v>2009</v>
      </c>
      <c r="AD86" s="1" t="s">
        <v>1177</v>
      </c>
      <c r="AE86" s="1" t="s">
        <v>2185</v>
      </c>
    </row>
    <row r="87" spans="1:31" ht="27.6" x14ac:dyDescent="0.25">
      <c r="A87" s="23">
        <v>2025</v>
      </c>
      <c r="B87" s="148" t="s">
        <v>1006</v>
      </c>
      <c r="C87" s="142" t="s">
        <v>1302</v>
      </c>
      <c r="D87" s="142" t="s">
        <v>1303</v>
      </c>
      <c r="E87" s="148">
        <v>101</v>
      </c>
      <c r="F87" s="498" t="s">
        <v>1401</v>
      </c>
      <c r="G87" s="142" t="s">
        <v>1304</v>
      </c>
      <c r="H87" s="148"/>
      <c r="I87" s="11" t="s">
        <v>1305</v>
      </c>
      <c r="J87" s="418">
        <v>13</v>
      </c>
      <c r="K87" s="418" t="s">
        <v>1313</v>
      </c>
      <c r="L87" s="420">
        <v>1800</v>
      </c>
      <c r="M87" s="12">
        <f t="shared" si="4"/>
        <v>23400</v>
      </c>
      <c r="N87" s="5">
        <v>1800</v>
      </c>
      <c r="O87" s="9">
        <f t="shared" si="5"/>
        <v>23400</v>
      </c>
      <c r="P87" s="153" t="s">
        <v>1315</v>
      </c>
      <c r="Q87" s="142" t="s">
        <v>102</v>
      </c>
      <c r="R87" s="142"/>
      <c r="S87" s="142"/>
      <c r="T87" s="142" t="s">
        <v>1982</v>
      </c>
      <c r="U87" s="155" t="s">
        <v>1485</v>
      </c>
      <c r="V87" s="156" t="s">
        <v>1983</v>
      </c>
      <c r="W87" s="142" t="s">
        <v>1370</v>
      </c>
      <c r="X87" s="156" t="s">
        <v>1984</v>
      </c>
      <c r="Y87" s="148" t="s">
        <v>1112</v>
      </c>
      <c r="Z87" s="148" t="s">
        <v>1963</v>
      </c>
      <c r="AA87" s="148" t="s">
        <v>31</v>
      </c>
      <c r="AB87" s="142" t="s">
        <v>1985</v>
      </c>
      <c r="AC87" s="4" t="s">
        <v>1986</v>
      </c>
      <c r="AE87" s="1" t="s">
        <v>1987</v>
      </c>
    </row>
    <row r="88" spans="1:31" ht="27.6" x14ac:dyDescent="0.25">
      <c r="A88" s="23">
        <v>2025</v>
      </c>
      <c r="B88" s="148" t="s">
        <v>1006</v>
      </c>
      <c r="C88" s="142" t="s">
        <v>1302</v>
      </c>
      <c r="D88" s="142" t="s">
        <v>1303</v>
      </c>
      <c r="E88" s="148">
        <v>101</v>
      </c>
      <c r="F88" s="148"/>
      <c r="G88" s="142" t="s">
        <v>1304</v>
      </c>
      <c r="H88" s="148"/>
      <c r="I88" s="11" t="s">
        <v>1306</v>
      </c>
      <c r="J88" s="23">
        <v>100</v>
      </c>
      <c r="K88" s="23" t="s">
        <v>1291</v>
      </c>
      <c r="L88" s="404">
        <v>95</v>
      </c>
      <c r="M88" s="12">
        <f t="shared" si="4"/>
        <v>9500</v>
      </c>
      <c r="N88" s="5">
        <v>95</v>
      </c>
      <c r="O88" s="9">
        <f t="shared" si="5"/>
        <v>9500</v>
      </c>
      <c r="P88" s="153" t="s">
        <v>1315</v>
      </c>
      <c r="Q88" s="142" t="s">
        <v>102</v>
      </c>
      <c r="R88" s="142"/>
      <c r="S88" s="142"/>
      <c r="T88" s="142" t="s">
        <v>1982</v>
      </c>
      <c r="U88" s="155" t="s">
        <v>1485</v>
      </c>
      <c r="V88" s="156" t="s">
        <v>1983</v>
      </c>
      <c r="W88" s="142" t="s">
        <v>1370</v>
      </c>
      <c r="X88" s="156" t="s">
        <v>1984</v>
      </c>
      <c r="Y88" s="148" t="s">
        <v>1112</v>
      </c>
      <c r="Z88" s="148" t="s">
        <v>1963</v>
      </c>
      <c r="AA88" s="148" t="s">
        <v>31</v>
      </c>
      <c r="AB88" s="142" t="s">
        <v>1985</v>
      </c>
      <c r="AC88" s="4" t="s">
        <v>1986</v>
      </c>
    </row>
    <row r="89" spans="1:31" ht="27.6" x14ac:dyDescent="0.25">
      <c r="A89" s="23">
        <v>2025</v>
      </c>
      <c r="B89" s="148" t="s">
        <v>1006</v>
      </c>
      <c r="C89" s="142" t="s">
        <v>1302</v>
      </c>
      <c r="D89" s="142" t="s">
        <v>1303</v>
      </c>
      <c r="E89" s="148">
        <v>101</v>
      </c>
      <c r="F89" s="148"/>
      <c r="G89" s="142" t="s">
        <v>1304</v>
      </c>
      <c r="H89" s="148"/>
      <c r="I89" s="11" t="s">
        <v>1307</v>
      </c>
      <c r="J89" s="23">
        <v>100</v>
      </c>
      <c r="K89" s="23" t="s">
        <v>1314</v>
      </c>
      <c r="L89" s="404">
        <v>115</v>
      </c>
      <c r="M89" s="12">
        <f t="shared" si="4"/>
        <v>11500</v>
      </c>
      <c r="N89" s="5">
        <v>115</v>
      </c>
      <c r="O89" s="9">
        <f t="shared" si="5"/>
        <v>11500</v>
      </c>
      <c r="P89" s="153" t="s">
        <v>1315</v>
      </c>
      <c r="Q89" s="142" t="s">
        <v>102</v>
      </c>
      <c r="R89" s="142"/>
      <c r="S89" s="142"/>
      <c r="T89" s="142" t="s">
        <v>1982</v>
      </c>
      <c r="U89" s="155" t="s">
        <v>1485</v>
      </c>
      <c r="V89" s="156" t="s">
        <v>1983</v>
      </c>
      <c r="W89" s="142" t="s">
        <v>1370</v>
      </c>
      <c r="X89" s="156" t="s">
        <v>1984</v>
      </c>
      <c r="Y89" s="148" t="s">
        <v>1112</v>
      </c>
      <c r="Z89" s="148" t="s">
        <v>1963</v>
      </c>
      <c r="AA89" s="148" t="s">
        <v>31</v>
      </c>
      <c r="AB89" s="142" t="s">
        <v>1985</v>
      </c>
      <c r="AC89" s="4" t="s">
        <v>1986</v>
      </c>
    </row>
    <row r="90" spans="1:31" ht="27.6" x14ac:dyDescent="0.25">
      <c r="A90" s="23">
        <v>2025</v>
      </c>
      <c r="B90" s="148" t="s">
        <v>1006</v>
      </c>
      <c r="C90" s="142" t="s">
        <v>1302</v>
      </c>
      <c r="D90" s="142" t="s">
        <v>1303</v>
      </c>
      <c r="E90" s="148">
        <v>101</v>
      </c>
      <c r="F90" s="148"/>
      <c r="G90" s="142" t="s">
        <v>1304</v>
      </c>
      <c r="H90" s="148"/>
      <c r="I90" s="11" t="s">
        <v>1308</v>
      </c>
      <c r="J90" s="23">
        <v>4</v>
      </c>
      <c r="K90" s="23" t="s">
        <v>1291</v>
      </c>
      <c r="L90" s="404">
        <v>1400</v>
      </c>
      <c r="M90" s="12">
        <f t="shared" si="4"/>
        <v>5600</v>
      </c>
      <c r="N90" s="5">
        <v>1400</v>
      </c>
      <c r="O90" s="9">
        <f t="shared" si="5"/>
        <v>5600</v>
      </c>
      <c r="P90" s="153" t="s">
        <v>1315</v>
      </c>
      <c r="Q90" s="142" t="s">
        <v>102</v>
      </c>
      <c r="R90" s="142"/>
      <c r="S90" s="142"/>
      <c r="T90" s="142" t="s">
        <v>1982</v>
      </c>
      <c r="U90" s="155" t="s">
        <v>1485</v>
      </c>
      <c r="V90" s="156" t="s">
        <v>1983</v>
      </c>
      <c r="W90" s="142" t="s">
        <v>1370</v>
      </c>
      <c r="X90" s="156" t="s">
        <v>1984</v>
      </c>
      <c r="Y90" s="148" t="s">
        <v>1112</v>
      </c>
      <c r="Z90" s="148" t="s">
        <v>1963</v>
      </c>
      <c r="AA90" s="148" t="s">
        <v>31</v>
      </c>
      <c r="AB90" s="142" t="s">
        <v>1985</v>
      </c>
      <c r="AC90" s="4" t="s">
        <v>1986</v>
      </c>
    </row>
    <row r="91" spans="1:31" ht="27.6" x14ac:dyDescent="0.25">
      <c r="A91" s="23">
        <v>2025</v>
      </c>
      <c r="B91" s="148" t="s">
        <v>1006</v>
      </c>
      <c r="C91" s="142" t="s">
        <v>1302</v>
      </c>
      <c r="D91" s="142" t="s">
        <v>1303</v>
      </c>
      <c r="E91" s="148">
        <v>101</v>
      </c>
      <c r="F91" s="148"/>
      <c r="G91" s="142" t="s">
        <v>1304</v>
      </c>
      <c r="H91" s="148"/>
      <c r="I91" s="11" t="s">
        <v>1309</v>
      </c>
      <c r="J91" s="23">
        <v>1</v>
      </c>
      <c r="K91" s="23" t="s">
        <v>1291</v>
      </c>
      <c r="L91" s="404">
        <v>200</v>
      </c>
      <c r="M91" s="12">
        <f t="shared" si="4"/>
        <v>200</v>
      </c>
      <c r="N91" s="5">
        <v>200</v>
      </c>
      <c r="O91" s="9">
        <f t="shared" si="5"/>
        <v>200</v>
      </c>
      <c r="P91" s="153" t="s">
        <v>1315</v>
      </c>
      <c r="Q91" s="142" t="s">
        <v>102</v>
      </c>
      <c r="R91" s="142"/>
      <c r="S91" s="142"/>
      <c r="T91" s="142" t="s">
        <v>1982</v>
      </c>
      <c r="U91" s="155" t="s">
        <v>1485</v>
      </c>
      <c r="V91" s="156" t="s">
        <v>1983</v>
      </c>
      <c r="W91" s="142" t="s">
        <v>1370</v>
      </c>
      <c r="X91" s="156" t="s">
        <v>1984</v>
      </c>
      <c r="Y91" s="148" t="s">
        <v>1112</v>
      </c>
      <c r="Z91" s="148" t="s">
        <v>1963</v>
      </c>
      <c r="AA91" s="148" t="s">
        <v>31</v>
      </c>
      <c r="AB91" s="142" t="s">
        <v>1985</v>
      </c>
      <c r="AC91" s="4" t="s">
        <v>1986</v>
      </c>
    </row>
    <row r="92" spans="1:31" ht="27.6" x14ac:dyDescent="0.25">
      <c r="A92" s="23">
        <v>2025</v>
      </c>
      <c r="B92" s="148" t="s">
        <v>1006</v>
      </c>
      <c r="C92" s="142" t="s">
        <v>1302</v>
      </c>
      <c r="D92" s="142" t="s">
        <v>1303</v>
      </c>
      <c r="E92" s="148">
        <v>101</v>
      </c>
      <c r="F92" s="148"/>
      <c r="G92" s="142" t="s">
        <v>1304</v>
      </c>
      <c r="H92" s="148"/>
      <c r="I92" s="11" t="s">
        <v>1310</v>
      </c>
      <c r="J92" s="23">
        <v>100</v>
      </c>
      <c r="K92" s="23" t="s">
        <v>1291</v>
      </c>
      <c r="L92" s="404">
        <v>125</v>
      </c>
      <c r="M92" s="12">
        <f t="shared" si="4"/>
        <v>12500</v>
      </c>
      <c r="N92" s="5">
        <v>125</v>
      </c>
      <c r="O92" s="9">
        <f t="shared" si="5"/>
        <v>12500</v>
      </c>
      <c r="P92" s="153" t="s">
        <v>1315</v>
      </c>
      <c r="Q92" s="142" t="s">
        <v>102</v>
      </c>
      <c r="R92" s="142"/>
      <c r="S92" s="142"/>
      <c r="T92" s="142" t="s">
        <v>1982</v>
      </c>
      <c r="U92" s="155" t="s">
        <v>1485</v>
      </c>
      <c r="V92" s="156" t="s">
        <v>1983</v>
      </c>
      <c r="W92" s="142" t="s">
        <v>1370</v>
      </c>
      <c r="X92" s="156" t="s">
        <v>1984</v>
      </c>
      <c r="Y92" s="148" t="s">
        <v>1112</v>
      </c>
      <c r="Z92" s="148" t="s">
        <v>1963</v>
      </c>
      <c r="AA92" s="148" t="s">
        <v>31</v>
      </c>
      <c r="AB92" s="142" t="s">
        <v>1985</v>
      </c>
      <c r="AC92" s="4" t="s">
        <v>1986</v>
      </c>
    </row>
    <row r="93" spans="1:31" ht="27.6" x14ac:dyDescent="0.25">
      <c r="A93" s="23">
        <v>2025</v>
      </c>
      <c r="B93" s="148" t="s">
        <v>1006</v>
      </c>
      <c r="C93" s="142" t="s">
        <v>1302</v>
      </c>
      <c r="D93" s="142" t="s">
        <v>1303</v>
      </c>
      <c r="E93" s="148">
        <v>101</v>
      </c>
      <c r="F93" s="148"/>
      <c r="G93" s="142" t="s">
        <v>1304</v>
      </c>
      <c r="H93" s="148"/>
      <c r="I93" s="11" t="s">
        <v>1311</v>
      </c>
      <c r="J93" s="23">
        <v>69</v>
      </c>
      <c r="K93" s="23" t="s">
        <v>1291</v>
      </c>
      <c r="L93" s="404">
        <v>450</v>
      </c>
      <c r="M93" s="12">
        <f t="shared" si="4"/>
        <v>31050</v>
      </c>
      <c r="N93" s="5">
        <v>450</v>
      </c>
      <c r="O93" s="9">
        <f t="shared" si="5"/>
        <v>31050</v>
      </c>
      <c r="P93" s="153" t="s">
        <v>1315</v>
      </c>
      <c r="Q93" s="142" t="s">
        <v>102</v>
      </c>
      <c r="R93" s="142"/>
      <c r="S93" s="142"/>
      <c r="T93" s="142" t="s">
        <v>1982</v>
      </c>
      <c r="U93" s="155" t="s">
        <v>1485</v>
      </c>
      <c r="V93" s="156" t="s">
        <v>1983</v>
      </c>
      <c r="W93" s="142" t="s">
        <v>1370</v>
      </c>
      <c r="X93" s="156" t="s">
        <v>1984</v>
      </c>
      <c r="Y93" s="148" t="s">
        <v>1112</v>
      </c>
      <c r="Z93" s="148" t="s">
        <v>1963</v>
      </c>
      <c r="AA93" s="148" t="s">
        <v>31</v>
      </c>
      <c r="AB93" s="142" t="s">
        <v>1985</v>
      </c>
      <c r="AC93" s="4" t="s">
        <v>1986</v>
      </c>
    </row>
    <row r="94" spans="1:31" ht="27.6" x14ac:dyDescent="0.25">
      <c r="A94" s="23">
        <v>2025</v>
      </c>
      <c r="B94" s="148" t="s">
        <v>1006</v>
      </c>
      <c r="C94" s="142" t="s">
        <v>1302</v>
      </c>
      <c r="D94" s="142" t="s">
        <v>1303</v>
      </c>
      <c r="E94" s="148">
        <v>101</v>
      </c>
      <c r="F94" s="148"/>
      <c r="G94" s="142" t="s">
        <v>1304</v>
      </c>
      <c r="H94" s="148"/>
      <c r="I94" s="11" t="s">
        <v>1312</v>
      </c>
      <c r="J94" s="23">
        <v>31</v>
      </c>
      <c r="K94" s="23" t="s">
        <v>1291</v>
      </c>
      <c r="L94" s="404">
        <v>415</v>
      </c>
      <c r="M94" s="12">
        <f t="shared" si="4"/>
        <v>12865</v>
      </c>
      <c r="N94" s="5">
        <v>415</v>
      </c>
      <c r="O94" s="9">
        <f t="shared" si="5"/>
        <v>12865</v>
      </c>
      <c r="P94" s="153" t="s">
        <v>1315</v>
      </c>
      <c r="Q94" s="142" t="s">
        <v>102</v>
      </c>
      <c r="R94" s="142"/>
      <c r="S94" s="142"/>
      <c r="T94" s="142" t="s">
        <v>1982</v>
      </c>
      <c r="U94" s="155" t="s">
        <v>1485</v>
      </c>
      <c r="V94" s="156" t="s">
        <v>1983</v>
      </c>
      <c r="W94" s="142" t="s">
        <v>1370</v>
      </c>
      <c r="X94" s="156" t="s">
        <v>1984</v>
      </c>
      <c r="Y94" s="148" t="s">
        <v>1112</v>
      </c>
      <c r="Z94" s="148" t="s">
        <v>1963</v>
      </c>
      <c r="AA94" s="148" t="s">
        <v>31</v>
      </c>
      <c r="AB94" s="142" t="s">
        <v>1985</v>
      </c>
      <c r="AC94" s="4" t="s">
        <v>1986</v>
      </c>
    </row>
    <row r="95" spans="1:31" ht="27.6" x14ac:dyDescent="0.25">
      <c r="A95" s="23">
        <v>2025</v>
      </c>
      <c r="B95" s="148" t="s">
        <v>1006</v>
      </c>
      <c r="C95" s="142" t="s">
        <v>1302</v>
      </c>
      <c r="D95" s="142" t="s">
        <v>1303</v>
      </c>
      <c r="E95" s="148">
        <v>101</v>
      </c>
      <c r="F95" s="498" t="s">
        <v>1401</v>
      </c>
      <c r="G95" s="142" t="s">
        <v>1316</v>
      </c>
      <c r="H95" s="148"/>
      <c r="I95" s="11" t="s">
        <v>1317</v>
      </c>
      <c r="J95" s="23">
        <v>360</v>
      </c>
      <c r="K95" s="23" t="s">
        <v>1318</v>
      </c>
      <c r="L95" s="404">
        <v>200</v>
      </c>
      <c r="M95" s="12">
        <f t="shared" si="4"/>
        <v>72000</v>
      </c>
      <c r="N95" s="5">
        <v>200</v>
      </c>
      <c r="O95" s="9">
        <f t="shared" si="5"/>
        <v>72000</v>
      </c>
      <c r="P95" s="153" t="s">
        <v>1319</v>
      </c>
      <c r="Q95" s="142" t="s">
        <v>102</v>
      </c>
      <c r="R95" s="142"/>
      <c r="S95" s="142"/>
      <c r="T95" s="142" t="s">
        <v>1982</v>
      </c>
      <c r="U95" s="155" t="s">
        <v>1485</v>
      </c>
      <c r="V95" s="389" t="s">
        <v>1988</v>
      </c>
      <c r="W95" s="142" t="s">
        <v>1400</v>
      </c>
      <c r="X95" s="389" t="s">
        <v>1988</v>
      </c>
      <c r="Y95" s="148" t="s">
        <v>1112</v>
      </c>
      <c r="Z95" s="148" t="s">
        <v>1963</v>
      </c>
      <c r="AA95" s="148" t="s">
        <v>31</v>
      </c>
      <c r="AB95" s="142" t="s">
        <v>1985</v>
      </c>
      <c r="AC95" s="4" t="s">
        <v>1990</v>
      </c>
      <c r="AE95" s="1" t="s">
        <v>1989</v>
      </c>
    </row>
    <row r="96" spans="1:31" s="360" customFormat="1" ht="14.4" x14ac:dyDescent="0.25">
      <c r="A96" s="499">
        <v>2025</v>
      </c>
      <c r="B96" s="500" t="s">
        <v>1006</v>
      </c>
      <c r="C96" s="501" t="s">
        <v>1302</v>
      </c>
      <c r="D96" s="501" t="s">
        <v>1303</v>
      </c>
      <c r="E96" s="500">
        <v>101</v>
      </c>
      <c r="F96" s="498" t="s">
        <v>1401</v>
      </c>
      <c r="G96" s="501" t="s">
        <v>1320</v>
      </c>
      <c r="H96" s="500"/>
      <c r="I96" s="502" t="s">
        <v>1321</v>
      </c>
      <c r="J96" s="499">
        <v>29</v>
      </c>
      <c r="K96" s="499" t="s">
        <v>1318</v>
      </c>
      <c r="L96" s="503">
        <v>250</v>
      </c>
      <c r="M96" s="12">
        <f t="shared" si="4"/>
        <v>7250</v>
      </c>
      <c r="N96" s="503">
        <v>250</v>
      </c>
      <c r="O96" s="12">
        <f>SUM(J96*N96)</f>
        <v>7250</v>
      </c>
      <c r="P96" s="501" t="s">
        <v>1322</v>
      </c>
      <c r="Q96" s="501" t="s">
        <v>102</v>
      </c>
      <c r="R96" s="501"/>
      <c r="S96" s="501"/>
      <c r="T96" s="501" t="s">
        <v>1988</v>
      </c>
      <c r="U96" s="504" t="s">
        <v>1485</v>
      </c>
      <c r="V96" s="505" t="s">
        <v>1991</v>
      </c>
      <c r="W96" s="501" t="s">
        <v>1061</v>
      </c>
      <c r="X96" s="505" t="s">
        <v>1991</v>
      </c>
      <c r="Y96" s="500" t="s">
        <v>1112</v>
      </c>
      <c r="Z96" s="148" t="s">
        <v>1963</v>
      </c>
      <c r="AA96" s="148" t="s">
        <v>31</v>
      </c>
      <c r="AB96" s="142" t="s">
        <v>1985</v>
      </c>
      <c r="AC96" s="506" t="s">
        <v>1992</v>
      </c>
      <c r="AE96" s="360" t="s">
        <v>1993</v>
      </c>
    </row>
    <row r="97" spans="1:31" ht="14.4" x14ac:dyDescent="0.25">
      <c r="A97" s="23">
        <v>2025</v>
      </c>
      <c r="B97" s="148" t="s">
        <v>1006</v>
      </c>
      <c r="C97" s="142" t="s">
        <v>1302</v>
      </c>
      <c r="D97" s="142" t="s">
        <v>1303</v>
      </c>
      <c r="E97" s="148">
        <v>101</v>
      </c>
      <c r="F97" s="148"/>
      <c r="G97" s="142" t="s">
        <v>1320</v>
      </c>
      <c r="H97" s="148"/>
      <c r="I97" s="11" t="s">
        <v>1325</v>
      </c>
      <c r="J97" s="23">
        <v>1</v>
      </c>
      <c r="K97" s="23" t="s">
        <v>1318</v>
      </c>
      <c r="L97" s="404">
        <v>250</v>
      </c>
      <c r="M97" s="12">
        <f t="shared" si="4"/>
        <v>250</v>
      </c>
      <c r="N97" s="5">
        <v>250</v>
      </c>
      <c r="O97" s="9">
        <f>SUM(J97*N97)</f>
        <v>250</v>
      </c>
      <c r="P97" s="142" t="s">
        <v>1322</v>
      </c>
      <c r="Q97" s="142" t="s">
        <v>102</v>
      </c>
      <c r="R97" s="142"/>
      <c r="S97" s="142"/>
      <c r="T97" s="501" t="s">
        <v>1988</v>
      </c>
      <c r="U97" s="504" t="s">
        <v>1485</v>
      </c>
      <c r="V97" s="505" t="s">
        <v>1991</v>
      </c>
      <c r="W97" s="501" t="s">
        <v>1061</v>
      </c>
      <c r="X97" s="505" t="s">
        <v>1991</v>
      </c>
      <c r="Y97" s="148" t="s">
        <v>1112</v>
      </c>
      <c r="Z97" s="148" t="s">
        <v>1963</v>
      </c>
      <c r="AA97" s="148" t="s">
        <v>31</v>
      </c>
      <c r="AB97" s="142" t="s">
        <v>1985</v>
      </c>
      <c r="AC97" s="506" t="s">
        <v>1992</v>
      </c>
    </row>
    <row r="98" spans="1:31" s="360" customFormat="1" x14ac:dyDescent="0.25">
      <c r="A98" s="499">
        <v>2025</v>
      </c>
      <c r="B98" s="500" t="s">
        <v>1006</v>
      </c>
      <c r="C98" s="501" t="s">
        <v>205</v>
      </c>
      <c r="D98" s="501" t="s">
        <v>1323</v>
      </c>
      <c r="E98" s="500">
        <v>165</v>
      </c>
      <c r="F98" s="498" t="s">
        <v>1404</v>
      </c>
      <c r="G98" s="501" t="s">
        <v>1324</v>
      </c>
      <c r="H98" s="500"/>
      <c r="I98" s="502" t="s">
        <v>1306</v>
      </c>
      <c r="J98" s="499">
        <v>34</v>
      </c>
      <c r="K98" s="499" t="s">
        <v>1174</v>
      </c>
      <c r="L98" s="503">
        <v>150</v>
      </c>
      <c r="M98" s="12">
        <f t="shared" si="4"/>
        <v>5100</v>
      </c>
      <c r="N98" s="12">
        <v>150</v>
      </c>
      <c r="O98" s="12">
        <f t="shared" si="5"/>
        <v>5100</v>
      </c>
      <c r="P98" s="501" t="s">
        <v>1327</v>
      </c>
      <c r="Q98" s="501" t="s">
        <v>1116</v>
      </c>
      <c r="R98" s="501"/>
      <c r="S98" s="501"/>
      <c r="T98" s="501" t="s">
        <v>2081</v>
      </c>
      <c r="U98" s="504" t="s">
        <v>2113</v>
      </c>
      <c r="V98" s="746" t="s">
        <v>2113</v>
      </c>
      <c r="W98" s="501" t="s">
        <v>444</v>
      </c>
      <c r="X98" s="746" t="s">
        <v>2113</v>
      </c>
      <c r="Y98" s="500" t="s">
        <v>1328</v>
      </c>
      <c r="Z98" s="500" t="s">
        <v>2160</v>
      </c>
      <c r="AA98" s="148" t="s">
        <v>31</v>
      </c>
      <c r="AB98" s="142" t="s">
        <v>1985</v>
      </c>
      <c r="AC98" s="506" t="s">
        <v>2098</v>
      </c>
      <c r="AE98" s="360">
        <v>1</v>
      </c>
    </row>
    <row r="99" spans="1:31" ht="16.95" customHeight="1" x14ac:dyDescent="0.25">
      <c r="A99" s="23">
        <v>2025</v>
      </c>
      <c r="B99" s="148" t="s">
        <v>1006</v>
      </c>
      <c r="C99" s="142" t="s">
        <v>205</v>
      </c>
      <c r="D99" s="142" t="s">
        <v>1323</v>
      </c>
      <c r="E99" s="148">
        <v>165</v>
      </c>
      <c r="F99" s="498" t="s">
        <v>1401</v>
      </c>
      <c r="G99" s="142" t="s">
        <v>1324</v>
      </c>
      <c r="H99" s="148"/>
      <c r="I99" s="11" t="s">
        <v>1326</v>
      </c>
      <c r="J99" s="23">
        <v>35</v>
      </c>
      <c r="K99" s="23" t="s">
        <v>1222</v>
      </c>
      <c r="L99" s="404">
        <v>200</v>
      </c>
      <c r="M99" s="12">
        <f t="shared" si="4"/>
        <v>7000</v>
      </c>
      <c r="N99" s="5">
        <v>200</v>
      </c>
      <c r="O99" s="9">
        <f t="shared" si="5"/>
        <v>7000</v>
      </c>
      <c r="P99" s="142" t="s">
        <v>1327</v>
      </c>
      <c r="Q99" s="142" t="s">
        <v>1116</v>
      </c>
      <c r="R99" s="142"/>
      <c r="S99" s="142"/>
      <c r="T99" s="142" t="s">
        <v>2081</v>
      </c>
      <c r="U99" s="504" t="s">
        <v>2113</v>
      </c>
      <c r="V99" s="746" t="s">
        <v>2113</v>
      </c>
      <c r="W99" s="142" t="s">
        <v>444</v>
      </c>
      <c r="X99" s="746" t="s">
        <v>2113</v>
      </c>
      <c r="Y99" s="148" t="s">
        <v>1328</v>
      </c>
      <c r="Z99" s="500" t="s">
        <v>2160</v>
      </c>
      <c r="AA99" s="148" t="s">
        <v>31</v>
      </c>
      <c r="AB99" s="142" t="s">
        <v>1985</v>
      </c>
      <c r="AC99" s="506" t="s">
        <v>2098</v>
      </c>
      <c r="AE99" s="1" t="s">
        <v>2161</v>
      </c>
    </row>
    <row r="100" spans="1:31" ht="24.6" customHeight="1" x14ac:dyDescent="0.25">
      <c r="A100" s="23">
        <v>2025</v>
      </c>
      <c r="B100" s="148" t="s">
        <v>1006</v>
      </c>
      <c r="C100" s="142" t="s">
        <v>765</v>
      </c>
      <c r="D100" s="142" t="s">
        <v>1329</v>
      </c>
      <c r="E100" s="148">
        <v>165</v>
      </c>
      <c r="F100" s="148"/>
      <c r="G100" s="142" t="s">
        <v>1330</v>
      </c>
      <c r="H100" s="148"/>
      <c r="I100" s="11" t="s">
        <v>1331</v>
      </c>
      <c r="J100" s="23">
        <v>2</v>
      </c>
      <c r="K100" s="23" t="s">
        <v>1223</v>
      </c>
      <c r="L100" s="404">
        <v>600</v>
      </c>
      <c r="M100" s="12">
        <f t="shared" si="4"/>
        <v>1200</v>
      </c>
      <c r="N100" s="5">
        <v>600</v>
      </c>
      <c r="O100" s="9">
        <f t="shared" si="5"/>
        <v>1200</v>
      </c>
      <c r="P100" s="153" t="s">
        <v>1336</v>
      </c>
      <c r="Q100" s="142" t="s">
        <v>1337</v>
      </c>
      <c r="R100" s="142" t="s">
        <v>2000</v>
      </c>
      <c r="S100" s="142" t="s">
        <v>2023</v>
      </c>
      <c r="T100" s="142" t="s">
        <v>2030</v>
      </c>
      <c r="U100" s="155" t="s">
        <v>2104</v>
      </c>
      <c r="V100" s="389" t="s">
        <v>2092</v>
      </c>
      <c r="W100" s="142" t="s">
        <v>1959</v>
      </c>
      <c r="X100" s="389" t="s">
        <v>2092</v>
      </c>
      <c r="Y100" s="148" t="s">
        <v>1145</v>
      </c>
      <c r="Z100" s="148" t="s">
        <v>2145</v>
      </c>
      <c r="AA100" s="148" t="s">
        <v>31</v>
      </c>
      <c r="AB100" s="142" t="s">
        <v>1985</v>
      </c>
      <c r="AC100" s="4" t="s">
        <v>2082</v>
      </c>
      <c r="AD100" s="1" t="s">
        <v>1178</v>
      </c>
      <c r="AE100" s="1" t="s">
        <v>2146</v>
      </c>
    </row>
    <row r="101" spans="1:31" ht="27.6" x14ac:dyDescent="0.25">
      <c r="A101" s="23">
        <v>2025</v>
      </c>
      <c r="B101" s="148" t="s">
        <v>1006</v>
      </c>
      <c r="C101" s="142" t="s">
        <v>765</v>
      </c>
      <c r="D101" s="142" t="s">
        <v>1329</v>
      </c>
      <c r="E101" s="148">
        <v>165</v>
      </c>
      <c r="F101" s="148"/>
      <c r="G101" s="142" t="s">
        <v>1330</v>
      </c>
      <c r="H101" s="148"/>
      <c r="I101" s="11" t="s">
        <v>1332</v>
      </c>
      <c r="J101" s="23">
        <v>2</v>
      </c>
      <c r="K101" s="23" t="s">
        <v>1223</v>
      </c>
      <c r="L101" s="404">
        <v>600</v>
      </c>
      <c r="M101" s="12">
        <f t="shared" si="4"/>
        <v>1200</v>
      </c>
      <c r="N101" s="5">
        <v>650</v>
      </c>
      <c r="O101" s="9">
        <f t="shared" si="5"/>
        <v>1300</v>
      </c>
      <c r="P101" s="153" t="s">
        <v>1336</v>
      </c>
      <c r="Q101" s="142" t="s">
        <v>1337</v>
      </c>
      <c r="R101" s="142" t="s">
        <v>2000</v>
      </c>
      <c r="S101" s="142" t="s">
        <v>2023</v>
      </c>
      <c r="T101" s="142" t="s">
        <v>2030</v>
      </c>
      <c r="U101" s="155" t="s">
        <v>2104</v>
      </c>
      <c r="V101" s="389" t="s">
        <v>2092</v>
      </c>
      <c r="W101" s="142" t="s">
        <v>1959</v>
      </c>
      <c r="X101" s="389" t="s">
        <v>2092</v>
      </c>
      <c r="Y101" s="148" t="s">
        <v>1145</v>
      </c>
      <c r="Z101" s="148" t="s">
        <v>2145</v>
      </c>
      <c r="AA101" s="148" t="s">
        <v>31</v>
      </c>
      <c r="AB101" s="142" t="s">
        <v>1985</v>
      </c>
      <c r="AC101" s="4" t="s">
        <v>2082</v>
      </c>
    </row>
    <row r="102" spans="1:31" ht="27.6" x14ac:dyDescent="0.25">
      <c r="A102" s="23">
        <v>2025</v>
      </c>
      <c r="B102" s="148" t="s">
        <v>1006</v>
      </c>
      <c r="C102" s="142" t="s">
        <v>765</v>
      </c>
      <c r="D102" s="142" t="s">
        <v>1329</v>
      </c>
      <c r="E102" s="148">
        <v>165</v>
      </c>
      <c r="F102" s="148"/>
      <c r="G102" s="142" t="s">
        <v>1330</v>
      </c>
      <c r="H102" s="148"/>
      <c r="I102" s="11" t="s">
        <v>1333</v>
      </c>
      <c r="J102" s="23">
        <v>2</v>
      </c>
      <c r="K102" s="23" t="s">
        <v>1223</v>
      </c>
      <c r="L102" s="404">
        <v>600</v>
      </c>
      <c r="M102" s="12">
        <f t="shared" si="4"/>
        <v>1200</v>
      </c>
      <c r="N102" s="5">
        <v>600</v>
      </c>
      <c r="O102" s="9">
        <f t="shared" si="5"/>
        <v>1200</v>
      </c>
      <c r="P102" s="153" t="s">
        <v>1336</v>
      </c>
      <c r="Q102" s="142" t="s">
        <v>1337</v>
      </c>
      <c r="R102" s="142" t="s">
        <v>2000</v>
      </c>
      <c r="S102" s="142" t="s">
        <v>2023</v>
      </c>
      <c r="T102" s="142" t="s">
        <v>2030</v>
      </c>
      <c r="U102" s="155" t="s">
        <v>2104</v>
      </c>
      <c r="V102" s="389" t="s">
        <v>2092</v>
      </c>
      <c r="W102" s="142" t="s">
        <v>1959</v>
      </c>
      <c r="X102" s="389" t="s">
        <v>2092</v>
      </c>
      <c r="Y102" s="148" t="s">
        <v>1145</v>
      </c>
      <c r="Z102" s="148" t="s">
        <v>2145</v>
      </c>
      <c r="AA102" s="148" t="s">
        <v>31</v>
      </c>
      <c r="AB102" s="142" t="s">
        <v>1985</v>
      </c>
      <c r="AC102" s="4" t="s">
        <v>2082</v>
      </c>
    </row>
    <row r="103" spans="1:31" ht="27.6" x14ac:dyDescent="0.25">
      <c r="A103" s="23">
        <v>2025</v>
      </c>
      <c r="B103" s="148" t="s">
        <v>1006</v>
      </c>
      <c r="C103" s="142" t="s">
        <v>765</v>
      </c>
      <c r="D103" s="142" t="s">
        <v>1329</v>
      </c>
      <c r="E103" s="148">
        <v>165</v>
      </c>
      <c r="F103" s="148"/>
      <c r="G103" s="142" t="s">
        <v>1330</v>
      </c>
      <c r="H103" s="148"/>
      <c r="I103" s="11" t="s">
        <v>1334</v>
      </c>
      <c r="J103" s="23">
        <v>1</v>
      </c>
      <c r="K103" s="23" t="s">
        <v>1234</v>
      </c>
      <c r="L103" s="404">
        <v>1500</v>
      </c>
      <c r="M103" s="12">
        <f t="shared" si="4"/>
        <v>1500</v>
      </c>
      <c r="N103" s="5">
        <v>500</v>
      </c>
      <c r="O103" s="9">
        <f t="shared" si="5"/>
        <v>500</v>
      </c>
      <c r="P103" s="153" t="s">
        <v>1336</v>
      </c>
      <c r="Q103" s="142" t="s">
        <v>1337</v>
      </c>
      <c r="R103" s="142" t="s">
        <v>2000</v>
      </c>
      <c r="S103" s="142" t="s">
        <v>2023</v>
      </c>
      <c r="T103" s="142" t="s">
        <v>2030</v>
      </c>
      <c r="U103" s="155" t="s">
        <v>2104</v>
      </c>
      <c r="V103" s="389" t="s">
        <v>2092</v>
      </c>
      <c r="W103" s="142" t="s">
        <v>1959</v>
      </c>
      <c r="X103" s="389" t="s">
        <v>2092</v>
      </c>
      <c r="Y103" s="148" t="s">
        <v>1145</v>
      </c>
      <c r="Z103" s="148" t="s">
        <v>2145</v>
      </c>
      <c r="AA103" s="148" t="s">
        <v>31</v>
      </c>
      <c r="AB103" s="142" t="s">
        <v>1985</v>
      </c>
      <c r="AC103" s="4" t="s">
        <v>2082</v>
      </c>
    </row>
    <row r="104" spans="1:31" ht="27.6" x14ac:dyDescent="0.25">
      <c r="A104" s="23">
        <v>2025</v>
      </c>
      <c r="B104" s="148" t="s">
        <v>1006</v>
      </c>
      <c r="C104" s="142" t="s">
        <v>765</v>
      </c>
      <c r="D104" s="142" t="s">
        <v>1329</v>
      </c>
      <c r="E104" s="148">
        <v>165</v>
      </c>
      <c r="F104" s="148"/>
      <c r="G104" s="142" t="s">
        <v>1330</v>
      </c>
      <c r="H104" s="148"/>
      <c r="I104" s="11" t="s">
        <v>1335</v>
      </c>
      <c r="J104" s="23">
        <v>2</v>
      </c>
      <c r="K104" s="23" t="s">
        <v>1223</v>
      </c>
      <c r="L104" s="404">
        <v>500</v>
      </c>
      <c r="M104" s="12">
        <f t="shared" si="4"/>
        <v>1000</v>
      </c>
      <c r="N104" s="5">
        <v>700</v>
      </c>
      <c r="O104" s="9">
        <f t="shared" si="5"/>
        <v>1400</v>
      </c>
      <c r="P104" s="153" t="s">
        <v>1336</v>
      </c>
      <c r="Q104" s="142" t="s">
        <v>1337</v>
      </c>
      <c r="R104" s="142" t="s">
        <v>2000</v>
      </c>
      <c r="S104" s="142" t="s">
        <v>2023</v>
      </c>
      <c r="T104" s="142" t="s">
        <v>2030</v>
      </c>
      <c r="U104" s="155" t="s">
        <v>2104</v>
      </c>
      <c r="V104" s="389" t="s">
        <v>2092</v>
      </c>
      <c r="W104" s="142" t="s">
        <v>1959</v>
      </c>
      <c r="X104" s="389" t="s">
        <v>2092</v>
      </c>
      <c r="Y104" s="148" t="s">
        <v>1145</v>
      </c>
      <c r="Z104" s="148" t="s">
        <v>2145</v>
      </c>
      <c r="AA104" s="148" t="s">
        <v>31</v>
      </c>
      <c r="AB104" s="142" t="s">
        <v>1985</v>
      </c>
      <c r="AC104" s="4" t="s">
        <v>2082</v>
      </c>
    </row>
    <row r="105" spans="1:31" s="62" customFormat="1" ht="260.39999999999998" customHeight="1" x14ac:dyDescent="0.25">
      <c r="A105" s="61">
        <v>2025</v>
      </c>
      <c r="B105" s="61" t="s">
        <v>1006</v>
      </c>
      <c r="C105" s="60" t="s">
        <v>765</v>
      </c>
      <c r="D105" s="60" t="s">
        <v>1329</v>
      </c>
      <c r="E105" s="61"/>
      <c r="F105" s="61"/>
      <c r="G105" s="60" t="s">
        <v>1338</v>
      </c>
      <c r="H105" s="61"/>
      <c r="I105" s="512" t="s">
        <v>1488</v>
      </c>
      <c r="J105" s="61">
        <v>12</v>
      </c>
      <c r="K105" s="61" t="s">
        <v>1339</v>
      </c>
      <c r="L105" s="513">
        <v>3000</v>
      </c>
      <c r="M105" s="514">
        <f t="shared" si="4"/>
        <v>36000</v>
      </c>
      <c r="N105" s="515"/>
      <c r="O105" s="516">
        <f t="shared" si="5"/>
        <v>0</v>
      </c>
      <c r="P105" s="512" t="s">
        <v>1336</v>
      </c>
      <c r="Q105" s="60" t="s">
        <v>1337</v>
      </c>
      <c r="R105" s="60"/>
      <c r="S105" s="60"/>
      <c r="T105" s="60"/>
      <c r="U105" s="517"/>
      <c r="V105" s="518"/>
      <c r="W105" s="60"/>
      <c r="X105" s="518"/>
      <c r="Y105" s="61" t="s">
        <v>1145</v>
      </c>
      <c r="Z105" s="61"/>
      <c r="AA105" s="61"/>
      <c r="AB105" s="60" t="s">
        <v>1489</v>
      </c>
      <c r="AC105" s="60"/>
    </row>
    <row r="106" spans="1:31" s="122" customFormat="1" ht="27.6" x14ac:dyDescent="0.25">
      <c r="A106" s="148">
        <v>2025</v>
      </c>
      <c r="B106" s="148" t="s">
        <v>1006</v>
      </c>
      <c r="C106" s="142" t="s">
        <v>1341</v>
      </c>
      <c r="D106" s="142" t="s">
        <v>1342</v>
      </c>
      <c r="E106" s="148">
        <v>165</v>
      </c>
      <c r="F106" s="148"/>
      <c r="G106" s="142" t="s">
        <v>1340</v>
      </c>
      <c r="H106" s="148"/>
      <c r="I106" s="153" t="s">
        <v>1343</v>
      </c>
      <c r="J106" s="148">
        <v>2</v>
      </c>
      <c r="K106" s="148" t="s">
        <v>1349</v>
      </c>
      <c r="L106" s="419">
        <v>3300</v>
      </c>
      <c r="M106" s="181">
        <f t="shared" si="4"/>
        <v>6600</v>
      </c>
      <c r="N106" s="154">
        <v>2550</v>
      </c>
      <c r="O106" s="185">
        <f t="shared" si="5"/>
        <v>5100</v>
      </c>
      <c r="P106" s="153" t="s">
        <v>1351</v>
      </c>
      <c r="Q106" s="142" t="s">
        <v>1350</v>
      </c>
      <c r="R106" s="142" t="s">
        <v>1963</v>
      </c>
      <c r="S106" s="142" t="s">
        <v>1998</v>
      </c>
      <c r="T106" s="142" t="s">
        <v>2001</v>
      </c>
      <c r="U106" s="155" t="s">
        <v>2104</v>
      </c>
      <c r="V106" s="389" t="s">
        <v>2104</v>
      </c>
      <c r="W106" s="142" t="s">
        <v>934</v>
      </c>
      <c r="X106" s="389" t="s">
        <v>2104</v>
      </c>
      <c r="Y106" s="148">
        <v>1005</v>
      </c>
      <c r="Z106" s="148" t="s">
        <v>2106</v>
      </c>
      <c r="AA106" s="148" t="s">
        <v>31</v>
      </c>
      <c r="AB106" s="142" t="s">
        <v>1985</v>
      </c>
      <c r="AC106" s="142" t="s">
        <v>2083</v>
      </c>
      <c r="AD106" s="122" t="s">
        <v>1178</v>
      </c>
      <c r="AE106" s="122" t="s">
        <v>2105</v>
      </c>
    </row>
    <row r="107" spans="1:31" s="122" customFormat="1" ht="27.6" x14ac:dyDescent="0.25">
      <c r="A107" s="148">
        <v>2025</v>
      </c>
      <c r="B107" s="148" t="s">
        <v>1006</v>
      </c>
      <c r="C107" s="142" t="s">
        <v>1341</v>
      </c>
      <c r="D107" s="142" t="s">
        <v>1342</v>
      </c>
      <c r="E107" s="148">
        <v>165</v>
      </c>
      <c r="F107" s="148"/>
      <c r="G107" s="142" t="s">
        <v>1340</v>
      </c>
      <c r="H107" s="148"/>
      <c r="I107" s="153" t="s">
        <v>1344</v>
      </c>
      <c r="J107" s="148">
        <v>1</v>
      </c>
      <c r="K107" s="148" t="s">
        <v>1225</v>
      </c>
      <c r="L107" s="419">
        <v>1600</v>
      </c>
      <c r="M107" s="181">
        <f t="shared" si="4"/>
        <v>1600</v>
      </c>
      <c r="N107" s="154">
        <v>1300</v>
      </c>
      <c r="O107" s="185">
        <f t="shared" si="5"/>
        <v>1300</v>
      </c>
      <c r="P107" s="153" t="s">
        <v>1351</v>
      </c>
      <c r="Q107" s="142" t="s">
        <v>1350</v>
      </c>
      <c r="R107" s="142" t="s">
        <v>1963</v>
      </c>
      <c r="S107" s="142" t="s">
        <v>1998</v>
      </c>
      <c r="T107" s="142" t="s">
        <v>2001</v>
      </c>
      <c r="U107" s="155" t="s">
        <v>2104</v>
      </c>
      <c r="V107" s="389" t="s">
        <v>2104</v>
      </c>
      <c r="W107" s="142" t="s">
        <v>934</v>
      </c>
      <c r="X107" s="389" t="s">
        <v>2104</v>
      </c>
      <c r="Y107" s="148">
        <v>1005</v>
      </c>
      <c r="Z107" s="148" t="s">
        <v>2106</v>
      </c>
      <c r="AA107" s="148" t="s">
        <v>31</v>
      </c>
      <c r="AB107" s="142" t="s">
        <v>1985</v>
      </c>
      <c r="AC107" s="142" t="s">
        <v>2083</v>
      </c>
    </row>
    <row r="108" spans="1:31" s="122" customFormat="1" ht="27.6" x14ac:dyDescent="0.25">
      <c r="A108" s="148">
        <v>2025</v>
      </c>
      <c r="B108" s="148" t="s">
        <v>1006</v>
      </c>
      <c r="C108" s="142" t="s">
        <v>1341</v>
      </c>
      <c r="D108" s="142" t="s">
        <v>1342</v>
      </c>
      <c r="E108" s="148">
        <v>165</v>
      </c>
      <c r="F108" s="148"/>
      <c r="G108" s="142" t="s">
        <v>1340</v>
      </c>
      <c r="H108" s="148"/>
      <c r="I108" s="153" t="s">
        <v>1345</v>
      </c>
      <c r="J108" s="148">
        <v>1</v>
      </c>
      <c r="K108" s="148" t="s">
        <v>1225</v>
      </c>
      <c r="L108" s="419">
        <v>450</v>
      </c>
      <c r="M108" s="181">
        <f t="shared" si="4"/>
        <v>450</v>
      </c>
      <c r="N108" s="154">
        <v>320</v>
      </c>
      <c r="O108" s="185">
        <f t="shared" si="5"/>
        <v>320</v>
      </c>
      <c r="P108" s="153" t="s">
        <v>1351</v>
      </c>
      <c r="Q108" s="142" t="s">
        <v>1350</v>
      </c>
      <c r="R108" s="142" t="s">
        <v>1963</v>
      </c>
      <c r="S108" s="142" t="s">
        <v>1998</v>
      </c>
      <c r="T108" s="142" t="s">
        <v>2001</v>
      </c>
      <c r="U108" s="155" t="s">
        <v>2104</v>
      </c>
      <c r="V108" s="389" t="s">
        <v>2104</v>
      </c>
      <c r="W108" s="142" t="s">
        <v>934</v>
      </c>
      <c r="X108" s="389" t="s">
        <v>2104</v>
      </c>
      <c r="Y108" s="148">
        <v>1005</v>
      </c>
      <c r="Z108" s="148" t="s">
        <v>2106</v>
      </c>
      <c r="AA108" s="148" t="s">
        <v>31</v>
      </c>
      <c r="AB108" s="142" t="s">
        <v>1985</v>
      </c>
      <c r="AC108" s="142" t="s">
        <v>2083</v>
      </c>
    </row>
    <row r="109" spans="1:31" s="122" customFormat="1" ht="27.6" x14ac:dyDescent="0.25">
      <c r="A109" s="148">
        <v>2025</v>
      </c>
      <c r="B109" s="148" t="s">
        <v>1006</v>
      </c>
      <c r="C109" s="142" t="s">
        <v>1341</v>
      </c>
      <c r="D109" s="142" t="s">
        <v>1342</v>
      </c>
      <c r="E109" s="148">
        <v>165</v>
      </c>
      <c r="F109" s="148"/>
      <c r="G109" s="142" t="s">
        <v>1340</v>
      </c>
      <c r="H109" s="148"/>
      <c r="I109" s="153" t="s">
        <v>1346</v>
      </c>
      <c r="J109" s="148">
        <v>4</v>
      </c>
      <c r="K109" s="148" t="s">
        <v>1173</v>
      </c>
      <c r="L109" s="419">
        <v>180</v>
      </c>
      <c r="M109" s="181">
        <f t="shared" si="4"/>
        <v>720</v>
      </c>
      <c r="N109" s="154">
        <v>120</v>
      </c>
      <c r="O109" s="185">
        <f t="shared" si="5"/>
        <v>480</v>
      </c>
      <c r="P109" s="153" t="s">
        <v>1351</v>
      </c>
      <c r="Q109" s="142" t="s">
        <v>1350</v>
      </c>
      <c r="R109" s="142" t="s">
        <v>1963</v>
      </c>
      <c r="S109" s="142" t="s">
        <v>1998</v>
      </c>
      <c r="T109" s="142" t="s">
        <v>2001</v>
      </c>
      <c r="U109" s="155" t="s">
        <v>2104</v>
      </c>
      <c r="V109" s="389" t="s">
        <v>2104</v>
      </c>
      <c r="W109" s="142" t="s">
        <v>934</v>
      </c>
      <c r="X109" s="389" t="s">
        <v>2104</v>
      </c>
      <c r="Y109" s="148">
        <v>1005</v>
      </c>
      <c r="Z109" s="148" t="s">
        <v>2106</v>
      </c>
      <c r="AA109" s="148" t="s">
        <v>31</v>
      </c>
      <c r="AB109" s="142" t="s">
        <v>1985</v>
      </c>
      <c r="AC109" s="142" t="s">
        <v>2083</v>
      </c>
    </row>
    <row r="110" spans="1:31" s="122" customFormat="1" ht="27.6" x14ac:dyDescent="0.25">
      <c r="A110" s="148">
        <v>2025</v>
      </c>
      <c r="B110" s="148" t="s">
        <v>1006</v>
      </c>
      <c r="C110" s="142" t="s">
        <v>1341</v>
      </c>
      <c r="D110" s="142" t="s">
        <v>1342</v>
      </c>
      <c r="E110" s="148">
        <v>165</v>
      </c>
      <c r="F110" s="148"/>
      <c r="G110" s="142" t="s">
        <v>1340</v>
      </c>
      <c r="H110" s="148"/>
      <c r="I110" s="153" t="s">
        <v>1347</v>
      </c>
      <c r="J110" s="148">
        <v>4</v>
      </c>
      <c r="K110" s="148" t="s">
        <v>1173</v>
      </c>
      <c r="L110" s="419">
        <v>120</v>
      </c>
      <c r="M110" s="181">
        <f t="shared" si="4"/>
        <v>480</v>
      </c>
      <c r="N110" s="154">
        <v>50</v>
      </c>
      <c r="O110" s="185">
        <f t="shared" si="5"/>
        <v>200</v>
      </c>
      <c r="P110" s="153" t="s">
        <v>1351</v>
      </c>
      <c r="Q110" s="142" t="s">
        <v>1350</v>
      </c>
      <c r="R110" s="142" t="s">
        <v>1963</v>
      </c>
      <c r="S110" s="142" t="s">
        <v>1998</v>
      </c>
      <c r="T110" s="142" t="s">
        <v>2001</v>
      </c>
      <c r="U110" s="155" t="s">
        <v>2104</v>
      </c>
      <c r="V110" s="389" t="s">
        <v>2104</v>
      </c>
      <c r="W110" s="142" t="s">
        <v>934</v>
      </c>
      <c r="X110" s="389" t="s">
        <v>2104</v>
      </c>
      <c r="Y110" s="148">
        <v>1005</v>
      </c>
      <c r="Z110" s="148" t="s">
        <v>2106</v>
      </c>
      <c r="AA110" s="148" t="s">
        <v>31</v>
      </c>
      <c r="AB110" s="142" t="s">
        <v>1985</v>
      </c>
      <c r="AC110" s="142" t="s">
        <v>2083</v>
      </c>
    </row>
    <row r="111" spans="1:31" s="122" customFormat="1" ht="27.6" x14ac:dyDescent="0.25">
      <c r="A111" s="148">
        <v>2025</v>
      </c>
      <c r="B111" s="148" t="s">
        <v>1006</v>
      </c>
      <c r="C111" s="142" t="s">
        <v>1341</v>
      </c>
      <c r="D111" s="142" t="s">
        <v>1342</v>
      </c>
      <c r="E111" s="148">
        <v>165</v>
      </c>
      <c r="F111" s="148"/>
      <c r="G111" s="142" t="s">
        <v>1340</v>
      </c>
      <c r="H111" s="148"/>
      <c r="I111" s="153" t="s">
        <v>1348</v>
      </c>
      <c r="J111" s="148">
        <v>1</v>
      </c>
      <c r="K111" s="148" t="s">
        <v>1225</v>
      </c>
      <c r="L111" s="419">
        <v>600</v>
      </c>
      <c r="M111" s="181">
        <f t="shared" si="4"/>
        <v>600</v>
      </c>
      <c r="N111" s="154">
        <v>400</v>
      </c>
      <c r="O111" s="185">
        <f t="shared" si="5"/>
        <v>400</v>
      </c>
      <c r="P111" s="153" t="s">
        <v>1351</v>
      </c>
      <c r="Q111" s="142" t="s">
        <v>1350</v>
      </c>
      <c r="R111" s="142" t="s">
        <v>1963</v>
      </c>
      <c r="S111" s="142" t="s">
        <v>1998</v>
      </c>
      <c r="T111" s="142" t="s">
        <v>2001</v>
      </c>
      <c r="U111" s="155" t="s">
        <v>2104</v>
      </c>
      <c r="V111" s="389" t="s">
        <v>2104</v>
      </c>
      <c r="W111" s="142" t="s">
        <v>934</v>
      </c>
      <c r="X111" s="389" t="s">
        <v>2104</v>
      </c>
      <c r="Y111" s="148">
        <v>1005</v>
      </c>
      <c r="Z111" s="148" t="s">
        <v>2106</v>
      </c>
      <c r="AA111" s="148" t="s">
        <v>31</v>
      </c>
      <c r="AB111" s="142" t="s">
        <v>1985</v>
      </c>
      <c r="AC111" s="142" t="s">
        <v>2083</v>
      </c>
    </row>
    <row r="112" spans="1:31" s="122" customFormat="1" x14ac:dyDescent="0.25">
      <c r="A112" s="148">
        <v>2025</v>
      </c>
      <c r="B112" s="148" t="s">
        <v>1006</v>
      </c>
      <c r="C112" s="142" t="s">
        <v>1353</v>
      </c>
      <c r="D112" s="142" t="s">
        <v>1354</v>
      </c>
      <c r="E112" s="148">
        <v>101</v>
      </c>
      <c r="F112" s="498" t="s">
        <v>1405</v>
      </c>
      <c r="G112" s="142" t="s">
        <v>1352</v>
      </c>
      <c r="H112" s="148"/>
      <c r="I112" s="153" t="s">
        <v>1355</v>
      </c>
      <c r="J112" s="148">
        <v>4</v>
      </c>
      <c r="K112" s="148" t="s">
        <v>1358</v>
      </c>
      <c r="L112" s="419">
        <v>1700</v>
      </c>
      <c r="M112" s="181">
        <f t="shared" si="4"/>
        <v>6800</v>
      </c>
      <c r="N112" s="154">
        <v>1700</v>
      </c>
      <c r="O112" s="185">
        <f t="shared" si="5"/>
        <v>6800</v>
      </c>
      <c r="P112" s="142" t="s">
        <v>1359</v>
      </c>
      <c r="Q112" s="142" t="s">
        <v>1354</v>
      </c>
      <c r="R112" s="142"/>
      <c r="S112" s="142"/>
      <c r="T112" s="142" t="s">
        <v>1988</v>
      </c>
      <c r="U112" s="155" t="s">
        <v>1485</v>
      </c>
      <c r="V112" s="389" t="s">
        <v>1991</v>
      </c>
      <c r="W112" s="142" t="s">
        <v>1061</v>
      </c>
      <c r="X112" s="389" t="s">
        <v>1983</v>
      </c>
      <c r="Y112" s="148" t="s">
        <v>1360</v>
      </c>
      <c r="Z112" s="148" t="s">
        <v>1963</v>
      </c>
      <c r="AA112" s="148" t="s">
        <v>31</v>
      </c>
      <c r="AB112" s="142" t="s">
        <v>1985</v>
      </c>
      <c r="AC112" s="142" t="s">
        <v>1994</v>
      </c>
      <c r="AE112" s="122" t="s">
        <v>1995</v>
      </c>
    </row>
    <row r="113" spans="1:31" s="122" customFormat="1" x14ac:dyDescent="0.25">
      <c r="A113" s="148">
        <v>2025</v>
      </c>
      <c r="B113" s="148" t="s">
        <v>1006</v>
      </c>
      <c r="C113" s="142" t="s">
        <v>1353</v>
      </c>
      <c r="D113" s="142" t="s">
        <v>1354</v>
      </c>
      <c r="E113" s="148">
        <v>101</v>
      </c>
      <c r="F113" s="148"/>
      <c r="G113" s="142" t="s">
        <v>1352</v>
      </c>
      <c r="H113" s="148"/>
      <c r="I113" s="153" t="s">
        <v>1356</v>
      </c>
      <c r="J113" s="148">
        <v>5</v>
      </c>
      <c r="K113" s="148" t="s">
        <v>1358</v>
      </c>
      <c r="L113" s="419">
        <v>1300</v>
      </c>
      <c r="M113" s="181">
        <f t="shared" si="4"/>
        <v>6500</v>
      </c>
      <c r="N113" s="154">
        <v>1300</v>
      </c>
      <c r="O113" s="185">
        <f t="shared" si="5"/>
        <v>6500</v>
      </c>
      <c r="P113" s="142" t="s">
        <v>1359</v>
      </c>
      <c r="Q113" s="142" t="s">
        <v>1354</v>
      </c>
      <c r="R113" s="142"/>
      <c r="S113" s="142"/>
      <c r="T113" s="142" t="s">
        <v>1988</v>
      </c>
      <c r="U113" s="155" t="s">
        <v>1485</v>
      </c>
      <c r="V113" s="389" t="s">
        <v>1991</v>
      </c>
      <c r="W113" s="142" t="s">
        <v>1061</v>
      </c>
      <c r="X113" s="389" t="s">
        <v>1983</v>
      </c>
      <c r="Y113" s="148" t="s">
        <v>1360</v>
      </c>
      <c r="Z113" s="148" t="s">
        <v>1963</v>
      </c>
      <c r="AA113" s="148" t="s">
        <v>31</v>
      </c>
      <c r="AB113" s="142" t="s">
        <v>1985</v>
      </c>
      <c r="AC113" s="142" t="s">
        <v>1994</v>
      </c>
    </row>
    <row r="114" spans="1:31" s="122" customFormat="1" x14ac:dyDescent="0.25">
      <c r="A114" s="148">
        <v>2025</v>
      </c>
      <c r="B114" s="148" t="s">
        <v>1006</v>
      </c>
      <c r="C114" s="142" t="s">
        <v>1353</v>
      </c>
      <c r="D114" s="142" t="s">
        <v>1354</v>
      </c>
      <c r="E114" s="148">
        <v>101</v>
      </c>
      <c r="F114" s="148"/>
      <c r="G114" s="142" t="s">
        <v>1352</v>
      </c>
      <c r="H114" s="148"/>
      <c r="I114" s="153" t="s">
        <v>1357</v>
      </c>
      <c r="J114" s="148">
        <v>5</v>
      </c>
      <c r="K114" s="148" t="s">
        <v>1358</v>
      </c>
      <c r="L114" s="419">
        <v>1600</v>
      </c>
      <c r="M114" s="181">
        <f t="shared" si="4"/>
        <v>8000</v>
      </c>
      <c r="N114" s="154">
        <v>1600</v>
      </c>
      <c r="O114" s="185">
        <f t="shared" si="5"/>
        <v>8000</v>
      </c>
      <c r="P114" s="142" t="s">
        <v>1359</v>
      </c>
      <c r="Q114" s="142" t="s">
        <v>1354</v>
      </c>
      <c r="R114" s="142"/>
      <c r="S114" s="142"/>
      <c r="T114" s="142" t="s">
        <v>1988</v>
      </c>
      <c r="U114" s="155" t="s">
        <v>1485</v>
      </c>
      <c r="V114" s="389" t="s">
        <v>1991</v>
      </c>
      <c r="W114" s="142" t="s">
        <v>1061</v>
      </c>
      <c r="X114" s="389" t="s">
        <v>1983</v>
      </c>
      <c r="Y114" s="148" t="s">
        <v>1360</v>
      </c>
      <c r="Z114" s="148" t="s">
        <v>1963</v>
      </c>
      <c r="AA114" s="148" t="s">
        <v>31</v>
      </c>
      <c r="AB114" s="142" t="s">
        <v>1985</v>
      </c>
      <c r="AC114" s="142" t="s">
        <v>1994</v>
      </c>
    </row>
    <row r="115" spans="1:31" s="122" customFormat="1" ht="32.4" customHeight="1" x14ac:dyDescent="0.25">
      <c r="A115" s="148">
        <v>2025</v>
      </c>
      <c r="B115" s="148" t="s">
        <v>1006</v>
      </c>
      <c r="C115" s="142" t="s">
        <v>122</v>
      </c>
      <c r="D115" s="153" t="s">
        <v>1361</v>
      </c>
      <c r="E115" s="148">
        <v>101</v>
      </c>
      <c r="F115" s="148"/>
      <c r="G115" s="142" t="s">
        <v>1362</v>
      </c>
      <c r="H115" s="148"/>
      <c r="I115" s="153" t="s">
        <v>1363</v>
      </c>
      <c r="J115" s="148">
        <v>3</v>
      </c>
      <c r="K115" s="148" t="s">
        <v>1367</v>
      </c>
      <c r="L115" s="419">
        <v>1050</v>
      </c>
      <c r="M115" s="181">
        <f t="shared" si="4"/>
        <v>3150</v>
      </c>
      <c r="N115" s="154">
        <v>1318</v>
      </c>
      <c r="O115" s="185">
        <f t="shared" si="5"/>
        <v>3954</v>
      </c>
      <c r="P115" s="142" t="s">
        <v>1368</v>
      </c>
      <c r="Q115" s="153" t="s">
        <v>1369</v>
      </c>
      <c r="R115" s="142" t="s">
        <v>1998</v>
      </c>
      <c r="S115" s="142" t="s">
        <v>2022</v>
      </c>
      <c r="T115" s="142" t="s">
        <v>2023</v>
      </c>
      <c r="U115" s="155" t="s">
        <v>2072</v>
      </c>
      <c r="V115" s="389" t="s">
        <v>2135</v>
      </c>
      <c r="W115" s="142" t="s">
        <v>612</v>
      </c>
      <c r="X115" s="389" t="s">
        <v>2159</v>
      </c>
      <c r="Y115" s="148">
        <v>1005</v>
      </c>
      <c r="Z115" s="148" t="s">
        <v>2160</v>
      </c>
      <c r="AA115" s="148" t="s">
        <v>31</v>
      </c>
      <c r="AB115" s="142" t="s">
        <v>1985</v>
      </c>
      <c r="AC115" s="142" t="s">
        <v>2073</v>
      </c>
      <c r="AD115" s="122" t="s">
        <v>1177</v>
      </c>
      <c r="AE115" s="122" t="s">
        <v>2162</v>
      </c>
    </row>
    <row r="116" spans="1:31" ht="27.6" x14ac:dyDescent="0.25">
      <c r="A116" s="23">
        <v>2025</v>
      </c>
      <c r="B116" s="148" t="s">
        <v>1006</v>
      </c>
      <c r="C116" s="142" t="s">
        <v>122</v>
      </c>
      <c r="D116" s="153" t="s">
        <v>1361</v>
      </c>
      <c r="E116" s="148">
        <v>101</v>
      </c>
      <c r="F116" s="148"/>
      <c r="G116" s="142" t="s">
        <v>1362</v>
      </c>
      <c r="H116" s="148"/>
      <c r="I116" s="11" t="s">
        <v>1364</v>
      </c>
      <c r="J116" s="23">
        <v>3</v>
      </c>
      <c r="K116" s="23" t="s">
        <v>1314</v>
      </c>
      <c r="L116" s="404">
        <v>105</v>
      </c>
      <c r="M116" s="12">
        <f t="shared" si="4"/>
        <v>315</v>
      </c>
      <c r="N116" s="5">
        <v>120</v>
      </c>
      <c r="O116" s="9">
        <f t="shared" si="5"/>
        <v>360</v>
      </c>
      <c r="P116" s="142" t="s">
        <v>1368</v>
      </c>
      <c r="Q116" s="153" t="s">
        <v>1369</v>
      </c>
      <c r="R116" s="142" t="s">
        <v>1998</v>
      </c>
      <c r="S116" s="142" t="s">
        <v>2022</v>
      </c>
      <c r="T116" s="142" t="s">
        <v>2023</v>
      </c>
      <c r="U116" s="155" t="s">
        <v>2072</v>
      </c>
      <c r="V116" s="389" t="s">
        <v>2135</v>
      </c>
      <c r="W116" s="142" t="s">
        <v>612</v>
      </c>
      <c r="X116" s="389" t="s">
        <v>2159</v>
      </c>
      <c r="Y116" s="148">
        <v>1005</v>
      </c>
      <c r="Z116" s="148" t="s">
        <v>2160</v>
      </c>
      <c r="AA116" s="148" t="s">
        <v>31</v>
      </c>
      <c r="AB116" s="142" t="s">
        <v>1985</v>
      </c>
      <c r="AC116" s="142" t="s">
        <v>2073</v>
      </c>
    </row>
    <row r="117" spans="1:31" ht="27.6" x14ac:dyDescent="0.25">
      <c r="A117" s="23">
        <v>2025</v>
      </c>
      <c r="B117" s="148" t="s">
        <v>1006</v>
      </c>
      <c r="C117" s="142" t="s">
        <v>122</v>
      </c>
      <c r="D117" s="153" t="s">
        <v>1361</v>
      </c>
      <c r="E117" s="148">
        <v>101</v>
      </c>
      <c r="F117" s="148"/>
      <c r="G117" s="142" t="s">
        <v>1362</v>
      </c>
      <c r="H117" s="148"/>
      <c r="I117" s="11" t="s">
        <v>1365</v>
      </c>
      <c r="J117" s="23">
        <v>5</v>
      </c>
      <c r="K117" s="23" t="s">
        <v>1366</v>
      </c>
      <c r="L117" s="404">
        <v>550</v>
      </c>
      <c r="M117" s="12">
        <f t="shared" si="4"/>
        <v>2750</v>
      </c>
      <c r="N117" s="5">
        <v>380</v>
      </c>
      <c r="O117" s="9">
        <f t="shared" si="5"/>
        <v>1900</v>
      </c>
      <c r="P117" s="142" t="s">
        <v>1368</v>
      </c>
      <c r="Q117" s="153" t="s">
        <v>1369</v>
      </c>
      <c r="R117" s="142" t="s">
        <v>1998</v>
      </c>
      <c r="S117" s="142" t="s">
        <v>2022</v>
      </c>
      <c r="T117" s="142" t="s">
        <v>2023</v>
      </c>
      <c r="U117" s="155" t="s">
        <v>2072</v>
      </c>
      <c r="V117" s="389" t="s">
        <v>2135</v>
      </c>
      <c r="W117" s="142" t="s">
        <v>612</v>
      </c>
      <c r="X117" s="389" t="s">
        <v>2159</v>
      </c>
      <c r="Y117" s="148">
        <v>1005</v>
      </c>
      <c r="Z117" s="148" t="s">
        <v>2160</v>
      </c>
      <c r="AA117" s="148" t="s">
        <v>31</v>
      </c>
      <c r="AB117" s="142" t="s">
        <v>1985</v>
      </c>
      <c r="AC117" s="142" t="s">
        <v>2073</v>
      </c>
    </row>
    <row r="118" spans="1:31" s="31" customFormat="1" ht="16.95" customHeight="1" x14ac:dyDescent="0.25">
      <c r="A118" s="23">
        <v>2025</v>
      </c>
      <c r="B118" s="148" t="s">
        <v>1006</v>
      </c>
      <c r="C118" s="142" t="s">
        <v>1353</v>
      </c>
      <c r="D118" s="142" t="s">
        <v>1354</v>
      </c>
      <c r="E118" s="148">
        <v>101</v>
      </c>
      <c r="F118" s="498" t="s">
        <v>1405</v>
      </c>
      <c r="G118" s="142" t="s">
        <v>1433</v>
      </c>
      <c r="H118" s="148"/>
      <c r="I118" s="153" t="s">
        <v>1434</v>
      </c>
      <c r="J118" s="148">
        <v>105</v>
      </c>
      <c r="K118" s="23" t="s">
        <v>1173</v>
      </c>
      <c r="L118" s="419">
        <v>180</v>
      </c>
      <c r="M118" s="12">
        <f t="shared" si="4"/>
        <v>18900</v>
      </c>
      <c r="N118" s="5">
        <v>180</v>
      </c>
      <c r="O118" s="9">
        <f t="shared" si="5"/>
        <v>18900</v>
      </c>
      <c r="P118" s="142" t="s">
        <v>1435</v>
      </c>
      <c r="Q118" s="142" t="s">
        <v>1354</v>
      </c>
      <c r="R118" s="142"/>
      <c r="S118" s="142"/>
      <c r="T118" s="142" t="s">
        <v>2095</v>
      </c>
      <c r="U118" s="155" t="s">
        <v>2095</v>
      </c>
      <c r="V118" s="389" t="s">
        <v>2177</v>
      </c>
      <c r="W118" s="142" t="s">
        <v>2089</v>
      </c>
      <c r="X118" s="389" t="s">
        <v>2177</v>
      </c>
      <c r="Y118" s="148" t="s">
        <v>1360</v>
      </c>
      <c r="Z118" s="148" t="s">
        <v>2178</v>
      </c>
      <c r="AA118" s="148" t="s">
        <v>31</v>
      </c>
      <c r="AB118" s="142" t="s">
        <v>1985</v>
      </c>
      <c r="AC118" s="4" t="s">
        <v>2109</v>
      </c>
      <c r="AD118" s="122" t="s">
        <v>1177</v>
      </c>
      <c r="AE118" s="122" t="s">
        <v>2179</v>
      </c>
    </row>
    <row r="119" spans="1:31" s="31" customFormat="1" ht="28.8" customHeight="1" x14ac:dyDescent="0.25">
      <c r="A119" s="23">
        <v>2025</v>
      </c>
      <c r="B119" s="148" t="s">
        <v>1006</v>
      </c>
      <c r="C119" s="142" t="s">
        <v>1041</v>
      </c>
      <c r="D119" s="142" t="s">
        <v>1436</v>
      </c>
      <c r="E119" s="148">
        <v>165</v>
      </c>
      <c r="F119" s="148"/>
      <c r="G119" s="142" t="s">
        <v>1437</v>
      </c>
      <c r="H119" s="148"/>
      <c r="I119" s="153" t="s">
        <v>1438</v>
      </c>
      <c r="J119" s="148">
        <v>24</v>
      </c>
      <c r="K119" s="23" t="s">
        <v>1339</v>
      </c>
      <c r="L119" s="419">
        <v>2000</v>
      </c>
      <c r="M119" s="12">
        <f t="shared" si="4"/>
        <v>48000</v>
      </c>
      <c r="N119" s="5">
        <v>1880</v>
      </c>
      <c r="O119" s="9">
        <f t="shared" si="5"/>
        <v>45120</v>
      </c>
      <c r="P119" s="153" t="s">
        <v>1444</v>
      </c>
      <c r="Q119" s="142" t="s">
        <v>1350</v>
      </c>
      <c r="R119" s="142" t="s">
        <v>2100</v>
      </c>
      <c r="S119" s="142" t="s">
        <v>2100</v>
      </c>
      <c r="T119" s="142" t="s">
        <v>2001</v>
      </c>
      <c r="U119" s="155" t="s">
        <v>2115</v>
      </c>
      <c r="V119" s="389" t="s">
        <v>2228</v>
      </c>
      <c r="W119" s="142" t="s">
        <v>1981</v>
      </c>
      <c r="X119" s="389" t="s">
        <v>2225</v>
      </c>
      <c r="Y119" s="148">
        <v>1005</v>
      </c>
      <c r="Z119" s="148" t="s">
        <v>2229</v>
      </c>
      <c r="AA119" s="148" t="s">
        <v>31</v>
      </c>
      <c r="AB119" s="142" t="s">
        <v>1985</v>
      </c>
      <c r="AC119" s="4" t="s">
        <v>2230</v>
      </c>
      <c r="AD119" s="122" t="s">
        <v>1178</v>
      </c>
      <c r="AE119" s="122" t="s">
        <v>2231</v>
      </c>
    </row>
    <row r="120" spans="1:31" ht="15" customHeight="1" x14ac:dyDescent="0.25">
      <c r="A120" s="23">
        <v>2025</v>
      </c>
      <c r="B120" s="23" t="s">
        <v>1006</v>
      </c>
      <c r="C120" s="142" t="s">
        <v>1041</v>
      </c>
      <c r="D120" s="142" t="s">
        <v>1436</v>
      </c>
      <c r="E120" s="23">
        <v>165</v>
      </c>
      <c r="F120" s="23"/>
      <c r="G120" s="142" t="s">
        <v>1437</v>
      </c>
      <c r="H120" s="23"/>
      <c r="I120" s="11" t="s">
        <v>1439</v>
      </c>
      <c r="J120" s="23">
        <v>24</v>
      </c>
      <c r="K120" s="23" t="s">
        <v>1339</v>
      </c>
      <c r="L120" s="404">
        <v>2300</v>
      </c>
      <c r="M120" s="12">
        <f t="shared" si="4"/>
        <v>55200</v>
      </c>
      <c r="N120" s="5">
        <v>2300</v>
      </c>
      <c r="O120" s="9">
        <f t="shared" si="5"/>
        <v>55200</v>
      </c>
      <c r="P120" s="153" t="s">
        <v>1444</v>
      </c>
      <c r="Q120" s="142" t="s">
        <v>1350</v>
      </c>
      <c r="R120" s="142" t="s">
        <v>2100</v>
      </c>
      <c r="S120" s="142" t="s">
        <v>2100</v>
      </c>
      <c r="T120" s="142" t="s">
        <v>2001</v>
      </c>
      <c r="U120" s="155" t="s">
        <v>2115</v>
      </c>
      <c r="V120" s="389" t="s">
        <v>2228</v>
      </c>
      <c r="W120" s="142" t="s">
        <v>1981</v>
      </c>
      <c r="X120" s="389" t="s">
        <v>2225</v>
      </c>
      <c r="Y120" s="23">
        <v>1005</v>
      </c>
      <c r="Z120" s="148" t="s">
        <v>2229</v>
      </c>
      <c r="AA120" s="148" t="s">
        <v>31</v>
      </c>
      <c r="AB120" s="142" t="s">
        <v>1985</v>
      </c>
      <c r="AC120" s="4" t="s">
        <v>2230</v>
      </c>
    </row>
    <row r="121" spans="1:31" ht="17.399999999999999" customHeight="1" x14ac:dyDescent="0.25">
      <c r="A121" s="23">
        <v>2025</v>
      </c>
      <c r="B121" s="23" t="s">
        <v>1006</v>
      </c>
      <c r="C121" s="142" t="s">
        <v>1041</v>
      </c>
      <c r="D121" s="142" t="s">
        <v>1436</v>
      </c>
      <c r="E121" s="148">
        <v>165</v>
      </c>
      <c r="F121" s="148"/>
      <c r="G121" s="142" t="s">
        <v>1437</v>
      </c>
      <c r="H121" s="23"/>
      <c r="I121" s="11" t="s">
        <v>1440</v>
      </c>
      <c r="J121" s="23">
        <v>24</v>
      </c>
      <c r="K121" s="23" t="s">
        <v>1339</v>
      </c>
      <c r="L121" s="5">
        <v>2000</v>
      </c>
      <c r="M121" s="12">
        <f t="shared" si="4"/>
        <v>48000</v>
      </c>
      <c r="N121" s="5">
        <v>1950</v>
      </c>
      <c r="O121" s="9">
        <f t="shared" si="5"/>
        <v>46800</v>
      </c>
      <c r="P121" s="153" t="s">
        <v>1444</v>
      </c>
      <c r="Q121" s="142" t="s">
        <v>1350</v>
      </c>
      <c r="R121" s="142" t="s">
        <v>2100</v>
      </c>
      <c r="S121" s="142" t="s">
        <v>2100</v>
      </c>
      <c r="T121" s="142" t="s">
        <v>2001</v>
      </c>
      <c r="U121" s="155" t="s">
        <v>2115</v>
      </c>
      <c r="V121" s="389" t="s">
        <v>2228</v>
      </c>
      <c r="W121" s="142" t="s">
        <v>1981</v>
      </c>
      <c r="X121" s="389" t="s">
        <v>2225</v>
      </c>
      <c r="Y121" s="148">
        <v>1005</v>
      </c>
      <c r="Z121" s="148" t="s">
        <v>2229</v>
      </c>
      <c r="AA121" s="148" t="s">
        <v>31</v>
      </c>
      <c r="AB121" s="142" t="s">
        <v>1985</v>
      </c>
      <c r="AC121" s="4" t="s">
        <v>2230</v>
      </c>
    </row>
    <row r="122" spans="1:31" ht="16.2" customHeight="1" x14ac:dyDescent="0.25">
      <c r="A122" s="23">
        <v>2025</v>
      </c>
      <c r="B122" s="23" t="s">
        <v>1006</v>
      </c>
      <c r="C122" s="142" t="s">
        <v>1041</v>
      </c>
      <c r="D122" s="142" t="s">
        <v>1436</v>
      </c>
      <c r="E122" s="23">
        <v>165</v>
      </c>
      <c r="F122" s="23"/>
      <c r="G122" s="142" t="s">
        <v>1437</v>
      </c>
      <c r="H122" s="23"/>
      <c r="I122" s="11" t="s">
        <v>1441</v>
      </c>
      <c r="J122" s="23">
        <v>2</v>
      </c>
      <c r="K122" s="23" t="s">
        <v>1443</v>
      </c>
      <c r="L122" s="5">
        <v>7000</v>
      </c>
      <c r="M122" s="12">
        <f t="shared" si="4"/>
        <v>14000</v>
      </c>
      <c r="N122" s="5">
        <v>6750</v>
      </c>
      <c r="O122" s="9">
        <f t="shared" si="5"/>
        <v>13500</v>
      </c>
      <c r="P122" s="153" t="s">
        <v>1444</v>
      </c>
      <c r="Q122" s="142" t="s">
        <v>1350</v>
      </c>
      <c r="R122" s="142" t="s">
        <v>2100</v>
      </c>
      <c r="S122" s="142" t="s">
        <v>2100</v>
      </c>
      <c r="T122" s="142" t="s">
        <v>2001</v>
      </c>
      <c r="U122" s="155" t="s">
        <v>2115</v>
      </c>
      <c r="V122" s="389" t="s">
        <v>2228</v>
      </c>
      <c r="W122" s="142" t="s">
        <v>1981</v>
      </c>
      <c r="X122" s="389" t="s">
        <v>2225</v>
      </c>
      <c r="Y122" s="23">
        <v>1005</v>
      </c>
      <c r="Z122" s="148" t="s">
        <v>2229</v>
      </c>
      <c r="AA122" s="148" t="s">
        <v>31</v>
      </c>
      <c r="AB122" s="142" t="s">
        <v>1985</v>
      </c>
      <c r="AC122" s="4" t="s">
        <v>2230</v>
      </c>
    </row>
    <row r="123" spans="1:31" ht="18" customHeight="1" x14ac:dyDescent="0.25">
      <c r="A123" s="23">
        <v>2025</v>
      </c>
      <c r="B123" s="23" t="s">
        <v>1006</v>
      </c>
      <c r="C123" s="142" t="s">
        <v>1041</v>
      </c>
      <c r="D123" s="142" t="s">
        <v>1436</v>
      </c>
      <c r="E123" s="148">
        <v>165</v>
      </c>
      <c r="F123" s="148"/>
      <c r="G123" s="142" t="s">
        <v>1437</v>
      </c>
      <c r="H123" s="23"/>
      <c r="I123" s="11" t="s">
        <v>1442</v>
      </c>
      <c r="J123" s="23">
        <v>24</v>
      </c>
      <c r="K123" s="23" t="s">
        <v>1339</v>
      </c>
      <c r="L123" s="5">
        <v>3000</v>
      </c>
      <c r="M123" s="12">
        <f t="shared" si="4"/>
        <v>72000</v>
      </c>
      <c r="N123" s="5">
        <v>3000</v>
      </c>
      <c r="O123" s="9">
        <f t="shared" si="5"/>
        <v>72000</v>
      </c>
      <c r="P123" s="153" t="s">
        <v>1444</v>
      </c>
      <c r="Q123" s="142" t="s">
        <v>1350</v>
      </c>
      <c r="R123" s="142" t="s">
        <v>2100</v>
      </c>
      <c r="S123" s="142" t="s">
        <v>2100</v>
      </c>
      <c r="T123" s="142" t="s">
        <v>2001</v>
      </c>
      <c r="U123" s="155" t="s">
        <v>2115</v>
      </c>
      <c r="V123" s="389" t="s">
        <v>2228</v>
      </c>
      <c r="W123" s="142" t="s">
        <v>1981</v>
      </c>
      <c r="X123" s="389" t="s">
        <v>2225</v>
      </c>
      <c r="Y123" s="23">
        <v>1005</v>
      </c>
      <c r="Z123" s="148" t="s">
        <v>2229</v>
      </c>
      <c r="AA123" s="148" t="s">
        <v>31</v>
      </c>
      <c r="AB123" s="142" t="s">
        <v>1985</v>
      </c>
      <c r="AC123" s="4" t="s">
        <v>2230</v>
      </c>
    </row>
    <row r="124" spans="1:31" s="31" customFormat="1" ht="14.4" customHeight="1" x14ac:dyDescent="0.25">
      <c r="A124" s="30">
        <v>2025</v>
      </c>
      <c r="B124" s="30" t="s">
        <v>1006</v>
      </c>
      <c r="C124" s="7" t="s">
        <v>1445</v>
      </c>
      <c r="D124" s="7" t="s">
        <v>1446</v>
      </c>
      <c r="E124" s="30"/>
      <c r="F124" s="30"/>
      <c r="G124" s="7" t="s">
        <v>1447</v>
      </c>
      <c r="H124" s="30"/>
      <c r="I124" s="50" t="s">
        <v>1448</v>
      </c>
      <c r="J124" s="30">
        <v>2</v>
      </c>
      <c r="K124" s="30" t="s">
        <v>1225</v>
      </c>
      <c r="L124" s="25">
        <v>6000</v>
      </c>
      <c r="M124" s="26">
        <f t="shared" si="4"/>
        <v>12000</v>
      </c>
      <c r="N124" s="25"/>
      <c r="O124" s="27">
        <f t="shared" si="5"/>
        <v>0</v>
      </c>
      <c r="P124" s="7" t="s">
        <v>1449</v>
      </c>
      <c r="Q124" s="7" t="s">
        <v>1450</v>
      </c>
      <c r="R124" s="7"/>
      <c r="S124" s="7"/>
      <c r="T124" s="7"/>
      <c r="U124" s="28"/>
      <c r="V124" s="520"/>
      <c r="W124" s="7"/>
      <c r="X124" s="520"/>
      <c r="Y124" s="30" t="s">
        <v>1101</v>
      </c>
      <c r="Z124" s="30"/>
      <c r="AA124" s="30" t="s">
        <v>95</v>
      </c>
      <c r="AB124" s="7" t="s">
        <v>1567</v>
      </c>
      <c r="AC124" s="7"/>
      <c r="AD124" s="31" t="s">
        <v>1490</v>
      </c>
    </row>
    <row r="125" spans="1:31" s="122" customFormat="1" ht="16.95" customHeight="1" x14ac:dyDescent="0.25">
      <c r="A125" s="148">
        <v>2025</v>
      </c>
      <c r="B125" s="148" t="s">
        <v>1006</v>
      </c>
      <c r="C125" s="142" t="s">
        <v>61</v>
      </c>
      <c r="D125" s="142" t="s">
        <v>1451</v>
      </c>
      <c r="E125" s="148">
        <v>101</v>
      </c>
      <c r="F125" s="148"/>
      <c r="G125" s="142" t="s">
        <v>1452</v>
      </c>
      <c r="H125" s="148"/>
      <c r="I125" s="153" t="s">
        <v>1680</v>
      </c>
      <c r="J125" s="148">
        <v>2</v>
      </c>
      <c r="K125" s="148" t="s">
        <v>1223</v>
      </c>
      <c r="L125" s="154">
        <v>600</v>
      </c>
      <c r="M125" s="181">
        <f t="shared" si="4"/>
        <v>1200</v>
      </c>
      <c r="N125" s="154">
        <v>800</v>
      </c>
      <c r="O125" s="185">
        <f t="shared" si="5"/>
        <v>1600</v>
      </c>
      <c r="P125" s="142" t="s">
        <v>1457</v>
      </c>
      <c r="Q125" s="142" t="s">
        <v>1149</v>
      </c>
      <c r="R125" s="142" t="s">
        <v>1963</v>
      </c>
      <c r="S125" s="142" t="s">
        <v>2006</v>
      </c>
      <c r="T125" s="142" t="s">
        <v>2007</v>
      </c>
      <c r="U125" s="155" t="s">
        <v>2081</v>
      </c>
      <c r="V125" s="156" t="s">
        <v>2081</v>
      </c>
      <c r="W125" s="142" t="s">
        <v>1679</v>
      </c>
      <c r="X125" s="389" t="s">
        <v>2104</v>
      </c>
      <c r="Y125" s="148" t="s">
        <v>1147</v>
      </c>
      <c r="Z125" s="148" t="s">
        <v>2130</v>
      </c>
      <c r="AA125" s="148" t="s">
        <v>31</v>
      </c>
      <c r="AB125" s="142" t="s">
        <v>1985</v>
      </c>
      <c r="AC125" s="142" t="s">
        <v>2078</v>
      </c>
      <c r="AD125" s="122" t="s">
        <v>1490</v>
      </c>
      <c r="AE125" s="122" t="s">
        <v>2132</v>
      </c>
    </row>
    <row r="126" spans="1:31" s="122" customFormat="1" ht="18.600000000000001" customHeight="1" x14ac:dyDescent="0.25">
      <c r="A126" s="148">
        <v>2025</v>
      </c>
      <c r="B126" s="148" t="s">
        <v>1006</v>
      </c>
      <c r="C126" s="142" t="s">
        <v>61</v>
      </c>
      <c r="D126" s="142" t="s">
        <v>1451</v>
      </c>
      <c r="E126" s="148">
        <v>101</v>
      </c>
      <c r="F126" s="148"/>
      <c r="G126" s="142" t="s">
        <v>1452</v>
      </c>
      <c r="H126" s="148"/>
      <c r="I126" s="153" t="s">
        <v>1453</v>
      </c>
      <c r="J126" s="148">
        <v>2</v>
      </c>
      <c r="K126" s="148" t="s">
        <v>1223</v>
      </c>
      <c r="L126" s="154">
        <v>650</v>
      </c>
      <c r="M126" s="181">
        <f t="shared" si="4"/>
        <v>1300</v>
      </c>
      <c r="N126" s="154">
        <v>460</v>
      </c>
      <c r="O126" s="185">
        <f t="shared" si="5"/>
        <v>920</v>
      </c>
      <c r="P126" s="142" t="s">
        <v>1457</v>
      </c>
      <c r="Q126" s="142" t="s">
        <v>1149</v>
      </c>
      <c r="R126" s="142" t="s">
        <v>1963</v>
      </c>
      <c r="S126" s="142" t="s">
        <v>2006</v>
      </c>
      <c r="T126" s="142" t="s">
        <v>2007</v>
      </c>
      <c r="U126" s="155" t="s">
        <v>2081</v>
      </c>
      <c r="V126" s="156" t="s">
        <v>2081</v>
      </c>
      <c r="W126" s="142" t="s">
        <v>1679</v>
      </c>
      <c r="X126" s="389" t="s">
        <v>2104</v>
      </c>
      <c r="Y126" s="148" t="s">
        <v>1147</v>
      </c>
      <c r="Z126" s="148" t="s">
        <v>2130</v>
      </c>
      <c r="AA126" s="148" t="s">
        <v>31</v>
      </c>
      <c r="AB126" s="142" t="s">
        <v>1985</v>
      </c>
      <c r="AC126" s="142" t="s">
        <v>2078</v>
      </c>
    </row>
    <row r="127" spans="1:31" s="122" customFormat="1" ht="18.600000000000001" customHeight="1" x14ac:dyDescent="0.25">
      <c r="A127" s="148">
        <v>2025</v>
      </c>
      <c r="B127" s="148" t="s">
        <v>1006</v>
      </c>
      <c r="C127" s="142" t="s">
        <v>61</v>
      </c>
      <c r="D127" s="142" t="s">
        <v>1451</v>
      </c>
      <c r="E127" s="148">
        <v>101</v>
      </c>
      <c r="F127" s="148"/>
      <c r="G127" s="142" t="s">
        <v>1452</v>
      </c>
      <c r="H127" s="148"/>
      <c r="I127" s="153" t="s">
        <v>1454</v>
      </c>
      <c r="J127" s="148">
        <v>2</v>
      </c>
      <c r="K127" s="148" t="s">
        <v>1223</v>
      </c>
      <c r="L127" s="154">
        <v>650</v>
      </c>
      <c r="M127" s="181">
        <f t="shared" si="4"/>
        <v>1300</v>
      </c>
      <c r="N127" s="154">
        <v>460</v>
      </c>
      <c r="O127" s="185">
        <f t="shared" si="5"/>
        <v>920</v>
      </c>
      <c r="P127" s="142" t="s">
        <v>1457</v>
      </c>
      <c r="Q127" s="142" t="s">
        <v>1149</v>
      </c>
      <c r="R127" s="142" t="s">
        <v>1963</v>
      </c>
      <c r="S127" s="142" t="s">
        <v>2006</v>
      </c>
      <c r="T127" s="142" t="s">
        <v>2007</v>
      </c>
      <c r="U127" s="155" t="s">
        <v>2081</v>
      </c>
      <c r="V127" s="156" t="s">
        <v>2081</v>
      </c>
      <c r="W127" s="142" t="s">
        <v>1679</v>
      </c>
      <c r="X127" s="389" t="s">
        <v>2104</v>
      </c>
      <c r="Y127" s="148" t="s">
        <v>1147</v>
      </c>
      <c r="Z127" s="148" t="s">
        <v>2130</v>
      </c>
      <c r="AA127" s="148" t="s">
        <v>31</v>
      </c>
      <c r="AB127" s="142" t="s">
        <v>1985</v>
      </c>
      <c r="AC127" s="142" t="s">
        <v>2078</v>
      </c>
    </row>
    <row r="128" spans="1:31" s="122" customFormat="1" ht="17.399999999999999" customHeight="1" x14ac:dyDescent="0.25">
      <c r="A128" s="148">
        <v>2025</v>
      </c>
      <c r="B128" s="148" t="s">
        <v>1006</v>
      </c>
      <c r="C128" s="142" t="s">
        <v>61</v>
      </c>
      <c r="D128" s="142" t="s">
        <v>1451</v>
      </c>
      <c r="E128" s="148">
        <v>101</v>
      </c>
      <c r="F128" s="148"/>
      <c r="G128" s="142" t="s">
        <v>1452</v>
      </c>
      <c r="H128" s="148"/>
      <c r="I128" s="153" t="s">
        <v>1455</v>
      </c>
      <c r="J128" s="148">
        <v>2</v>
      </c>
      <c r="K128" s="148" t="s">
        <v>1223</v>
      </c>
      <c r="L128" s="154">
        <v>650</v>
      </c>
      <c r="M128" s="181">
        <f t="shared" si="4"/>
        <v>1300</v>
      </c>
      <c r="N128" s="154">
        <v>460</v>
      </c>
      <c r="O128" s="185">
        <f t="shared" si="5"/>
        <v>920</v>
      </c>
      <c r="P128" s="142" t="s">
        <v>1457</v>
      </c>
      <c r="Q128" s="142" t="s">
        <v>1149</v>
      </c>
      <c r="R128" s="142" t="s">
        <v>1963</v>
      </c>
      <c r="S128" s="142" t="s">
        <v>2006</v>
      </c>
      <c r="T128" s="142" t="s">
        <v>2007</v>
      </c>
      <c r="U128" s="155" t="s">
        <v>2081</v>
      </c>
      <c r="V128" s="156" t="s">
        <v>2081</v>
      </c>
      <c r="W128" s="142" t="s">
        <v>1679</v>
      </c>
      <c r="X128" s="389" t="s">
        <v>2104</v>
      </c>
      <c r="Y128" s="148" t="s">
        <v>1147</v>
      </c>
      <c r="Z128" s="148" t="s">
        <v>2130</v>
      </c>
      <c r="AA128" s="148" t="s">
        <v>31</v>
      </c>
      <c r="AB128" s="142" t="s">
        <v>1985</v>
      </c>
      <c r="AC128" s="142" t="s">
        <v>2078</v>
      </c>
    </row>
    <row r="129" spans="1:31" s="122" customFormat="1" ht="17.399999999999999" customHeight="1" x14ac:dyDescent="0.25">
      <c r="A129" s="148">
        <v>2025</v>
      </c>
      <c r="B129" s="148" t="s">
        <v>1006</v>
      </c>
      <c r="C129" s="142" t="s">
        <v>61</v>
      </c>
      <c r="D129" s="142" t="s">
        <v>1451</v>
      </c>
      <c r="E129" s="148">
        <v>101</v>
      </c>
      <c r="F129" s="148"/>
      <c r="G129" s="142" t="s">
        <v>1452</v>
      </c>
      <c r="H129" s="148"/>
      <c r="I129" s="153" t="s">
        <v>1456</v>
      </c>
      <c r="J129" s="148">
        <v>2</v>
      </c>
      <c r="K129" s="148" t="s">
        <v>1223</v>
      </c>
      <c r="L129" s="154">
        <v>650</v>
      </c>
      <c r="M129" s="181">
        <f t="shared" si="4"/>
        <v>1300</v>
      </c>
      <c r="N129" s="154">
        <v>460</v>
      </c>
      <c r="O129" s="185">
        <f t="shared" si="5"/>
        <v>920</v>
      </c>
      <c r="P129" s="142" t="s">
        <v>1457</v>
      </c>
      <c r="Q129" s="142" t="s">
        <v>1149</v>
      </c>
      <c r="R129" s="142" t="s">
        <v>1963</v>
      </c>
      <c r="S129" s="142" t="s">
        <v>2006</v>
      </c>
      <c r="T129" s="142" t="s">
        <v>2007</v>
      </c>
      <c r="U129" s="155" t="s">
        <v>2081</v>
      </c>
      <c r="V129" s="156" t="s">
        <v>2081</v>
      </c>
      <c r="W129" s="142" t="s">
        <v>1679</v>
      </c>
      <c r="X129" s="389" t="s">
        <v>2104</v>
      </c>
      <c r="Y129" s="148" t="s">
        <v>1147</v>
      </c>
      <c r="Z129" s="148" t="s">
        <v>2130</v>
      </c>
      <c r="AA129" s="148" t="s">
        <v>31</v>
      </c>
      <c r="AB129" s="142" t="s">
        <v>1985</v>
      </c>
      <c r="AC129" s="142" t="s">
        <v>2078</v>
      </c>
    </row>
    <row r="130" spans="1:31" s="31" customFormat="1" ht="16.2" customHeight="1" x14ac:dyDescent="0.25">
      <c r="A130" s="30">
        <v>2025</v>
      </c>
      <c r="B130" s="30" t="s">
        <v>1006</v>
      </c>
      <c r="C130" s="7" t="s">
        <v>1458</v>
      </c>
      <c r="D130" s="7" t="s">
        <v>1459</v>
      </c>
      <c r="E130" s="30"/>
      <c r="F130" s="30"/>
      <c r="G130" s="7" t="s">
        <v>1460</v>
      </c>
      <c r="H130" s="30"/>
      <c r="I130" s="50" t="s">
        <v>1461</v>
      </c>
      <c r="J130" s="30">
        <v>5</v>
      </c>
      <c r="K130" s="30" t="s">
        <v>1173</v>
      </c>
      <c r="L130" s="25">
        <v>600</v>
      </c>
      <c r="M130" s="26">
        <f t="shared" si="4"/>
        <v>3000</v>
      </c>
      <c r="N130" s="25"/>
      <c r="O130" s="27">
        <f t="shared" si="5"/>
        <v>0</v>
      </c>
      <c r="P130" s="7" t="s">
        <v>1464</v>
      </c>
      <c r="Q130" s="7" t="s">
        <v>1465</v>
      </c>
      <c r="R130" s="7"/>
      <c r="S130" s="7"/>
      <c r="T130" s="7"/>
      <c r="U130" s="28"/>
      <c r="V130" s="520"/>
      <c r="W130" s="7"/>
      <c r="X130" s="520"/>
      <c r="Y130" s="30" t="s">
        <v>1176</v>
      </c>
      <c r="Z130" s="30"/>
      <c r="AA130" s="30"/>
      <c r="AB130" s="7" t="s">
        <v>1567</v>
      </c>
      <c r="AC130" s="7"/>
      <c r="AD130" s="31" t="s">
        <v>1178</v>
      </c>
    </row>
    <row r="131" spans="1:31" s="31" customFormat="1" ht="14.1" customHeight="1" x14ac:dyDescent="0.25">
      <c r="A131" s="30">
        <v>2025</v>
      </c>
      <c r="B131" s="30" t="s">
        <v>1006</v>
      </c>
      <c r="C131" s="7" t="s">
        <v>1458</v>
      </c>
      <c r="D131" s="7" t="s">
        <v>1459</v>
      </c>
      <c r="E131" s="30"/>
      <c r="F131" s="30"/>
      <c r="G131" s="7" t="s">
        <v>1460</v>
      </c>
      <c r="H131" s="30"/>
      <c r="I131" s="50" t="s">
        <v>1462</v>
      </c>
      <c r="J131" s="30">
        <v>1</v>
      </c>
      <c r="K131" s="30" t="s">
        <v>1314</v>
      </c>
      <c r="L131" s="25">
        <v>100</v>
      </c>
      <c r="M131" s="26">
        <f t="shared" si="4"/>
        <v>100</v>
      </c>
      <c r="N131" s="25"/>
      <c r="O131" s="27">
        <f t="shared" si="5"/>
        <v>0</v>
      </c>
      <c r="P131" s="7" t="s">
        <v>1464</v>
      </c>
      <c r="Q131" s="7" t="s">
        <v>1465</v>
      </c>
      <c r="R131" s="7"/>
      <c r="S131" s="7"/>
      <c r="T131" s="7"/>
      <c r="U131" s="28"/>
      <c r="V131" s="520"/>
      <c r="W131" s="7"/>
      <c r="X131" s="520"/>
      <c r="Y131" s="30" t="s">
        <v>1176</v>
      </c>
      <c r="Z131" s="30"/>
      <c r="AA131" s="30"/>
      <c r="AB131" s="7"/>
      <c r="AC131" s="7"/>
    </row>
    <row r="132" spans="1:31" s="31" customFormat="1" ht="18" customHeight="1" x14ac:dyDescent="0.25">
      <c r="A132" s="30">
        <v>2025</v>
      </c>
      <c r="B132" s="30" t="s">
        <v>1006</v>
      </c>
      <c r="C132" s="7" t="s">
        <v>1458</v>
      </c>
      <c r="D132" s="7" t="s">
        <v>1459</v>
      </c>
      <c r="E132" s="30"/>
      <c r="F132" s="30"/>
      <c r="G132" s="7" t="s">
        <v>1460</v>
      </c>
      <c r="H132" s="30"/>
      <c r="I132" s="50" t="s">
        <v>1463</v>
      </c>
      <c r="J132" s="30">
        <v>2</v>
      </c>
      <c r="K132" s="30" t="s">
        <v>1173</v>
      </c>
      <c r="L132" s="25">
        <v>1000</v>
      </c>
      <c r="M132" s="26">
        <f t="shared" ref="M132:M202" si="6">SUM(J132*L132)</f>
        <v>2000</v>
      </c>
      <c r="N132" s="25"/>
      <c r="O132" s="27">
        <f t="shared" ref="O132:O202" si="7">SUM(J132*N132)</f>
        <v>0</v>
      </c>
      <c r="P132" s="7" t="s">
        <v>1464</v>
      </c>
      <c r="Q132" s="7" t="s">
        <v>1465</v>
      </c>
      <c r="R132" s="7"/>
      <c r="S132" s="7"/>
      <c r="T132" s="7"/>
      <c r="U132" s="28"/>
      <c r="V132" s="520"/>
      <c r="W132" s="7"/>
      <c r="X132" s="520"/>
      <c r="Y132" s="30" t="s">
        <v>1176</v>
      </c>
      <c r="Z132" s="30"/>
      <c r="AA132" s="30"/>
      <c r="AB132" s="7"/>
      <c r="AC132" s="7"/>
    </row>
    <row r="133" spans="1:31" s="122" customFormat="1" x14ac:dyDescent="0.25">
      <c r="A133" s="148">
        <v>2025</v>
      </c>
      <c r="B133" s="148" t="s">
        <v>1006</v>
      </c>
      <c r="C133" s="142" t="s">
        <v>1458</v>
      </c>
      <c r="D133" s="142" t="s">
        <v>1459</v>
      </c>
      <c r="E133" s="148">
        <v>165</v>
      </c>
      <c r="F133" s="148"/>
      <c r="G133" s="142" t="s">
        <v>1466</v>
      </c>
      <c r="H133" s="148"/>
      <c r="I133" s="153" t="s">
        <v>1467</v>
      </c>
      <c r="J133" s="148">
        <v>1</v>
      </c>
      <c r="K133" s="148" t="s">
        <v>1225</v>
      </c>
      <c r="L133" s="154">
        <v>2500</v>
      </c>
      <c r="M133" s="181">
        <f t="shared" si="6"/>
        <v>2500</v>
      </c>
      <c r="N133" s="154">
        <v>1500</v>
      </c>
      <c r="O133" s="185">
        <f t="shared" si="7"/>
        <v>1500</v>
      </c>
      <c r="P133" s="142" t="s">
        <v>1468</v>
      </c>
      <c r="Q133" s="142" t="s">
        <v>1465</v>
      </c>
      <c r="R133" s="142" t="s">
        <v>1963</v>
      </c>
      <c r="S133" s="142" t="s">
        <v>1998</v>
      </c>
      <c r="T133" s="142" t="s">
        <v>2000</v>
      </c>
      <c r="U133" s="155" t="s">
        <v>2023</v>
      </c>
      <c r="V133" s="389" t="s">
        <v>2135</v>
      </c>
      <c r="W133" s="142" t="s">
        <v>1007</v>
      </c>
      <c r="X133" s="389" t="s">
        <v>2135</v>
      </c>
      <c r="Y133" s="148" t="s">
        <v>1176</v>
      </c>
      <c r="Z133" s="148" t="s">
        <v>2171</v>
      </c>
      <c r="AA133" s="148" t="s">
        <v>31</v>
      </c>
      <c r="AB133" s="142" t="s">
        <v>1985</v>
      </c>
      <c r="AC133" s="142" t="s">
        <v>2025</v>
      </c>
      <c r="AD133" s="122" t="s">
        <v>1177</v>
      </c>
      <c r="AE133" s="122" t="s">
        <v>2173</v>
      </c>
    </row>
    <row r="134" spans="1:31" s="617" customFormat="1" ht="27.6" x14ac:dyDescent="0.25">
      <c r="A134" s="611">
        <v>2025</v>
      </c>
      <c r="B134" s="611" t="s">
        <v>1006</v>
      </c>
      <c r="C134" s="612" t="s">
        <v>1296</v>
      </c>
      <c r="D134" s="612" t="s">
        <v>1297</v>
      </c>
      <c r="E134" s="611"/>
      <c r="F134" s="611"/>
      <c r="G134" s="612" t="s">
        <v>1469</v>
      </c>
      <c r="H134" s="611"/>
      <c r="I134" s="613" t="s">
        <v>1470</v>
      </c>
      <c r="J134" s="611">
        <v>6</v>
      </c>
      <c r="K134" s="611" t="s">
        <v>1472</v>
      </c>
      <c r="L134" s="614">
        <v>300</v>
      </c>
      <c r="M134" s="614">
        <f t="shared" si="6"/>
        <v>1800</v>
      </c>
      <c r="N134" s="614"/>
      <c r="O134" s="614">
        <f t="shared" si="7"/>
        <v>0</v>
      </c>
      <c r="P134" s="613" t="s">
        <v>1471</v>
      </c>
      <c r="Q134" s="612" t="s">
        <v>1301</v>
      </c>
      <c r="R134" s="612"/>
      <c r="S134" s="612"/>
      <c r="T134" s="612"/>
      <c r="U134" s="615"/>
      <c r="V134" s="616"/>
      <c r="W134" s="612"/>
      <c r="X134" s="616"/>
      <c r="Y134" s="611" t="s">
        <v>1073</v>
      </c>
      <c r="Z134" s="611"/>
      <c r="AA134" s="611"/>
      <c r="AB134" s="612"/>
      <c r="AC134" s="612"/>
    </row>
    <row r="135" spans="1:31" s="122" customFormat="1" ht="27.6" x14ac:dyDescent="0.25">
      <c r="A135" s="148">
        <v>2025</v>
      </c>
      <c r="B135" s="148" t="s">
        <v>1006</v>
      </c>
      <c r="C135" s="142" t="s">
        <v>61</v>
      </c>
      <c r="D135" s="142" t="s">
        <v>1482</v>
      </c>
      <c r="E135" s="148">
        <v>101</v>
      </c>
      <c r="F135" s="500"/>
      <c r="G135" s="142" t="s">
        <v>1474</v>
      </c>
      <c r="H135" s="148"/>
      <c r="I135" s="153" t="s">
        <v>1481</v>
      </c>
      <c r="J135" s="148">
        <v>1</v>
      </c>
      <c r="K135" s="148" t="s">
        <v>1225</v>
      </c>
      <c r="L135" s="154">
        <v>1400</v>
      </c>
      <c r="M135" s="181">
        <f t="shared" si="6"/>
        <v>1400</v>
      </c>
      <c r="N135" s="154">
        <v>1200</v>
      </c>
      <c r="O135" s="185">
        <f t="shared" si="7"/>
        <v>1200</v>
      </c>
      <c r="P135" s="153" t="s">
        <v>1483</v>
      </c>
      <c r="Q135" s="142" t="s">
        <v>1149</v>
      </c>
      <c r="R135" s="142" t="s">
        <v>1963</v>
      </c>
      <c r="S135" s="142" t="s">
        <v>2008</v>
      </c>
      <c r="T135" s="142" t="s">
        <v>2007</v>
      </c>
      <c r="U135" s="155" t="s">
        <v>2081</v>
      </c>
      <c r="V135" s="155" t="s">
        <v>2081</v>
      </c>
      <c r="W135" s="142" t="s">
        <v>1007</v>
      </c>
      <c r="X135" s="155" t="s">
        <v>2081</v>
      </c>
      <c r="Y135" s="148" t="s">
        <v>1147</v>
      </c>
      <c r="Z135" s="148" t="s">
        <v>2160</v>
      </c>
      <c r="AA135" s="148" t="s">
        <v>31</v>
      </c>
      <c r="AB135" s="142" t="s">
        <v>1985</v>
      </c>
      <c r="AC135" s="142" t="s">
        <v>2079</v>
      </c>
      <c r="AD135" s="122" t="s">
        <v>1177</v>
      </c>
      <c r="AE135" s="122" t="s">
        <v>2186</v>
      </c>
    </row>
    <row r="136" spans="1:31" s="31" customFormat="1" ht="18.600000000000001" customHeight="1" x14ac:dyDescent="0.25">
      <c r="A136" s="30">
        <v>2025</v>
      </c>
      <c r="B136" s="30" t="s">
        <v>1006</v>
      </c>
      <c r="C136" s="7" t="s">
        <v>1473</v>
      </c>
      <c r="D136" s="7" t="s">
        <v>1168</v>
      </c>
      <c r="E136" s="30"/>
      <c r="F136" s="30"/>
      <c r="G136" s="7" t="s">
        <v>1480</v>
      </c>
      <c r="H136" s="30"/>
      <c r="I136" s="50" t="s">
        <v>1475</v>
      </c>
      <c r="J136" s="30">
        <v>5</v>
      </c>
      <c r="K136" s="30" t="s">
        <v>1478</v>
      </c>
      <c r="L136" s="25">
        <v>1075</v>
      </c>
      <c r="M136" s="26">
        <f t="shared" si="6"/>
        <v>5375</v>
      </c>
      <c r="N136" s="25"/>
      <c r="O136" s="27">
        <f t="shared" si="7"/>
        <v>0</v>
      </c>
      <c r="P136" s="7" t="s">
        <v>1479</v>
      </c>
      <c r="Q136" s="7" t="s">
        <v>1131</v>
      </c>
      <c r="R136" s="7"/>
      <c r="S136" s="7"/>
      <c r="T136" s="7"/>
      <c r="U136" s="28"/>
      <c r="V136" s="520"/>
      <c r="W136" s="7"/>
      <c r="X136" s="29"/>
      <c r="Y136" s="30" t="s">
        <v>1176</v>
      </c>
      <c r="Z136" s="30"/>
      <c r="AA136" s="30"/>
      <c r="AB136" s="7" t="s">
        <v>1567</v>
      </c>
      <c r="AC136" s="7"/>
      <c r="AD136" s="31" t="s">
        <v>1490</v>
      </c>
    </row>
    <row r="137" spans="1:31" s="31" customFormat="1" ht="14.1" customHeight="1" x14ac:dyDescent="0.25">
      <c r="A137" s="30">
        <v>2025</v>
      </c>
      <c r="B137" s="30" t="s">
        <v>1006</v>
      </c>
      <c r="C137" s="7" t="s">
        <v>1473</v>
      </c>
      <c r="D137" s="7" t="s">
        <v>1168</v>
      </c>
      <c r="E137" s="30"/>
      <c r="F137" s="30"/>
      <c r="G137" s="7" t="s">
        <v>1480</v>
      </c>
      <c r="H137" s="30"/>
      <c r="I137" s="50" t="s">
        <v>1476</v>
      </c>
      <c r="J137" s="30">
        <v>3</v>
      </c>
      <c r="K137" s="30" t="s">
        <v>1173</v>
      </c>
      <c r="L137" s="25">
        <v>60</v>
      </c>
      <c r="M137" s="26">
        <f t="shared" si="6"/>
        <v>180</v>
      </c>
      <c r="N137" s="25"/>
      <c r="O137" s="27">
        <f t="shared" si="7"/>
        <v>0</v>
      </c>
      <c r="P137" s="7" t="s">
        <v>1479</v>
      </c>
      <c r="Q137" s="7" t="s">
        <v>1131</v>
      </c>
      <c r="R137" s="7"/>
      <c r="S137" s="7"/>
      <c r="T137" s="7"/>
      <c r="U137" s="28"/>
      <c r="V137" s="520"/>
      <c r="W137" s="7"/>
      <c r="X137" s="29"/>
      <c r="Y137" s="30" t="s">
        <v>1176</v>
      </c>
      <c r="Z137" s="30"/>
      <c r="AA137" s="30"/>
      <c r="AB137" s="7"/>
      <c r="AC137" s="7"/>
    </row>
    <row r="138" spans="1:31" s="31" customFormat="1" ht="16.95" customHeight="1" x14ac:dyDescent="0.25">
      <c r="A138" s="30">
        <v>2025</v>
      </c>
      <c r="B138" s="30" t="s">
        <v>1006</v>
      </c>
      <c r="C138" s="7" t="s">
        <v>1473</v>
      </c>
      <c r="D138" s="7" t="s">
        <v>1168</v>
      </c>
      <c r="E138" s="30"/>
      <c r="F138" s="30"/>
      <c r="G138" s="7" t="s">
        <v>1480</v>
      </c>
      <c r="H138" s="30"/>
      <c r="I138" s="50" t="s">
        <v>1477</v>
      </c>
      <c r="J138" s="30">
        <v>5</v>
      </c>
      <c r="K138" s="30" t="s">
        <v>1234</v>
      </c>
      <c r="L138" s="25">
        <v>250</v>
      </c>
      <c r="M138" s="26">
        <f t="shared" si="6"/>
        <v>1250</v>
      </c>
      <c r="N138" s="25"/>
      <c r="O138" s="27">
        <f t="shared" si="7"/>
        <v>0</v>
      </c>
      <c r="P138" s="7" t="s">
        <v>1479</v>
      </c>
      <c r="Q138" s="7" t="s">
        <v>1131</v>
      </c>
      <c r="R138" s="7"/>
      <c r="S138" s="7"/>
      <c r="T138" s="7"/>
      <c r="U138" s="28"/>
      <c r="V138" s="29"/>
      <c r="W138" s="7"/>
      <c r="X138" s="29"/>
      <c r="Y138" s="30" t="s">
        <v>1176</v>
      </c>
      <c r="Z138" s="30"/>
      <c r="AA138" s="30"/>
      <c r="AB138" s="7"/>
      <c r="AC138" s="7"/>
    </row>
    <row r="139" spans="1:31" s="122" customFormat="1" ht="14.1" customHeight="1" x14ac:dyDescent="0.25">
      <c r="A139" s="148">
        <v>2025</v>
      </c>
      <c r="B139" s="148" t="s">
        <v>1006</v>
      </c>
      <c r="C139" s="142" t="s">
        <v>122</v>
      </c>
      <c r="D139" s="142" t="s">
        <v>1329</v>
      </c>
      <c r="E139" s="148">
        <v>165</v>
      </c>
      <c r="F139" s="498" t="s">
        <v>1583</v>
      </c>
      <c r="G139" s="142" t="s">
        <v>1491</v>
      </c>
      <c r="H139" s="148"/>
      <c r="I139" s="153" t="s">
        <v>1582</v>
      </c>
      <c r="J139" s="148">
        <v>50</v>
      </c>
      <c r="K139" s="148" t="s">
        <v>1314</v>
      </c>
      <c r="L139" s="154">
        <v>150</v>
      </c>
      <c r="M139" s="181">
        <f t="shared" si="6"/>
        <v>7500</v>
      </c>
      <c r="N139" s="154">
        <v>135</v>
      </c>
      <c r="O139" s="185">
        <f t="shared" si="7"/>
        <v>6750</v>
      </c>
      <c r="P139" s="142" t="s">
        <v>1788</v>
      </c>
      <c r="Q139" s="142" t="s">
        <v>1492</v>
      </c>
      <c r="R139" s="142" t="s">
        <v>1998</v>
      </c>
      <c r="S139" s="142" t="s">
        <v>2022</v>
      </c>
      <c r="T139" s="142" t="s">
        <v>2023</v>
      </c>
      <c r="U139" s="389" t="s">
        <v>2030</v>
      </c>
      <c r="V139" s="389" t="s">
        <v>2030</v>
      </c>
      <c r="W139" s="142" t="s">
        <v>444</v>
      </c>
      <c r="X139" s="389" t="s">
        <v>2030</v>
      </c>
      <c r="Y139" s="148">
        <v>1005</v>
      </c>
      <c r="Z139" s="148" t="s">
        <v>2128</v>
      </c>
      <c r="AA139" s="148" t="s">
        <v>31</v>
      </c>
      <c r="AB139" s="142" t="s">
        <v>1985</v>
      </c>
      <c r="AC139" s="142" t="s">
        <v>2080</v>
      </c>
      <c r="AD139" s="122" t="s">
        <v>1177</v>
      </c>
      <c r="AE139" s="122" t="s">
        <v>2131</v>
      </c>
    </row>
    <row r="140" spans="1:31" s="609" customFormat="1" ht="22.2" customHeight="1" x14ac:dyDescent="0.25">
      <c r="A140" s="500">
        <v>2025</v>
      </c>
      <c r="B140" s="500" t="s">
        <v>1006</v>
      </c>
      <c r="C140" s="501" t="s">
        <v>70</v>
      </c>
      <c r="D140" s="501" t="s">
        <v>1493</v>
      </c>
      <c r="E140" s="500">
        <v>165</v>
      </c>
      <c r="F140" s="607" t="s">
        <v>1603</v>
      </c>
      <c r="G140" s="501" t="s">
        <v>1494</v>
      </c>
      <c r="H140" s="500"/>
      <c r="I140" s="608" t="s">
        <v>1495</v>
      </c>
      <c r="J140" s="500">
        <v>15</v>
      </c>
      <c r="K140" s="500" t="s">
        <v>1173</v>
      </c>
      <c r="L140" s="181">
        <v>30</v>
      </c>
      <c r="M140" s="181">
        <f t="shared" si="6"/>
        <v>450</v>
      </c>
      <c r="N140" s="181">
        <v>25</v>
      </c>
      <c r="O140" s="181">
        <f t="shared" si="7"/>
        <v>375</v>
      </c>
      <c r="P140" s="608" t="s">
        <v>1511</v>
      </c>
      <c r="Q140" s="501" t="s">
        <v>1127</v>
      </c>
      <c r="R140" s="501" t="s">
        <v>1963</v>
      </c>
      <c r="S140" s="501" t="s">
        <v>1998</v>
      </c>
      <c r="T140" s="501" t="s">
        <v>2000</v>
      </c>
      <c r="U140" s="504" t="s">
        <v>2023</v>
      </c>
      <c r="V140" s="505" t="s">
        <v>2030</v>
      </c>
      <c r="W140" s="501" t="s">
        <v>661</v>
      </c>
      <c r="X140" s="505" t="s">
        <v>2030</v>
      </c>
      <c r="Y140" s="500" t="s">
        <v>1512</v>
      </c>
      <c r="Z140" s="500" t="s">
        <v>2092</v>
      </c>
      <c r="AA140" s="500" t="s">
        <v>31</v>
      </c>
      <c r="AB140" s="501" t="s">
        <v>1985</v>
      </c>
      <c r="AC140" s="501" t="s">
        <v>2026</v>
      </c>
      <c r="AD140" s="609" t="s">
        <v>1584</v>
      </c>
      <c r="AE140" s="609" t="s">
        <v>2093</v>
      </c>
    </row>
    <row r="141" spans="1:31" s="122" customFormat="1" ht="14.1" customHeight="1" x14ac:dyDescent="0.25">
      <c r="A141" s="148">
        <v>2025</v>
      </c>
      <c r="B141" s="148" t="s">
        <v>1006</v>
      </c>
      <c r="C141" s="142" t="s">
        <v>70</v>
      </c>
      <c r="D141" s="142" t="s">
        <v>1493</v>
      </c>
      <c r="E141" s="148">
        <v>165</v>
      </c>
      <c r="F141" s="148"/>
      <c r="G141" s="142" t="s">
        <v>1494</v>
      </c>
      <c r="H141" s="148"/>
      <c r="I141" s="153" t="s">
        <v>1496</v>
      </c>
      <c r="J141" s="148">
        <v>15</v>
      </c>
      <c r="K141" s="148" t="s">
        <v>1173</v>
      </c>
      <c r="L141" s="154">
        <v>30</v>
      </c>
      <c r="M141" s="181">
        <f t="shared" si="6"/>
        <v>450</v>
      </c>
      <c r="N141" s="154">
        <v>25</v>
      </c>
      <c r="O141" s="185">
        <f t="shared" si="7"/>
        <v>375</v>
      </c>
      <c r="P141" s="153" t="s">
        <v>1511</v>
      </c>
      <c r="Q141" s="142" t="s">
        <v>1127</v>
      </c>
      <c r="R141" s="501" t="s">
        <v>1963</v>
      </c>
      <c r="S141" s="501" t="s">
        <v>1998</v>
      </c>
      <c r="T141" s="501" t="s">
        <v>2000</v>
      </c>
      <c r="U141" s="504" t="s">
        <v>2023</v>
      </c>
      <c r="V141" s="505" t="s">
        <v>2030</v>
      </c>
      <c r="W141" s="501" t="s">
        <v>661</v>
      </c>
      <c r="X141" s="505" t="s">
        <v>2030</v>
      </c>
      <c r="Y141" s="148" t="s">
        <v>1512</v>
      </c>
      <c r="Z141" s="500" t="s">
        <v>2092</v>
      </c>
      <c r="AA141" s="500" t="s">
        <v>31</v>
      </c>
      <c r="AB141" s="501" t="s">
        <v>1985</v>
      </c>
      <c r="AC141" s="501" t="s">
        <v>2026</v>
      </c>
    </row>
    <row r="142" spans="1:31" s="122" customFormat="1" ht="16.2" customHeight="1" x14ac:dyDescent="0.25">
      <c r="A142" s="148">
        <v>2025</v>
      </c>
      <c r="B142" s="148" t="s">
        <v>1006</v>
      </c>
      <c r="C142" s="142" t="s">
        <v>70</v>
      </c>
      <c r="D142" s="142" t="s">
        <v>1493</v>
      </c>
      <c r="E142" s="500">
        <v>165</v>
      </c>
      <c r="F142" s="148"/>
      <c r="G142" s="142" t="s">
        <v>1494</v>
      </c>
      <c r="H142" s="148"/>
      <c r="I142" s="153" t="s">
        <v>1497</v>
      </c>
      <c r="J142" s="148">
        <v>15</v>
      </c>
      <c r="K142" s="148" t="s">
        <v>1173</v>
      </c>
      <c r="L142" s="154">
        <v>30</v>
      </c>
      <c r="M142" s="181">
        <f t="shared" si="6"/>
        <v>450</v>
      </c>
      <c r="N142" s="181">
        <v>25</v>
      </c>
      <c r="O142" s="185">
        <f t="shared" si="7"/>
        <v>375</v>
      </c>
      <c r="P142" s="153" t="s">
        <v>1511</v>
      </c>
      <c r="Q142" s="142" t="s">
        <v>1127</v>
      </c>
      <c r="R142" s="501" t="s">
        <v>1963</v>
      </c>
      <c r="S142" s="501" t="s">
        <v>1998</v>
      </c>
      <c r="T142" s="501" t="s">
        <v>2000</v>
      </c>
      <c r="U142" s="504" t="s">
        <v>2023</v>
      </c>
      <c r="V142" s="505" t="s">
        <v>2030</v>
      </c>
      <c r="W142" s="501" t="s">
        <v>661</v>
      </c>
      <c r="X142" s="505" t="s">
        <v>2030</v>
      </c>
      <c r="Y142" s="148" t="s">
        <v>1512</v>
      </c>
      <c r="Z142" s="500" t="s">
        <v>2092</v>
      </c>
      <c r="AA142" s="500" t="s">
        <v>31</v>
      </c>
      <c r="AB142" s="501" t="s">
        <v>1985</v>
      </c>
      <c r="AC142" s="501" t="s">
        <v>2026</v>
      </c>
    </row>
    <row r="143" spans="1:31" ht="14.1" customHeight="1" x14ac:dyDescent="0.25">
      <c r="A143" s="23">
        <v>2025</v>
      </c>
      <c r="B143" s="148" t="s">
        <v>1006</v>
      </c>
      <c r="C143" s="142" t="s">
        <v>70</v>
      </c>
      <c r="D143" s="142" t="s">
        <v>1493</v>
      </c>
      <c r="E143" s="148">
        <v>165</v>
      </c>
      <c r="F143" s="148"/>
      <c r="G143" s="142" t="s">
        <v>1494</v>
      </c>
      <c r="H143" s="23"/>
      <c r="I143" s="153" t="s">
        <v>1498</v>
      </c>
      <c r="J143" s="148">
        <v>15</v>
      </c>
      <c r="K143" s="148" t="s">
        <v>1173</v>
      </c>
      <c r="L143" s="154">
        <v>30</v>
      </c>
      <c r="M143" s="12">
        <f t="shared" si="6"/>
        <v>450</v>
      </c>
      <c r="N143" s="154">
        <v>25</v>
      </c>
      <c r="O143" s="9">
        <f t="shared" si="7"/>
        <v>375</v>
      </c>
      <c r="P143" s="153" t="s">
        <v>1511</v>
      </c>
      <c r="Q143" s="142" t="s">
        <v>1127</v>
      </c>
      <c r="R143" s="501" t="s">
        <v>1963</v>
      </c>
      <c r="S143" s="501" t="s">
        <v>1998</v>
      </c>
      <c r="T143" s="501" t="s">
        <v>2000</v>
      </c>
      <c r="U143" s="504" t="s">
        <v>2023</v>
      </c>
      <c r="V143" s="505" t="s">
        <v>2030</v>
      </c>
      <c r="W143" s="501" t="s">
        <v>661</v>
      </c>
      <c r="X143" s="505" t="s">
        <v>2030</v>
      </c>
      <c r="Y143" s="148" t="s">
        <v>1512</v>
      </c>
      <c r="Z143" s="500" t="s">
        <v>2092</v>
      </c>
      <c r="AA143" s="500" t="s">
        <v>31</v>
      </c>
      <c r="AB143" s="501" t="s">
        <v>1985</v>
      </c>
      <c r="AC143" s="501" t="s">
        <v>2026</v>
      </c>
    </row>
    <row r="144" spans="1:31" ht="14.1" customHeight="1" x14ac:dyDescent="0.25">
      <c r="A144" s="23">
        <v>2025</v>
      </c>
      <c r="B144" s="148" t="s">
        <v>1006</v>
      </c>
      <c r="C144" s="142" t="s">
        <v>70</v>
      </c>
      <c r="D144" s="142" t="s">
        <v>1493</v>
      </c>
      <c r="E144" s="500">
        <v>165</v>
      </c>
      <c r="F144" s="148"/>
      <c r="G144" s="142" t="s">
        <v>1494</v>
      </c>
      <c r="H144" s="23"/>
      <c r="I144" s="153" t="s">
        <v>1499</v>
      </c>
      <c r="J144" s="148">
        <v>10</v>
      </c>
      <c r="K144" s="148" t="s">
        <v>1173</v>
      </c>
      <c r="L144" s="154">
        <v>185</v>
      </c>
      <c r="M144" s="12">
        <f t="shared" si="6"/>
        <v>1850</v>
      </c>
      <c r="N144" s="5">
        <v>165</v>
      </c>
      <c r="O144" s="9">
        <f t="shared" si="7"/>
        <v>1650</v>
      </c>
      <c r="P144" s="153" t="s">
        <v>1511</v>
      </c>
      <c r="Q144" s="142" t="s">
        <v>1127</v>
      </c>
      <c r="R144" s="501" t="s">
        <v>1963</v>
      </c>
      <c r="S144" s="501" t="s">
        <v>1998</v>
      </c>
      <c r="T144" s="501" t="s">
        <v>2000</v>
      </c>
      <c r="U144" s="504" t="s">
        <v>2023</v>
      </c>
      <c r="V144" s="505" t="s">
        <v>2030</v>
      </c>
      <c r="W144" s="501" t="s">
        <v>661</v>
      </c>
      <c r="X144" s="505" t="s">
        <v>2030</v>
      </c>
      <c r="Y144" s="148" t="s">
        <v>1512</v>
      </c>
      <c r="Z144" s="500" t="s">
        <v>2092</v>
      </c>
      <c r="AA144" s="500" t="s">
        <v>31</v>
      </c>
      <c r="AB144" s="501" t="s">
        <v>1985</v>
      </c>
      <c r="AC144" s="501" t="s">
        <v>2026</v>
      </c>
    </row>
    <row r="145" spans="1:32" ht="14.1" customHeight="1" x14ac:dyDescent="0.25">
      <c r="A145" s="23">
        <v>2025</v>
      </c>
      <c r="B145" s="148" t="s">
        <v>1006</v>
      </c>
      <c r="C145" s="142" t="s">
        <v>70</v>
      </c>
      <c r="D145" s="142" t="s">
        <v>1493</v>
      </c>
      <c r="E145" s="148">
        <v>165</v>
      </c>
      <c r="F145" s="148"/>
      <c r="G145" s="142" t="s">
        <v>1494</v>
      </c>
      <c r="H145" s="23"/>
      <c r="I145" s="153" t="s">
        <v>1500</v>
      </c>
      <c r="J145" s="148">
        <v>5</v>
      </c>
      <c r="K145" s="148" t="s">
        <v>1173</v>
      </c>
      <c r="L145" s="154">
        <v>60</v>
      </c>
      <c r="M145" s="12">
        <f t="shared" si="6"/>
        <v>300</v>
      </c>
      <c r="N145" s="5">
        <v>50</v>
      </c>
      <c r="O145" s="9">
        <f t="shared" si="7"/>
        <v>250</v>
      </c>
      <c r="P145" s="153" t="s">
        <v>1511</v>
      </c>
      <c r="Q145" s="142" t="s">
        <v>1127</v>
      </c>
      <c r="R145" s="501" t="s">
        <v>1963</v>
      </c>
      <c r="S145" s="501" t="s">
        <v>1998</v>
      </c>
      <c r="T145" s="501" t="s">
        <v>2000</v>
      </c>
      <c r="U145" s="504" t="s">
        <v>2023</v>
      </c>
      <c r="V145" s="505" t="s">
        <v>2030</v>
      </c>
      <c r="W145" s="501" t="s">
        <v>661</v>
      </c>
      <c r="X145" s="505" t="s">
        <v>2030</v>
      </c>
      <c r="Y145" s="148" t="s">
        <v>1512</v>
      </c>
      <c r="Z145" s="500" t="s">
        <v>2092</v>
      </c>
      <c r="AA145" s="500" t="s">
        <v>31</v>
      </c>
      <c r="AB145" s="501" t="s">
        <v>1985</v>
      </c>
      <c r="AC145" s="501" t="s">
        <v>2026</v>
      </c>
    </row>
    <row r="146" spans="1:32" ht="27.6" x14ac:dyDescent="0.25">
      <c r="A146" s="23">
        <v>2025</v>
      </c>
      <c r="B146" s="148" t="s">
        <v>1006</v>
      </c>
      <c r="C146" s="142" t="s">
        <v>70</v>
      </c>
      <c r="D146" s="142" t="s">
        <v>1493</v>
      </c>
      <c r="E146" s="500">
        <v>165</v>
      </c>
      <c r="F146" s="148"/>
      <c r="G146" s="142" t="s">
        <v>1494</v>
      </c>
      <c r="H146" s="23"/>
      <c r="I146" s="153" t="s">
        <v>1501</v>
      </c>
      <c r="J146" s="148">
        <v>5</v>
      </c>
      <c r="K146" s="148" t="s">
        <v>1173</v>
      </c>
      <c r="L146" s="154">
        <v>60</v>
      </c>
      <c r="M146" s="12">
        <f t="shared" si="6"/>
        <v>300</v>
      </c>
      <c r="N146" s="5">
        <v>50</v>
      </c>
      <c r="O146" s="9">
        <f t="shared" si="7"/>
        <v>250</v>
      </c>
      <c r="P146" s="153" t="s">
        <v>1511</v>
      </c>
      <c r="Q146" s="142" t="s">
        <v>1127</v>
      </c>
      <c r="R146" s="501" t="s">
        <v>1963</v>
      </c>
      <c r="S146" s="501" t="s">
        <v>1998</v>
      </c>
      <c r="T146" s="501" t="s">
        <v>2000</v>
      </c>
      <c r="U146" s="504" t="s">
        <v>2023</v>
      </c>
      <c r="V146" s="505" t="s">
        <v>2030</v>
      </c>
      <c r="W146" s="501" t="s">
        <v>661</v>
      </c>
      <c r="X146" s="505" t="s">
        <v>2030</v>
      </c>
      <c r="Y146" s="148" t="s">
        <v>1512</v>
      </c>
      <c r="Z146" s="500" t="s">
        <v>2092</v>
      </c>
      <c r="AA146" s="500" t="s">
        <v>31</v>
      </c>
      <c r="AB146" s="501" t="s">
        <v>1985</v>
      </c>
      <c r="AC146" s="501" t="s">
        <v>2026</v>
      </c>
    </row>
    <row r="147" spans="1:32" ht="27.6" x14ac:dyDescent="0.25">
      <c r="A147" s="23">
        <v>2025</v>
      </c>
      <c r="B147" s="148" t="s">
        <v>1006</v>
      </c>
      <c r="C147" s="142" t="s">
        <v>70</v>
      </c>
      <c r="D147" s="142" t="s">
        <v>1493</v>
      </c>
      <c r="E147" s="148">
        <v>165</v>
      </c>
      <c r="F147" s="148"/>
      <c r="G147" s="142" t="s">
        <v>1494</v>
      </c>
      <c r="H147" s="23"/>
      <c r="I147" s="153" t="s">
        <v>1502</v>
      </c>
      <c r="J147" s="148">
        <v>5</v>
      </c>
      <c r="K147" s="148" t="s">
        <v>1173</v>
      </c>
      <c r="L147" s="154">
        <v>60</v>
      </c>
      <c r="M147" s="12">
        <f t="shared" si="6"/>
        <v>300</v>
      </c>
      <c r="N147" s="5">
        <v>50</v>
      </c>
      <c r="O147" s="9">
        <f t="shared" si="7"/>
        <v>250</v>
      </c>
      <c r="P147" s="153" t="s">
        <v>1511</v>
      </c>
      <c r="Q147" s="142" t="s">
        <v>1127</v>
      </c>
      <c r="R147" s="501" t="s">
        <v>1963</v>
      </c>
      <c r="S147" s="501" t="s">
        <v>1998</v>
      </c>
      <c r="T147" s="501" t="s">
        <v>2000</v>
      </c>
      <c r="U147" s="504" t="s">
        <v>2023</v>
      </c>
      <c r="V147" s="505" t="s">
        <v>2030</v>
      </c>
      <c r="W147" s="501" t="s">
        <v>661</v>
      </c>
      <c r="X147" s="505" t="s">
        <v>2030</v>
      </c>
      <c r="Y147" s="148" t="s">
        <v>1512</v>
      </c>
      <c r="Z147" s="500" t="s">
        <v>2092</v>
      </c>
      <c r="AA147" s="500" t="s">
        <v>31</v>
      </c>
      <c r="AB147" s="501" t="s">
        <v>1985</v>
      </c>
      <c r="AC147" s="501" t="s">
        <v>2026</v>
      </c>
    </row>
    <row r="148" spans="1:32" ht="27.6" x14ac:dyDescent="0.25">
      <c r="A148" s="23">
        <v>2025</v>
      </c>
      <c r="B148" s="148" t="s">
        <v>1006</v>
      </c>
      <c r="C148" s="142" t="s">
        <v>70</v>
      </c>
      <c r="D148" s="142" t="s">
        <v>1493</v>
      </c>
      <c r="E148" s="500">
        <v>165</v>
      </c>
      <c r="F148" s="148"/>
      <c r="G148" s="142" t="s">
        <v>1494</v>
      </c>
      <c r="H148" s="23"/>
      <c r="I148" s="153" t="s">
        <v>1503</v>
      </c>
      <c r="J148" s="148">
        <v>5</v>
      </c>
      <c r="K148" s="148" t="s">
        <v>1173</v>
      </c>
      <c r="L148" s="154">
        <v>85</v>
      </c>
      <c r="M148" s="12">
        <f t="shared" si="6"/>
        <v>425</v>
      </c>
      <c r="N148" s="5">
        <v>80</v>
      </c>
      <c r="O148" s="9">
        <f t="shared" si="7"/>
        <v>400</v>
      </c>
      <c r="P148" s="153" t="s">
        <v>1511</v>
      </c>
      <c r="Q148" s="142" t="s">
        <v>1127</v>
      </c>
      <c r="R148" s="501" t="s">
        <v>1963</v>
      </c>
      <c r="S148" s="501" t="s">
        <v>1998</v>
      </c>
      <c r="T148" s="501" t="s">
        <v>2000</v>
      </c>
      <c r="U148" s="504" t="s">
        <v>2023</v>
      </c>
      <c r="V148" s="505" t="s">
        <v>2030</v>
      </c>
      <c r="W148" s="501" t="s">
        <v>661</v>
      </c>
      <c r="X148" s="505" t="s">
        <v>2030</v>
      </c>
      <c r="Y148" s="148" t="s">
        <v>1512</v>
      </c>
      <c r="Z148" s="500" t="s">
        <v>2092</v>
      </c>
      <c r="AA148" s="500" t="s">
        <v>31</v>
      </c>
      <c r="AB148" s="501" t="s">
        <v>1985</v>
      </c>
      <c r="AC148" s="501" t="s">
        <v>2026</v>
      </c>
    </row>
    <row r="149" spans="1:32" ht="27.6" x14ac:dyDescent="0.25">
      <c r="A149" s="23">
        <v>2025</v>
      </c>
      <c r="B149" s="148" t="s">
        <v>1006</v>
      </c>
      <c r="C149" s="142" t="s">
        <v>70</v>
      </c>
      <c r="D149" s="142" t="s">
        <v>1493</v>
      </c>
      <c r="E149" s="148">
        <v>165</v>
      </c>
      <c r="F149" s="148"/>
      <c r="G149" s="142" t="s">
        <v>1494</v>
      </c>
      <c r="H149" s="23"/>
      <c r="I149" s="153" t="s">
        <v>1504</v>
      </c>
      <c r="J149" s="148">
        <v>5</v>
      </c>
      <c r="K149" s="148" t="s">
        <v>1173</v>
      </c>
      <c r="L149" s="154">
        <v>85</v>
      </c>
      <c r="M149" s="12">
        <f t="shared" si="6"/>
        <v>425</v>
      </c>
      <c r="N149" s="5">
        <v>80</v>
      </c>
      <c r="O149" s="9">
        <f t="shared" si="7"/>
        <v>400</v>
      </c>
      <c r="P149" s="153" t="s">
        <v>1511</v>
      </c>
      <c r="Q149" s="142" t="s">
        <v>1127</v>
      </c>
      <c r="R149" s="501" t="s">
        <v>1963</v>
      </c>
      <c r="S149" s="501" t="s">
        <v>1998</v>
      </c>
      <c r="T149" s="501" t="s">
        <v>2000</v>
      </c>
      <c r="U149" s="504" t="s">
        <v>2023</v>
      </c>
      <c r="V149" s="505" t="s">
        <v>2030</v>
      </c>
      <c r="W149" s="501" t="s">
        <v>661</v>
      </c>
      <c r="X149" s="505" t="s">
        <v>2030</v>
      </c>
      <c r="Y149" s="148" t="s">
        <v>1512</v>
      </c>
      <c r="Z149" s="500" t="s">
        <v>2092</v>
      </c>
      <c r="AA149" s="500" t="s">
        <v>31</v>
      </c>
      <c r="AB149" s="501" t="s">
        <v>1985</v>
      </c>
      <c r="AC149" s="501" t="s">
        <v>2026</v>
      </c>
    </row>
    <row r="150" spans="1:32" ht="27.6" x14ac:dyDescent="0.25">
      <c r="A150" s="23">
        <v>2025</v>
      </c>
      <c r="B150" s="148" t="s">
        <v>1006</v>
      </c>
      <c r="C150" s="142" t="s">
        <v>70</v>
      </c>
      <c r="D150" s="142" t="s">
        <v>1493</v>
      </c>
      <c r="E150" s="500">
        <v>165</v>
      </c>
      <c r="F150" s="148"/>
      <c r="G150" s="142" t="s">
        <v>1494</v>
      </c>
      <c r="H150" s="23"/>
      <c r="I150" s="153" t="s">
        <v>1505</v>
      </c>
      <c r="J150" s="148">
        <v>5</v>
      </c>
      <c r="K150" s="148" t="s">
        <v>1173</v>
      </c>
      <c r="L150" s="154">
        <v>85</v>
      </c>
      <c r="M150" s="12">
        <f t="shared" si="6"/>
        <v>425</v>
      </c>
      <c r="N150" s="5">
        <v>80</v>
      </c>
      <c r="O150" s="9">
        <f t="shared" si="7"/>
        <v>400</v>
      </c>
      <c r="P150" s="153" t="s">
        <v>1511</v>
      </c>
      <c r="Q150" s="142" t="s">
        <v>1127</v>
      </c>
      <c r="R150" s="501" t="s">
        <v>1963</v>
      </c>
      <c r="S150" s="501" t="s">
        <v>1998</v>
      </c>
      <c r="T150" s="501" t="s">
        <v>2000</v>
      </c>
      <c r="U150" s="504" t="s">
        <v>2023</v>
      </c>
      <c r="V150" s="505" t="s">
        <v>2030</v>
      </c>
      <c r="W150" s="501" t="s">
        <v>661</v>
      </c>
      <c r="X150" s="505" t="s">
        <v>2030</v>
      </c>
      <c r="Y150" s="148" t="s">
        <v>1512</v>
      </c>
      <c r="Z150" s="500" t="s">
        <v>2092</v>
      </c>
      <c r="AA150" s="500" t="s">
        <v>31</v>
      </c>
      <c r="AB150" s="501" t="s">
        <v>1985</v>
      </c>
      <c r="AC150" s="501" t="s">
        <v>2026</v>
      </c>
    </row>
    <row r="151" spans="1:32" ht="27.6" x14ac:dyDescent="0.25">
      <c r="A151" s="23">
        <v>2025</v>
      </c>
      <c r="B151" s="148" t="s">
        <v>1006</v>
      </c>
      <c r="C151" s="142" t="s">
        <v>70</v>
      </c>
      <c r="D151" s="142" t="s">
        <v>1493</v>
      </c>
      <c r="E151" s="148">
        <v>165</v>
      </c>
      <c r="F151" s="148"/>
      <c r="G151" s="142" t="s">
        <v>1494</v>
      </c>
      <c r="H151" s="23"/>
      <c r="I151" s="11" t="s">
        <v>1506</v>
      </c>
      <c r="J151" s="148">
        <v>20</v>
      </c>
      <c r="K151" s="148" t="s">
        <v>1173</v>
      </c>
      <c r="L151" s="154">
        <v>15</v>
      </c>
      <c r="M151" s="12">
        <f t="shared" si="6"/>
        <v>300</v>
      </c>
      <c r="N151" s="5">
        <v>15</v>
      </c>
      <c r="O151" s="9">
        <f t="shared" si="7"/>
        <v>300</v>
      </c>
      <c r="P151" s="153" t="s">
        <v>1511</v>
      </c>
      <c r="Q151" s="142" t="s">
        <v>1127</v>
      </c>
      <c r="R151" s="501" t="s">
        <v>1963</v>
      </c>
      <c r="S151" s="501" t="s">
        <v>1998</v>
      </c>
      <c r="T151" s="501" t="s">
        <v>2000</v>
      </c>
      <c r="U151" s="504" t="s">
        <v>2023</v>
      </c>
      <c r="V151" s="505" t="s">
        <v>2030</v>
      </c>
      <c r="W151" s="501" t="s">
        <v>661</v>
      </c>
      <c r="X151" s="505" t="s">
        <v>2030</v>
      </c>
      <c r="Y151" s="148" t="s">
        <v>1512</v>
      </c>
      <c r="Z151" s="500" t="s">
        <v>2092</v>
      </c>
      <c r="AA151" s="500" t="s">
        <v>31</v>
      </c>
      <c r="AB151" s="501" t="s">
        <v>1985</v>
      </c>
      <c r="AC151" s="501" t="s">
        <v>2026</v>
      </c>
    </row>
    <row r="152" spans="1:32" s="31" customFormat="1" ht="14.1" customHeight="1" x14ac:dyDescent="0.25">
      <c r="A152" s="23">
        <v>2025</v>
      </c>
      <c r="B152" s="148" t="s">
        <v>1006</v>
      </c>
      <c r="C152" s="142" t="s">
        <v>70</v>
      </c>
      <c r="D152" s="142" t="s">
        <v>1493</v>
      </c>
      <c r="E152" s="500">
        <v>165</v>
      </c>
      <c r="F152" s="148"/>
      <c r="G152" s="142" t="s">
        <v>1494</v>
      </c>
      <c r="H152" s="23"/>
      <c r="I152" s="153" t="s">
        <v>1507</v>
      </c>
      <c r="J152" s="148">
        <v>8</v>
      </c>
      <c r="K152" s="148" t="s">
        <v>1478</v>
      </c>
      <c r="L152" s="5">
        <v>230</v>
      </c>
      <c r="M152" s="12">
        <f t="shared" si="6"/>
        <v>1840</v>
      </c>
      <c r="N152" s="5">
        <v>200</v>
      </c>
      <c r="O152" s="9">
        <f t="shared" si="7"/>
        <v>1600</v>
      </c>
      <c r="P152" s="153" t="s">
        <v>1511</v>
      </c>
      <c r="Q152" s="142" t="s">
        <v>1127</v>
      </c>
      <c r="R152" s="501" t="s">
        <v>1963</v>
      </c>
      <c r="S152" s="501" t="s">
        <v>1998</v>
      </c>
      <c r="T152" s="501" t="s">
        <v>2000</v>
      </c>
      <c r="U152" s="504" t="s">
        <v>2023</v>
      </c>
      <c r="V152" s="505" t="s">
        <v>2030</v>
      </c>
      <c r="W152" s="501" t="s">
        <v>661</v>
      </c>
      <c r="X152" s="505" t="s">
        <v>2030</v>
      </c>
      <c r="Y152" s="148" t="s">
        <v>1512</v>
      </c>
      <c r="Z152" s="500" t="s">
        <v>2092</v>
      </c>
      <c r="AA152" s="500" t="s">
        <v>31</v>
      </c>
      <c r="AB152" s="501" t="s">
        <v>1985</v>
      </c>
      <c r="AC152" s="501" t="s">
        <v>2026</v>
      </c>
    </row>
    <row r="153" spans="1:32" s="31" customFormat="1" ht="14.1" customHeight="1" x14ac:dyDescent="0.25">
      <c r="A153" s="23">
        <v>2025</v>
      </c>
      <c r="B153" s="148" t="s">
        <v>1006</v>
      </c>
      <c r="C153" s="142" t="s">
        <v>70</v>
      </c>
      <c r="D153" s="142" t="s">
        <v>1493</v>
      </c>
      <c r="E153" s="148">
        <v>165</v>
      </c>
      <c r="F153" s="148"/>
      <c r="G153" s="142" t="s">
        <v>1494</v>
      </c>
      <c r="H153" s="23"/>
      <c r="I153" s="153" t="s">
        <v>1508</v>
      </c>
      <c r="J153" s="148">
        <v>14</v>
      </c>
      <c r="K153" s="148" t="s">
        <v>1173</v>
      </c>
      <c r="L153" s="154">
        <v>90</v>
      </c>
      <c r="M153" s="12">
        <f t="shared" si="6"/>
        <v>1260</v>
      </c>
      <c r="N153" s="5">
        <v>85</v>
      </c>
      <c r="O153" s="9">
        <f t="shared" si="7"/>
        <v>1190</v>
      </c>
      <c r="P153" s="153" t="s">
        <v>1511</v>
      </c>
      <c r="Q153" s="142" t="s">
        <v>1127</v>
      </c>
      <c r="R153" s="501" t="s">
        <v>1963</v>
      </c>
      <c r="S153" s="501" t="s">
        <v>1998</v>
      </c>
      <c r="T153" s="501" t="s">
        <v>2000</v>
      </c>
      <c r="U153" s="504" t="s">
        <v>2023</v>
      </c>
      <c r="V153" s="505" t="s">
        <v>2030</v>
      </c>
      <c r="W153" s="501" t="s">
        <v>661</v>
      </c>
      <c r="X153" s="505" t="s">
        <v>2030</v>
      </c>
      <c r="Y153" s="148" t="s">
        <v>1512</v>
      </c>
      <c r="Z153" s="500" t="s">
        <v>2092</v>
      </c>
      <c r="AA153" s="500" t="s">
        <v>31</v>
      </c>
      <c r="AB153" s="501" t="s">
        <v>1985</v>
      </c>
      <c r="AC153" s="501" t="s">
        <v>2026</v>
      </c>
    </row>
    <row r="154" spans="1:32" s="31" customFormat="1" ht="14.1" customHeight="1" x14ac:dyDescent="0.25">
      <c r="A154" s="23">
        <v>2025</v>
      </c>
      <c r="B154" s="148" t="s">
        <v>1006</v>
      </c>
      <c r="C154" s="142" t="s">
        <v>70</v>
      </c>
      <c r="D154" s="142" t="s">
        <v>1493</v>
      </c>
      <c r="E154" s="500">
        <v>165</v>
      </c>
      <c r="F154" s="148"/>
      <c r="G154" s="142" t="s">
        <v>1494</v>
      </c>
      <c r="H154" s="23"/>
      <c r="I154" s="153" t="s">
        <v>1509</v>
      </c>
      <c r="J154" s="148">
        <v>5</v>
      </c>
      <c r="K154" s="148" t="s">
        <v>1478</v>
      </c>
      <c r="L154" s="154">
        <v>260</v>
      </c>
      <c r="M154" s="12">
        <f t="shared" si="6"/>
        <v>1300</v>
      </c>
      <c r="N154" s="5">
        <v>200</v>
      </c>
      <c r="O154" s="9">
        <f t="shared" si="7"/>
        <v>1000</v>
      </c>
      <c r="P154" s="153" t="s">
        <v>1511</v>
      </c>
      <c r="Q154" s="142" t="s">
        <v>1127</v>
      </c>
      <c r="R154" s="501" t="s">
        <v>1963</v>
      </c>
      <c r="S154" s="501" t="s">
        <v>1998</v>
      </c>
      <c r="T154" s="501" t="s">
        <v>2000</v>
      </c>
      <c r="U154" s="504" t="s">
        <v>2023</v>
      </c>
      <c r="V154" s="505" t="s">
        <v>2030</v>
      </c>
      <c r="W154" s="501" t="s">
        <v>661</v>
      </c>
      <c r="X154" s="505" t="s">
        <v>2030</v>
      </c>
      <c r="Y154" s="148" t="s">
        <v>1512</v>
      </c>
      <c r="Z154" s="500" t="s">
        <v>2092</v>
      </c>
      <c r="AA154" s="500" t="s">
        <v>31</v>
      </c>
      <c r="AB154" s="501" t="s">
        <v>1985</v>
      </c>
      <c r="AC154" s="501" t="s">
        <v>2026</v>
      </c>
    </row>
    <row r="155" spans="1:32" s="31" customFormat="1" ht="14.1" customHeight="1" x14ac:dyDescent="0.25">
      <c r="A155" s="23">
        <v>2025</v>
      </c>
      <c r="B155" s="148" t="s">
        <v>1006</v>
      </c>
      <c r="C155" s="142" t="s">
        <v>70</v>
      </c>
      <c r="D155" s="142" t="s">
        <v>1493</v>
      </c>
      <c r="E155" s="148">
        <v>165</v>
      </c>
      <c r="F155" s="148"/>
      <c r="G155" s="142" t="s">
        <v>1494</v>
      </c>
      <c r="H155" s="23"/>
      <c r="I155" s="153" t="s">
        <v>1510</v>
      </c>
      <c r="J155" s="148">
        <v>40</v>
      </c>
      <c r="K155" s="148" t="s">
        <v>1478</v>
      </c>
      <c r="L155" s="154">
        <v>80</v>
      </c>
      <c r="M155" s="12">
        <f t="shared" si="6"/>
        <v>3200</v>
      </c>
      <c r="N155" s="5">
        <v>65</v>
      </c>
      <c r="O155" s="9">
        <f t="shared" si="7"/>
        <v>2600</v>
      </c>
      <c r="P155" s="153" t="s">
        <v>1511</v>
      </c>
      <c r="Q155" s="142" t="s">
        <v>1127</v>
      </c>
      <c r="R155" s="501" t="s">
        <v>1963</v>
      </c>
      <c r="S155" s="501" t="s">
        <v>1998</v>
      </c>
      <c r="T155" s="501" t="s">
        <v>2000</v>
      </c>
      <c r="U155" s="504" t="s">
        <v>2023</v>
      </c>
      <c r="V155" s="505" t="s">
        <v>2030</v>
      </c>
      <c r="W155" s="501" t="s">
        <v>661</v>
      </c>
      <c r="X155" s="505" t="s">
        <v>2030</v>
      </c>
      <c r="Y155" s="148" t="s">
        <v>1512</v>
      </c>
      <c r="Z155" s="500" t="s">
        <v>2092</v>
      </c>
      <c r="AA155" s="500" t="s">
        <v>31</v>
      </c>
      <c r="AB155" s="501" t="s">
        <v>1985</v>
      </c>
      <c r="AC155" s="4" t="s">
        <v>2026</v>
      </c>
      <c r="AD155" s="122"/>
    </row>
    <row r="156" spans="1:32" s="31" customFormat="1" ht="87.6" customHeight="1" x14ac:dyDescent="0.25">
      <c r="A156" s="23">
        <v>2025</v>
      </c>
      <c r="B156" s="148" t="s">
        <v>1006</v>
      </c>
      <c r="C156" s="4" t="s">
        <v>572</v>
      </c>
      <c r="D156" s="142" t="s">
        <v>1513</v>
      </c>
      <c r="E156" s="23">
        <v>165</v>
      </c>
      <c r="F156" s="23"/>
      <c r="G156" s="142" t="s">
        <v>1514</v>
      </c>
      <c r="H156" s="23"/>
      <c r="I156" s="153" t="s">
        <v>1515</v>
      </c>
      <c r="J156" s="148">
        <v>1</v>
      </c>
      <c r="K156" s="148" t="s">
        <v>1517</v>
      </c>
      <c r="L156" s="154">
        <v>25000</v>
      </c>
      <c r="M156" s="12">
        <f t="shared" si="6"/>
        <v>25000</v>
      </c>
      <c r="N156" s="5">
        <v>25000</v>
      </c>
      <c r="O156" s="9">
        <f t="shared" si="7"/>
        <v>25000</v>
      </c>
      <c r="P156" s="153" t="s">
        <v>1518</v>
      </c>
      <c r="Q156" s="142" t="s">
        <v>1350</v>
      </c>
      <c r="R156" s="142" t="s">
        <v>2101</v>
      </c>
      <c r="S156" s="142" t="s">
        <v>2102</v>
      </c>
      <c r="T156" s="142" t="s">
        <v>2001</v>
      </c>
      <c r="U156" s="142" t="s">
        <v>2159</v>
      </c>
      <c r="V156" s="148" t="s">
        <v>2174</v>
      </c>
      <c r="W156" s="142" t="s">
        <v>1999</v>
      </c>
      <c r="X156" s="148" t="s">
        <v>2169</v>
      </c>
      <c r="Y156" s="148">
        <v>1005</v>
      </c>
      <c r="Z156" s="148" t="s">
        <v>2175</v>
      </c>
      <c r="AA156" s="500" t="s">
        <v>31</v>
      </c>
      <c r="AB156" s="501" t="s">
        <v>1985</v>
      </c>
      <c r="AC156" s="4" t="s">
        <v>2116</v>
      </c>
      <c r="AD156" s="122" t="s">
        <v>1584</v>
      </c>
      <c r="AE156" s="122" t="s">
        <v>2176</v>
      </c>
    </row>
    <row r="157" spans="1:32" s="31" customFormat="1" ht="28.8" customHeight="1" x14ac:dyDescent="0.25">
      <c r="A157" s="23">
        <v>2025</v>
      </c>
      <c r="B157" s="148" t="s">
        <v>1006</v>
      </c>
      <c r="C157" s="4" t="s">
        <v>572</v>
      </c>
      <c r="D157" s="142" t="s">
        <v>1513</v>
      </c>
      <c r="E157" s="23">
        <v>165</v>
      </c>
      <c r="F157" s="23"/>
      <c r="G157" s="142" t="s">
        <v>1514</v>
      </c>
      <c r="H157" s="23"/>
      <c r="I157" s="153" t="s">
        <v>1516</v>
      </c>
      <c r="J157" s="148">
        <v>1</v>
      </c>
      <c r="K157" s="148" t="s">
        <v>1517</v>
      </c>
      <c r="L157" s="154">
        <v>3000</v>
      </c>
      <c r="M157" s="12">
        <f t="shared" si="6"/>
        <v>3000</v>
      </c>
      <c r="N157" s="5">
        <v>1800</v>
      </c>
      <c r="O157" s="9">
        <f t="shared" si="7"/>
        <v>1800</v>
      </c>
      <c r="P157" s="153" t="s">
        <v>1518</v>
      </c>
      <c r="Q157" s="142" t="s">
        <v>1350</v>
      </c>
      <c r="R157" s="142" t="s">
        <v>2101</v>
      </c>
      <c r="S157" s="142" t="s">
        <v>2102</v>
      </c>
      <c r="T157" s="142" t="s">
        <v>2001</v>
      </c>
      <c r="U157" s="142" t="s">
        <v>2159</v>
      </c>
      <c r="V157" s="148" t="s">
        <v>2174</v>
      </c>
      <c r="W157" s="142" t="s">
        <v>1999</v>
      </c>
      <c r="X157" s="148" t="s">
        <v>2169</v>
      </c>
      <c r="Y157" s="148">
        <v>1005</v>
      </c>
      <c r="Z157" s="148" t="s">
        <v>2175</v>
      </c>
      <c r="AA157" s="500" t="s">
        <v>31</v>
      </c>
      <c r="AB157" s="501" t="s">
        <v>1985</v>
      </c>
      <c r="AC157" s="4" t="s">
        <v>2116</v>
      </c>
    </row>
    <row r="158" spans="1:32" s="122" customFormat="1" ht="22.8" customHeight="1" x14ac:dyDescent="0.25">
      <c r="A158" s="23">
        <v>2025</v>
      </c>
      <c r="B158" s="148" t="s">
        <v>1006</v>
      </c>
      <c r="C158" s="4" t="s">
        <v>572</v>
      </c>
      <c r="D158" s="142" t="s">
        <v>1513</v>
      </c>
      <c r="E158" s="23">
        <v>165</v>
      </c>
      <c r="F158" s="23"/>
      <c r="G158" s="142" t="s">
        <v>1519</v>
      </c>
      <c r="H158" s="23"/>
      <c r="I158" s="153" t="s">
        <v>1520</v>
      </c>
      <c r="J158" s="148">
        <v>1</v>
      </c>
      <c r="K158" s="148" t="s">
        <v>1232</v>
      </c>
      <c r="L158" s="154">
        <v>11200</v>
      </c>
      <c r="M158" s="12">
        <f t="shared" si="6"/>
        <v>11200</v>
      </c>
      <c r="N158" s="5">
        <v>1457</v>
      </c>
      <c r="O158" s="9">
        <f t="shared" si="7"/>
        <v>1457</v>
      </c>
      <c r="P158" s="153" t="s">
        <v>1538</v>
      </c>
      <c r="Q158" s="142" t="s">
        <v>1350</v>
      </c>
      <c r="R158" s="665"/>
      <c r="S158" s="142" t="s">
        <v>2095</v>
      </c>
      <c r="T158" s="142" t="s">
        <v>2097</v>
      </c>
      <c r="U158" s="142" t="s">
        <v>2159</v>
      </c>
      <c r="V158" s="748">
        <v>0.59</v>
      </c>
      <c r="W158" s="142" t="s">
        <v>406</v>
      </c>
      <c r="X158" s="142"/>
      <c r="Y158" s="148">
        <v>1005</v>
      </c>
      <c r="Z158" s="148"/>
      <c r="AA158" s="148"/>
      <c r="AB158" s="142"/>
      <c r="AC158" s="4" t="s">
        <v>2117</v>
      </c>
      <c r="AD158" s="122" t="s">
        <v>1178</v>
      </c>
    </row>
    <row r="159" spans="1:32" s="122" customFormat="1" ht="16.2" customHeight="1" x14ac:dyDescent="0.25">
      <c r="A159" s="23">
        <v>2025</v>
      </c>
      <c r="B159" s="148" t="s">
        <v>1006</v>
      </c>
      <c r="C159" s="4" t="s">
        <v>572</v>
      </c>
      <c r="D159" s="142" t="s">
        <v>1513</v>
      </c>
      <c r="E159" s="23">
        <v>165</v>
      </c>
      <c r="F159" s="23"/>
      <c r="G159" s="142" t="s">
        <v>1519</v>
      </c>
      <c r="H159" s="23"/>
      <c r="I159" s="153" t="s">
        <v>1521</v>
      </c>
      <c r="J159" s="148">
        <v>2</v>
      </c>
      <c r="K159" s="148" t="s">
        <v>1173</v>
      </c>
      <c r="L159" s="154">
        <v>2000</v>
      </c>
      <c r="M159" s="12">
        <f t="shared" si="6"/>
        <v>4000</v>
      </c>
      <c r="N159" s="5">
        <v>7744</v>
      </c>
      <c r="O159" s="9">
        <f t="shared" si="7"/>
        <v>15488</v>
      </c>
      <c r="P159" s="153" t="s">
        <v>1518</v>
      </c>
      <c r="Q159" s="142" t="s">
        <v>1350</v>
      </c>
      <c r="R159" s="501"/>
      <c r="S159" s="142" t="s">
        <v>2095</v>
      </c>
      <c r="T159" s="142" t="s">
        <v>2097</v>
      </c>
      <c r="U159" s="142" t="s">
        <v>2159</v>
      </c>
      <c r="V159" s="142"/>
      <c r="W159" s="142" t="s">
        <v>406</v>
      </c>
      <c r="X159" s="142"/>
      <c r="Y159" s="148">
        <v>1005</v>
      </c>
      <c r="Z159" s="148"/>
      <c r="AA159" s="148"/>
      <c r="AB159" s="142"/>
      <c r="AC159" s="4" t="s">
        <v>2117</v>
      </c>
    </row>
    <row r="160" spans="1:32" s="96" customFormat="1" ht="41.4" customHeight="1" x14ac:dyDescent="0.25">
      <c r="A160" s="23">
        <v>2025</v>
      </c>
      <c r="B160" s="148" t="s">
        <v>1006</v>
      </c>
      <c r="C160" s="4" t="s">
        <v>572</v>
      </c>
      <c r="D160" s="142" t="s">
        <v>1513</v>
      </c>
      <c r="E160" s="23">
        <v>165</v>
      </c>
      <c r="F160" s="23"/>
      <c r="G160" s="142" t="s">
        <v>1519</v>
      </c>
      <c r="H160" s="23"/>
      <c r="I160" s="153" t="s">
        <v>1522</v>
      </c>
      <c r="J160" s="148">
        <v>5</v>
      </c>
      <c r="K160" s="148" t="s">
        <v>1173</v>
      </c>
      <c r="L160" s="154">
        <v>650</v>
      </c>
      <c r="M160" s="12">
        <f t="shared" si="6"/>
        <v>3250</v>
      </c>
      <c r="N160" s="5">
        <v>519</v>
      </c>
      <c r="O160" s="9">
        <f t="shared" si="7"/>
        <v>2595</v>
      </c>
      <c r="P160" s="153" t="s">
        <v>1538</v>
      </c>
      <c r="Q160" s="142" t="s">
        <v>1350</v>
      </c>
      <c r="R160" s="142"/>
      <c r="S160" s="142" t="s">
        <v>2095</v>
      </c>
      <c r="T160" s="142" t="s">
        <v>2097</v>
      </c>
      <c r="U160" s="142" t="s">
        <v>2159</v>
      </c>
      <c r="V160" s="142"/>
      <c r="W160" s="142" t="s">
        <v>406</v>
      </c>
      <c r="X160" s="142"/>
      <c r="Y160" s="148">
        <v>1005</v>
      </c>
      <c r="Z160" s="148"/>
      <c r="AA160" s="148"/>
      <c r="AB160" s="142"/>
      <c r="AC160" s="4" t="s">
        <v>2117</v>
      </c>
      <c r="AD160" s="122"/>
      <c r="AE160" s="122"/>
      <c r="AF160" s="315"/>
    </row>
    <row r="161" spans="1:31" s="96" customFormat="1" ht="14.1" customHeight="1" x14ac:dyDescent="0.25">
      <c r="A161" s="23">
        <v>2025</v>
      </c>
      <c r="B161" s="148" t="s">
        <v>1006</v>
      </c>
      <c r="C161" s="4" t="s">
        <v>572</v>
      </c>
      <c r="D161" s="142" t="s">
        <v>1513</v>
      </c>
      <c r="E161" s="23">
        <v>165</v>
      </c>
      <c r="F161" s="23"/>
      <c r="G161" s="142" t="s">
        <v>1519</v>
      </c>
      <c r="H161" s="23"/>
      <c r="I161" s="153" t="s">
        <v>1523</v>
      </c>
      <c r="J161" s="148">
        <v>10</v>
      </c>
      <c r="K161" s="148" t="s">
        <v>1173</v>
      </c>
      <c r="L161" s="154">
        <v>530</v>
      </c>
      <c r="M161" s="12">
        <f t="shared" si="6"/>
        <v>5300</v>
      </c>
      <c r="N161" s="5">
        <v>551</v>
      </c>
      <c r="O161" s="9">
        <f t="shared" si="7"/>
        <v>5510</v>
      </c>
      <c r="P161" s="153" t="s">
        <v>1518</v>
      </c>
      <c r="Q161" s="142" t="s">
        <v>1350</v>
      </c>
      <c r="R161" s="142"/>
      <c r="S161" s="142" t="s">
        <v>2095</v>
      </c>
      <c r="T161" s="142" t="s">
        <v>2097</v>
      </c>
      <c r="U161" s="142" t="s">
        <v>2159</v>
      </c>
      <c r="V161" s="142"/>
      <c r="W161" s="142" t="s">
        <v>406</v>
      </c>
      <c r="X161" s="142"/>
      <c r="Y161" s="148">
        <v>1005</v>
      </c>
      <c r="Z161" s="148"/>
      <c r="AA161" s="148"/>
      <c r="AB161" s="142"/>
      <c r="AC161" s="4" t="s">
        <v>2117</v>
      </c>
    </row>
    <row r="162" spans="1:31" ht="13.5" customHeight="1" x14ac:dyDescent="0.25">
      <c r="A162" s="23">
        <v>2025</v>
      </c>
      <c r="B162" s="148" t="s">
        <v>1006</v>
      </c>
      <c r="C162" s="4" t="s">
        <v>572</v>
      </c>
      <c r="D162" s="142" t="s">
        <v>1513</v>
      </c>
      <c r="E162" s="23">
        <v>165</v>
      </c>
      <c r="F162" s="23"/>
      <c r="G162" s="142" t="s">
        <v>1519</v>
      </c>
      <c r="H162" s="23"/>
      <c r="I162" s="153" t="s">
        <v>1524</v>
      </c>
      <c r="J162" s="148">
        <v>10</v>
      </c>
      <c r="K162" s="148" t="s">
        <v>1536</v>
      </c>
      <c r="L162" s="154">
        <v>515</v>
      </c>
      <c r="M162" s="12">
        <f t="shared" si="6"/>
        <v>5150</v>
      </c>
      <c r="N162" s="5">
        <v>381</v>
      </c>
      <c r="O162" s="9">
        <f t="shared" si="7"/>
        <v>3810</v>
      </c>
      <c r="P162" s="153" t="s">
        <v>1538</v>
      </c>
      <c r="Q162" s="142" t="s">
        <v>1350</v>
      </c>
      <c r="R162" s="142"/>
      <c r="S162" s="142" t="s">
        <v>2095</v>
      </c>
      <c r="T162" s="142" t="s">
        <v>2097</v>
      </c>
      <c r="U162" s="142" t="s">
        <v>2159</v>
      </c>
      <c r="V162" s="142"/>
      <c r="W162" s="142" t="s">
        <v>406</v>
      </c>
      <c r="X162" s="142"/>
      <c r="Y162" s="148">
        <v>1005</v>
      </c>
      <c r="Z162" s="148"/>
      <c r="AA162" s="148"/>
      <c r="AB162" s="142"/>
      <c r="AC162" s="4" t="s">
        <v>2117</v>
      </c>
    </row>
    <row r="163" spans="1:31" ht="14.1" customHeight="1" x14ac:dyDescent="0.25">
      <c r="A163" s="23">
        <v>2025</v>
      </c>
      <c r="B163" s="148" t="s">
        <v>1006</v>
      </c>
      <c r="C163" s="4" t="s">
        <v>572</v>
      </c>
      <c r="D163" s="142" t="s">
        <v>1513</v>
      </c>
      <c r="E163" s="23">
        <v>165</v>
      </c>
      <c r="F163" s="23"/>
      <c r="G163" s="142" t="s">
        <v>1519</v>
      </c>
      <c r="H163" s="23"/>
      <c r="I163" s="153" t="s">
        <v>1525</v>
      </c>
      <c r="J163" s="148">
        <v>7</v>
      </c>
      <c r="K163" s="148" t="s">
        <v>1173</v>
      </c>
      <c r="L163" s="154">
        <v>640</v>
      </c>
      <c r="M163" s="12">
        <f t="shared" si="6"/>
        <v>4480</v>
      </c>
      <c r="N163" s="5">
        <v>289</v>
      </c>
      <c r="O163" s="9">
        <f t="shared" si="7"/>
        <v>2023</v>
      </c>
      <c r="P163" s="153" t="s">
        <v>1518</v>
      </c>
      <c r="Q163" s="142" t="s">
        <v>1350</v>
      </c>
      <c r="R163" s="142"/>
      <c r="S163" s="142" t="s">
        <v>2095</v>
      </c>
      <c r="T163" s="142" t="s">
        <v>2097</v>
      </c>
      <c r="U163" s="142" t="s">
        <v>2159</v>
      </c>
      <c r="V163" s="142"/>
      <c r="W163" s="142" t="s">
        <v>406</v>
      </c>
      <c r="X163" s="142"/>
      <c r="Y163" s="148">
        <v>1005</v>
      </c>
      <c r="Z163" s="148"/>
      <c r="AA163" s="148"/>
      <c r="AB163" s="142"/>
      <c r="AC163" s="4" t="s">
        <v>2117</v>
      </c>
    </row>
    <row r="164" spans="1:31" ht="27.6" x14ac:dyDescent="0.25">
      <c r="A164" s="23">
        <v>2025</v>
      </c>
      <c r="B164" s="148" t="s">
        <v>1006</v>
      </c>
      <c r="C164" s="4" t="s">
        <v>572</v>
      </c>
      <c r="D164" s="142" t="s">
        <v>1513</v>
      </c>
      <c r="E164" s="23">
        <v>165</v>
      </c>
      <c r="F164" s="23"/>
      <c r="G164" s="142" t="s">
        <v>1519</v>
      </c>
      <c r="H164" s="23"/>
      <c r="I164" s="153" t="s">
        <v>1526</v>
      </c>
      <c r="J164" s="148">
        <v>2</v>
      </c>
      <c r="K164" s="148" t="s">
        <v>1537</v>
      </c>
      <c r="L164" s="154">
        <v>470</v>
      </c>
      <c r="M164" s="12">
        <f t="shared" si="6"/>
        <v>940</v>
      </c>
      <c r="N164" s="5">
        <v>347</v>
      </c>
      <c r="O164" s="9">
        <f t="shared" si="7"/>
        <v>694</v>
      </c>
      <c r="P164" s="153" t="s">
        <v>1538</v>
      </c>
      <c r="Q164" s="142" t="s">
        <v>1350</v>
      </c>
      <c r="R164" s="142"/>
      <c r="S164" s="142" t="s">
        <v>2095</v>
      </c>
      <c r="T164" s="142" t="s">
        <v>2097</v>
      </c>
      <c r="U164" s="142" t="s">
        <v>2159</v>
      </c>
      <c r="V164" s="142"/>
      <c r="W164" s="142" t="s">
        <v>406</v>
      </c>
      <c r="X164" s="142"/>
      <c r="Y164" s="148">
        <v>1005</v>
      </c>
      <c r="Z164" s="148"/>
      <c r="AA164" s="148"/>
      <c r="AB164" s="142"/>
      <c r="AC164" s="4" t="s">
        <v>2117</v>
      </c>
    </row>
    <row r="165" spans="1:31" ht="27.6" x14ac:dyDescent="0.25">
      <c r="A165" s="23">
        <v>2025</v>
      </c>
      <c r="B165" s="148" t="s">
        <v>1006</v>
      </c>
      <c r="C165" s="4" t="s">
        <v>572</v>
      </c>
      <c r="D165" s="142" t="s">
        <v>1513</v>
      </c>
      <c r="E165" s="23">
        <v>165</v>
      </c>
      <c r="F165" s="23"/>
      <c r="G165" s="142" t="s">
        <v>1519</v>
      </c>
      <c r="H165" s="23"/>
      <c r="I165" s="153" t="s">
        <v>1527</v>
      </c>
      <c r="J165" s="148">
        <v>10</v>
      </c>
      <c r="K165" s="148" t="s">
        <v>1537</v>
      </c>
      <c r="L165" s="154">
        <v>650</v>
      </c>
      <c r="M165" s="12">
        <f t="shared" si="6"/>
        <v>6500</v>
      </c>
      <c r="N165" s="5">
        <v>700</v>
      </c>
      <c r="O165" s="9">
        <f t="shared" si="7"/>
        <v>7000</v>
      </c>
      <c r="P165" s="153" t="s">
        <v>1518</v>
      </c>
      <c r="Q165" s="142" t="s">
        <v>1350</v>
      </c>
      <c r="R165" s="142"/>
      <c r="S165" s="142" t="s">
        <v>2095</v>
      </c>
      <c r="T165" s="142" t="s">
        <v>2097</v>
      </c>
      <c r="U165" s="142" t="s">
        <v>2159</v>
      </c>
      <c r="V165" s="142"/>
      <c r="W165" s="142" t="s">
        <v>406</v>
      </c>
      <c r="X165" s="142"/>
      <c r="Y165" s="148">
        <v>1005</v>
      </c>
      <c r="Z165" s="148"/>
      <c r="AA165" s="148"/>
      <c r="AB165" s="142"/>
      <c r="AC165" s="4" t="s">
        <v>2117</v>
      </c>
    </row>
    <row r="166" spans="1:31" ht="27.6" x14ac:dyDescent="0.25">
      <c r="A166" s="23">
        <v>2025</v>
      </c>
      <c r="B166" s="148" t="s">
        <v>1006</v>
      </c>
      <c r="C166" s="4" t="s">
        <v>572</v>
      </c>
      <c r="D166" s="142" t="s">
        <v>1513</v>
      </c>
      <c r="E166" s="23">
        <v>165</v>
      </c>
      <c r="F166" s="23"/>
      <c r="G166" s="142" t="s">
        <v>1519</v>
      </c>
      <c r="H166" s="23"/>
      <c r="I166" s="153" t="s">
        <v>1528</v>
      </c>
      <c r="J166" s="148">
        <v>10</v>
      </c>
      <c r="K166" s="148" t="s">
        <v>1173</v>
      </c>
      <c r="L166" s="154">
        <v>110</v>
      </c>
      <c r="M166" s="12">
        <f t="shared" si="6"/>
        <v>1100</v>
      </c>
      <c r="N166" s="5">
        <v>117</v>
      </c>
      <c r="O166" s="9">
        <f t="shared" si="7"/>
        <v>1170</v>
      </c>
      <c r="P166" s="153" t="s">
        <v>1538</v>
      </c>
      <c r="Q166" s="142" t="s">
        <v>1350</v>
      </c>
      <c r="R166" s="142"/>
      <c r="S166" s="142" t="s">
        <v>2095</v>
      </c>
      <c r="T166" s="142" t="s">
        <v>2097</v>
      </c>
      <c r="U166" s="142" t="s">
        <v>2159</v>
      </c>
      <c r="V166" s="142"/>
      <c r="W166" s="142" t="s">
        <v>406</v>
      </c>
      <c r="X166" s="142"/>
      <c r="Y166" s="148">
        <v>1005</v>
      </c>
      <c r="Z166" s="148"/>
      <c r="AA166" s="148"/>
      <c r="AB166" s="142"/>
      <c r="AC166" s="4" t="s">
        <v>2117</v>
      </c>
    </row>
    <row r="167" spans="1:31" ht="27.6" x14ac:dyDescent="0.25">
      <c r="A167" s="23">
        <v>2025</v>
      </c>
      <c r="B167" s="148" t="s">
        <v>1006</v>
      </c>
      <c r="C167" s="4" t="s">
        <v>572</v>
      </c>
      <c r="D167" s="142" t="s">
        <v>1513</v>
      </c>
      <c r="E167" s="23">
        <v>165</v>
      </c>
      <c r="F167" s="23"/>
      <c r="G167" s="142" t="s">
        <v>1519</v>
      </c>
      <c r="H167" s="23"/>
      <c r="I167" s="153" t="s">
        <v>1529</v>
      </c>
      <c r="J167" s="148">
        <v>5</v>
      </c>
      <c r="K167" s="148" t="s">
        <v>1173</v>
      </c>
      <c r="L167" s="154">
        <v>510</v>
      </c>
      <c r="M167" s="12">
        <f t="shared" si="6"/>
        <v>2550</v>
      </c>
      <c r="N167" s="5">
        <v>326</v>
      </c>
      <c r="O167" s="9">
        <f t="shared" si="7"/>
        <v>1630</v>
      </c>
      <c r="P167" s="153" t="s">
        <v>1518</v>
      </c>
      <c r="Q167" s="142" t="s">
        <v>1350</v>
      </c>
      <c r="R167" s="142"/>
      <c r="S167" s="142" t="s">
        <v>2095</v>
      </c>
      <c r="T167" s="142" t="s">
        <v>2097</v>
      </c>
      <c r="U167" s="142" t="s">
        <v>2159</v>
      </c>
      <c r="V167" s="142"/>
      <c r="W167" s="142" t="s">
        <v>406</v>
      </c>
      <c r="X167" s="142"/>
      <c r="Y167" s="148">
        <v>1005</v>
      </c>
      <c r="Z167" s="148"/>
      <c r="AA167" s="148"/>
      <c r="AB167" s="142"/>
      <c r="AC167" s="4" t="s">
        <v>2117</v>
      </c>
    </row>
    <row r="168" spans="1:31" ht="27.6" x14ac:dyDescent="0.25">
      <c r="A168" s="23">
        <v>2025</v>
      </c>
      <c r="B168" s="148" t="s">
        <v>1006</v>
      </c>
      <c r="C168" s="4" t="s">
        <v>572</v>
      </c>
      <c r="D168" s="142" t="s">
        <v>1513</v>
      </c>
      <c r="E168" s="23">
        <v>165</v>
      </c>
      <c r="F168" s="23"/>
      <c r="G168" s="142" t="s">
        <v>1519</v>
      </c>
      <c r="H168" s="23"/>
      <c r="I168" s="153" t="s">
        <v>1530</v>
      </c>
      <c r="J168" s="148">
        <v>1</v>
      </c>
      <c r="K168" s="148" t="s">
        <v>1225</v>
      </c>
      <c r="L168" s="154">
        <v>9800</v>
      </c>
      <c r="M168" s="12">
        <f t="shared" si="6"/>
        <v>9800</v>
      </c>
      <c r="N168" s="5">
        <v>7811</v>
      </c>
      <c r="O168" s="9">
        <f t="shared" si="7"/>
        <v>7811</v>
      </c>
      <c r="P168" s="153" t="s">
        <v>1538</v>
      </c>
      <c r="Q168" s="142" t="s">
        <v>1350</v>
      </c>
      <c r="R168" s="142"/>
      <c r="S168" s="142" t="s">
        <v>2095</v>
      </c>
      <c r="T168" s="142" t="s">
        <v>2097</v>
      </c>
      <c r="U168" s="142" t="s">
        <v>2159</v>
      </c>
      <c r="V168" s="142"/>
      <c r="W168" s="142" t="s">
        <v>406</v>
      </c>
      <c r="X168" s="142"/>
      <c r="Y168" s="148">
        <v>1005</v>
      </c>
      <c r="Z168" s="148"/>
      <c r="AA168" s="148"/>
      <c r="AB168" s="142"/>
      <c r="AC168" s="4" t="s">
        <v>2117</v>
      </c>
    </row>
    <row r="169" spans="1:31" ht="41.4" x14ac:dyDescent="0.25">
      <c r="A169" s="23">
        <v>2025</v>
      </c>
      <c r="B169" s="148" t="s">
        <v>1006</v>
      </c>
      <c r="C169" s="4" t="s">
        <v>572</v>
      </c>
      <c r="D169" s="142" t="s">
        <v>1513</v>
      </c>
      <c r="E169" s="23">
        <v>165</v>
      </c>
      <c r="F169" s="23"/>
      <c r="G169" s="142" t="s">
        <v>1519</v>
      </c>
      <c r="H169" s="23"/>
      <c r="I169" s="153" t="s">
        <v>1531</v>
      </c>
      <c r="J169" s="148">
        <v>2</v>
      </c>
      <c r="K169" s="148" t="s">
        <v>1173</v>
      </c>
      <c r="L169" s="154">
        <v>1500</v>
      </c>
      <c r="M169" s="12">
        <f t="shared" si="6"/>
        <v>3000</v>
      </c>
      <c r="N169" s="5">
        <v>759</v>
      </c>
      <c r="O169" s="9">
        <f t="shared" si="7"/>
        <v>1518</v>
      </c>
      <c r="P169" s="153" t="s">
        <v>1518</v>
      </c>
      <c r="Q169" s="142" t="s">
        <v>1350</v>
      </c>
      <c r="R169" s="142"/>
      <c r="S169" s="142" t="s">
        <v>2095</v>
      </c>
      <c r="T169" s="142" t="s">
        <v>2097</v>
      </c>
      <c r="U169" s="142" t="s">
        <v>2159</v>
      </c>
      <c r="V169" s="142"/>
      <c r="W169" s="142" t="s">
        <v>406</v>
      </c>
      <c r="X169" s="142"/>
      <c r="Y169" s="148">
        <v>1005</v>
      </c>
      <c r="Z169" s="148"/>
      <c r="AA169" s="148"/>
      <c r="AB169" s="142"/>
      <c r="AC169" s="4" t="s">
        <v>2117</v>
      </c>
    </row>
    <row r="170" spans="1:31" ht="27.6" x14ac:dyDescent="0.25">
      <c r="A170" s="23">
        <v>2025</v>
      </c>
      <c r="B170" s="148" t="s">
        <v>1006</v>
      </c>
      <c r="C170" s="4" t="s">
        <v>572</v>
      </c>
      <c r="D170" s="142" t="s">
        <v>1513</v>
      </c>
      <c r="E170" s="23">
        <v>165</v>
      </c>
      <c r="F170" s="23"/>
      <c r="G170" s="142" t="s">
        <v>1519</v>
      </c>
      <c r="H170" s="23"/>
      <c r="I170" s="153" t="s">
        <v>1532</v>
      </c>
      <c r="J170" s="148">
        <v>1</v>
      </c>
      <c r="K170" s="148" t="s">
        <v>1225</v>
      </c>
      <c r="L170" s="154">
        <v>1235</v>
      </c>
      <c r="M170" s="12">
        <f t="shared" si="6"/>
        <v>1235</v>
      </c>
      <c r="N170" s="5">
        <v>471</v>
      </c>
      <c r="O170" s="9">
        <f t="shared" si="7"/>
        <v>471</v>
      </c>
      <c r="P170" s="153" t="s">
        <v>1538</v>
      </c>
      <c r="Q170" s="142" t="s">
        <v>1350</v>
      </c>
      <c r="R170" s="142"/>
      <c r="S170" s="142" t="s">
        <v>2095</v>
      </c>
      <c r="T170" s="142" t="s">
        <v>2097</v>
      </c>
      <c r="U170" s="142" t="s">
        <v>2159</v>
      </c>
      <c r="V170" s="142"/>
      <c r="W170" s="142" t="s">
        <v>406</v>
      </c>
      <c r="X170" s="142"/>
      <c r="Y170" s="148">
        <v>1005</v>
      </c>
      <c r="Z170" s="148"/>
      <c r="AA170" s="148"/>
      <c r="AB170" s="142"/>
      <c r="AC170" s="4" t="s">
        <v>2117</v>
      </c>
    </row>
    <row r="171" spans="1:31" ht="27.6" x14ac:dyDescent="0.25">
      <c r="A171" s="23">
        <v>2025</v>
      </c>
      <c r="B171" s="148" t="s">
        <v>1006</v>
      </c>
      <c r="C171" s="4" t="s">
        <v>572</v>
      </c>
      <c r="D171" s="142" t="s">
        <v>1513</v>
      </c>
      <c r="E171" s="23">
        <v>165</v>
      </c>
      <c r="F171" s="23"/>
      <c r="G171" s="142" t="s">
        <v>1519</v>
      </c>
      <c r="H171" s="23"/>
      <c r="I171" s="153" t="s">
        <v>1533</v>
      </c>
      <c r="J171" s="148">
        <v>5</v>
      </c>
      <c r="K171" s="148" t="s">
        <v>1173</v>
      </c>
      <c r="L171" s="154">
        <v>180</v>
      </c>
      <c r="M171" s="12">
        <f t="shared" si="6"/>
        <v>900</v>
      </c>
      <c r="N171" s="5">
        <v>27</v>
      </c>
      <c r="O171" s="9">
        <f t="shared" si="7"/>
        <v>135</v>
      </c>
      <c r="P171" s="153" t="s">
        <v>1518</v>
      </c>
      <c r="Q171" s="142" t="s">
        <v>1350</v>
      </c>
      <c r="R171" s="142"/>
      <c r="S171" s="142" t="s">
        <v>2095</v>
      </c>
      <c r="T171" s="142" t="s">
        <v>2097</v>
      </c>
      <c r="U171" s="142" t="s">
        <v>2159</v>
      </c>
      <c r="V171" s="142"/>
      <c r="W171" s="142" t="s">
        <v>406</v>
      </c>
      <c r="X171" s="142"/>
      <c r="Y171" s="148">
        <v>1005</v>
      </c>
      <c r="Z171" s="148"/>
      <c r="AA171" s="148"/>
      <c r="AB171" s="142"/>
      <c r="AC171" s="4" t="s">
        <v>2117</v>
      </c>
    </row>
    <row r="172" spans="1:31" ht="27.6" x14ac:dyDescent="0.25">
      <c r="A172" s="23">
        <v>2025</v>
      </c>
      <c r="B172" s="148" t="s">
        <v>1006</v>
      </c>
      <c r="C172" s="4" t="s">
        <v>572</v>
      </c>
      <c r="D172" s="142" t="s">
        <v>1513</v>
      </c>
      <c r="E172" s="23">
        <v>165</v>
      </c>
      <c r="F172" s="23"/>
      <c r="G172" s="142" t="s">
        <v>1519</v>
      </c>
      <c r="H172" s="23"/>
      <c r="I172" s="153" t="s">
        <v>1534</v>
      </c>
      <c r="J172" s="148">
        <v>1</v>
      </c>
      <c r="K172" s="148" t="s">
        <v>1225</v>
      </c>
      <c r="L172" s="154">
        <v>21200</v>
      </c>
      <c r="M172" s="12">
        <f t="shared" si="6"/>
        <v>21200</v>
      </c>
      <c r="N172" s="5">
        <v>19629</v>
      </c>
      <c r="O172" s="9">
        <f t="shared" si="7"/>
        <v>19629</v>
      </c>
      <c r="P172" s="153" t="s">
        <v>1538</v>
      </c>
      <c r="Q172" s="142" t="s">
        <v>1350</v>
      </c>
      <c r="R172" s="142"/>
      <c r="S172" s="142" t="s">
        <v>2095</v>
      </c>
      <c r="T172" s="142" t="s">
        <v>2097</v>
      </c>
      <c r="U172" s="142" t="s">
        <v>2159</v>
      </c>
      <c r="V172" s="142"/>
      <c r="W172" s="142" t="s">
        <v>406</v>
      </c>
      <c r="X172" s="142"/>
      <c r="Y172" s="148">
        <v>1005</v>
      </c>
      <c r="Z172" s="148"/>
      <c r="AA172" s="148"/>
      <c r="AB172" s="142"/>
      <c r="AC172" s="4" t="s">
        <v>2117</v>
      </c>
    </row>
    <row r="173" spans="1:31" ht="27.6" x14ac:dyDescent="0.25">
      <c r="A173" s="23">
        <v>2025</v>
      </c>
      <c r="B173" s="148" t="s">
        <v>1006</v>
      </c>
      <c r="C173" s="4" t="s">
        <v>572</v>
      </c>
      <c r="D173" s="142" t="s">
        <v>1513</v>
      </c>
      <c r="E173" s="23">
        <v>165</v>
      </c>
      <c r="F173" s="23"/>
      <c r="G173" s="142" t="s">
        <v>1519</v>
      </c>
      <c r="H173" s="23"/>
      <c r="I173" s="153" t="s">
        <v>1535</v>
      </c>
      <c r="J173" s="148">
        <v>7</v>
      </c>
      <c r="K173" s="148" t="s">
        <v>1173</v>
      </c>
      <c r="L173" s="154">
        <v>315</v>
      </c>
      <c r="M173" s="12">
        <f t="shared" si="6"/>
        <v>2205</v>
      </c>
      <c r="N173" s="5">
        <v>288</v>
      </c>
      <c r="O173" s="9">
        <f t="shared" si="7"/>
        <v>2016</v>
      </c>
      <c r="P173" s="153" t="s">
        <v>1518</v>
      </c>
      <c r="Q173" s="142" t="s">
        <v>1350</v>
      </c>
      <c r="R173" s="142"/>
      <c r="S173" s="142" t="s">
        <v>2095</v>
      </c>
      <c r="T173" s="142" t="s">
        <v>2097</v>
      </c>
      <c r="U173" s="142" t="s">
        <v>2159</v>
      </c>
      <c r="V173" s="142"/>
      <c r="W173" s="142" t="s">
        <v>406</v>
      </c>
      <c r="X173" s="142"/>
      <c r="Y173" s="148">
        <v>1005</v>
      </c>
      <c r="Z173" s="148"/>
      <c r="AA173" s="148"/>
      <c r="AB173" s="142"/>
      <c r="AC173" s="4" t="s">
        <v>2117</v>
      </c>
    </row>
    <row r="174" spans="1:31" ht="25.8" customHeight="1" x14ac:dyDescent="0.25">
      <c r="A174" s="23">
        <v>2025</v>
      </c>
      <c r="B174" s="148" t="s">
        <v>1006</v>
      </c>
      <c r="C174" s="4" t="s">
        <v>1052</v>
      </c>
      <c r="D174" s="142" t="s">
        <v>1539</v>
      </c>
      <c r="E174" s="23">
        <v>101</v>
      </c>
      <c r="F174" s="23"/>
      <c r="G174" s="142" t="s">
        <v>1540</v>
      </c>
      <c r="H174" s="23"/>
      <c r="I174" s="153" t="s">
        <v>1541</v>
      </c>
      <c r="J174" s="148">
        <v>2</v>
      </c>
      <c r="K174" s="148" t="s">
        <v>1173</v>
      </c>
      <c r="L174" s="154">
        <v>1800</v>
      </c>
      <c r="M174" s="12">
        <f t="shared" si="6"/>
        <v>3600</v>
      </c>
      <c r="N174" s="5">
        <v>1800</v>
      </c>
      <c r="O174" s="9">
        <f t="shared" si="7"/>
        <v>3600</v>
      </c>
      <c r="P174" s="153" t="s">
        <v>1544</v>
      </c>
      <c r="Q174" s="142" t="s">
        <v>1545</v>
      </c>
      <c r="R174" s="142" t="s">
        <v>2023</v>
      </c>
      <c r="S174" s="142" t="s">
        <v>2053</v>
      </c>
      <c r="T174" s="142" t="s">
        <v>2054</v>
      </c>
      <c r="U174" s="142" t="s">
        <v>2104</v>
      </c>
      <c r="V174" s="142" t="s">
        <v>2104</v>
      </c>
      <c r="W174" s="142" t="s">
        <v>27</v>
      </c>
      <c r="X174" s="142" t="s">
        <v>2104</v>
      </c>
      <c r="Y174" s="148" t="s">
        <v>1090</v>
      </c>
      <c r="Z174" s="148" t="s">
        <v>2160</v>
      </c>
      <c r="AA174" s="500" t="s">
        <v>31</v>
      </c>
      <c r="AB174" s="501" t="s">
        <v>1985</v>
      </c>
      <c r="AC174" s="4" t="s">
        <v>2084</v>
      </c>
      <c r="AD174" s="1" t="s">
        <v>1490</v>
      </c>
      <c r="AE174" s="1" t="s">
        <v>2163</v>
      </c>
    </row>
    <row r="175" spans="1:31" x14ac:dyDescent="0.25">
      <c r="A175" s="23">
        <v>2025</v>
      </c>
      <c r="B175" s="148" t="s">
        <v>1006</v>
      </c>
      <c r="C175" s="4" t="s">
        <v>1052</v>
      </c>
      <c r="D175" s="142" t="s">
        <v>1539</v>
      </c>
      <c r="E175" s="23">
        <v>101</v>
      </c>
      <c r="F175" s="23"/>
      <c r="G175" s="142" t="s">
        <v>1540</v>
      </c>
      <c r="H175" s="23"/>
      <c r="I175" s="153" t="s">
        <v>1542</v>
      </c>
      <c r="J175" s="148">
        <v>2</v>
      </c>
      <c r="K175" s="148" t="s">
        <v>1173</v>
      </c>
      <c r="L175" s="154">
        <v>1800</v>
      </c>
      <c r="M175" s="12">
        <f t="shared" si="6"/>
        <v>3600</v>
      </c>
      <c r="N175" s="5">
        <v>1800</v>
      </c>
      <c r="O175" s="9">
        <f t="shared" si="7"/>
        <v>3600</v>
      </c>
      <c r="P175" s="153" t="s">
        <v>1544</v>
      </c>
      <c r="Q175" s="142" t="s">
        <v>1545</v>
      </c>
      <c r="R175" s="142" t="s">
        <v>2023</v>
      </c>
      <c r="S175" s="142" t="s">
        <v>2053</v>
      </c>
      <c r="T175" s="142" t="s">
        <v>2054</v>
      </c>
      <c r="U175" s="142" t="s">
        <v>2104</v>
      </c>
      <c r="V175" s="142" t="s">
        <v>2104</v>
      </c>
      <c r="W175" s="142" t="s">
        <v>27</v>
      </c>
      <c r="X175" s="142" t="s">
        <v>2104</v>
      </c>
      <c r="Y175" s="148" t="s">
        <v>1090</v>
      </c>
      <c r="Z175" s="148" t="s">
        <v>2160</v>
      </c>
      <c r="AA175" s="500" t="s">
        <v>31</v>
      </c>
      <c r="AB175" s="501" t="s">
        <v>1985</v>
      </c>
      <c r="AC175" s="4" t="s">
        <v>2084</v>
      </c>
    </row>
    <row r="176" spans="1:31" x14ac:dyDescent="0.25">
      <c r="A176" s="23">
        <v>2025</v>
      </c>
      <c r="B176" s="148" t="s">
        <v>1006</v>
      </c>
      <c r="C176" s="4" t="s">
        <v>1052</v>
      </c>
      <c r="D176" s="142" t="s">
        <v>1539</v>
      </c>
      <c r="E176" s="23">
        <v>101</v>
      </c>
      <c r="F176" s="23"/>
      <c r="G176" s="142" t="s">
        <v>1540</v>
      </c>
      <c r="H176" s="23"/>
      <c r="I176" s="153" t="s">
        <v>1543</v>
      </c>
      <c r="J176" s="148">
        <v>2</v>
      </c>
      <c r="K176" s="148" t="s">
        <v>1173</v>
      </c>
      <c r="L176" s="154">
        <v>1800</v>
      </c>
      <c r="M176" s="12">
        <f t="shared" si="6"/>
        <v>3600</v>
      </c>
      <c r="N176" s="5">
        <v>1800</v>
      </c>
      <c r="O176" s="9">
        <f t="shared" si="7"/>
        <v>3600</v>
      </c>
      <c r="P176" s="153" t="s">
        <v>1544</v>
      </c>
      <c r="Q176" s="142" t="s">
        <v>1545</v>
      </c>
      <c r="R176" s="142" t="s">
        <v>2023</v>
      </c>
      <c r="S176" s="142" t="s">
        <v>2053</v>
      </c>
      <c r="T176" s="142" t="s">
        <v>2054</v>
      </c>
      <c r="U176" s="142" t="s">
        <v>2104</v>
      </c>
      <c r="V176" s="142" t="s">
        <v>2104</v>
      </c>
      <c r="W176" s="142" t="s">
        <v>27</v>
      </c>
      <c r="X176" s="142" t="s">
        <v>2104</v>
      </c>
      <c r="Y176" s="148" t="s">
        <v>1090</v>
      </c>
      <c r="Z176" s="148" t="s">
        <v>2160</v>
      </c>
      <c r="AA176" s="500" t="s">
        <v>31</v>
      </c>
      <c r="AB176" s="501" t="s">
        <v>1985</v>
      </c>
      <c r="AC176" s="4" t="s">
        <v>2084</v>
      </c>
    </row>
    <row r="177" spans="1:31" s="610" customFormat="1" ht="14.1" customHeight="1" x14ac:dyDescent="0.25">
      <c r="A177" s="499">
        <v>2025</v>
      </c>
      <c r="B177" s="500" t="s">
        <v>1006</v>
      </c>
      <c r="C177" s="506" t="s">
        <v>120</v>
      </c>
      <c r="D177" s="501" t="s">
        <v>1548</v>
      </c>
      <c r="E177" s="500">
        <v>165</v>
      </c>
      <c r="F177" s="607" t="s">
        <v>1603</v>
      </c>
      <c r="G177" s="501" t="s">
        <v>1549</v>
      </c>
      <c r="H177" s="499"/>
      <c r="I177" s="608" t="s">
        <v>1550</v>
      </c>
      <c r="J177" s="500">
        <v>50</v>
      </c>
      <c r="K177" s="500" t="s">
        <v>1225</v>
      </c>
      <c r="L177" s="181">
        <v>10</v>
      </c>
      <c r="M177" s="12">
        <f t="shared" si="6"/>
        <v>500</v>
      </c>
      <c r="N177" s="12">
        <v>6</v>
      </c>
      <c r="O177" s="12">
        <f t="shared" si="7"/>
        <v>300</v>
      </c>
      <c r="P177" s="608" t="s">
        <v>1552</v>
      </c>
      <c r="Q177" s="501" t="s">
        <v>1553</v>
      </c>
      <c r="R177" s="501" t="s">
        <v>1963</v>
      </c>
      <c r="S177" s="501" t="s">
        <v>1998</v>
      </c>
      <c r="T177" s="501" t="s">
        <v>2000</v>
      </c>
      <c r="U177" s="501" t="s">
        <v>2023</v>
      </c>
      <c r="V177" s="501" t="s">
        <v>2030</v>
      </c>
      <c r="W177" s="501" t="s">
        <v>27</v>
      </c>
      <c r="X177" s="501" t="s">
        <v>2030</v>
      </c>
      <c r="Y177" s="500" t="s">
        <v>1554</v>
      </c>
      <c r="Z177" s="500" t="s">
        <v>2092</v>
      </c>
      <c r="AA177" s="500" t="s">
        <v>31</v>
      </c>
      <c r="AB177" s="501" t="s">
        <v>1985</v>
      </c>
      <c r="AC177" s="506" t="s">
        <v>2027</v>
      </c>
      <c r="AD177" s="609" t="s">
        <v>1490</v>
      </c>
      <c r="AE177" s="609" t="s">
        <v>2096</v>
      </c>
    </row>
    <row r="178" spans="1:31" s="31" customFormat="1" ht="14.1" customHeight="1" x14ac:dyDescent="0.25">
      <c r="A178" s="23">
        <v>2025</v>
      </c>
      <c r="B178" s="148" t="s">
        <v>1006</v>
      </c>
      <c r="C178" s="4" t="s">
        <v>120</v>
      </c>
      <c r="D178" s="142" t="s">
        <v>1548</v>
      </c>
      <c r="E178" s="148">
        <v>165</v>
      </c>
      <c r="F178" s="23"/>
      <c r="G178" s="142" t="s">
        <v>1549</v>
      </c>
      <c r="H178" s="23"/>
      <c r="I178" s="153" t="s">
        <v>1551</v>
      </c>
      <c r="J178" s="148">
        <v>40</v>
      </c>
      <c r="K178" s="148" t="s">
        <v>1173</v>
      </c>
      <c r="L178" s="154">
        <v>65</v>
      </c>
      <c r="M178" s="12">
        <f t="shared" si="6"/>
        <v>2600</v>
      </c>
      <c r="N178" s="5">
        <v>65</v>
      </c>
      <c r="O178" s="9">
        <f t="shared" si="7"/>
        <v>2600</v>
      </c>
      <c r="P178" s="153" t="s">
        <v>1552</v>
      </c>
      <c r="Q178" s="142" t="s">
        <v>1553</v>
      </c>
      <c r="R178" s="501" t="s">
        <v>1963</v>
      </c>
      <c r="S178" s="501" t="s">
        <v>1998</v>
      </c>
      <c r="T178" s="501" t="s">
        <v>2000</v>
      </c>
      <c r="U178" s="501" t="s">
        <v>2023</v>
      </c>
      <c r="V178" s="501" t="s">
        <v>2030</v>
      </c>
      <c r="W178" s="501" t="s">
        <v>27</v>
      </c>
      <c r="X178" s="501" t="s">
        <v>2030</v>
      </c>
      <c r="Y178" s="148" t="s">
        <v>1554</v>
      </c>
      <c r="Z178" s="500" t="s">
        <v>2092</v>
      </c>
      <c r="AA178" s="500" t="s">
        <v>31</v>
      </c>
      <c r="AB178" s="501" t="s">
        <v>1985</v>
      </c>
      <c r="AC178" s="506" t="s">
        <v>2027</v>
      </c>
    </row>
    <row r="179" spans="1:31" s="610" customFormat="1" ht="16.95" customHeight="1" x14ac:dyDescent="0.25">
      <c r="A179" s="499">
        <v>2025</v>
      </c>
      <c r="B179" s="500" t="s">
        <v>1006</v>
      </c>
      <c r="C179" s="506" t="s">
        <v>120</v>
      </c>
      <c r="D179" s="501" t="s">
        <v>1548</v>
      </c>
      <c r="E179" s="500">
        <v>165</v>
      </c>
      <c r="F179" s="607" t="s">
        <v>1603</v>
      </c>
      <c r="G179" s="501" t="s">
        <v>1555</v>
      </c>
      <c r="H179" s="499"/>
      <c r="I179" s="608" t="s">
        <v>1556</v>
      </c>
      <c r="J179" s="500">
        <v>40</v>
      </c>
      <c r="K179" s="500" t="s">
        <v>1472</v>
      </c>
      <c r="L179" s="181">
        <v>150</v>
      </c>
      <c r="M179" s="12">
        <f t="shared" si="6"/>
        <v>6000</v>
      </c>
      <c r="N179" s="12">
        <v>110</v>
      </c>
      <c r="O179" s="12">
        <f t="shared" si="7"/>
        <v>4400</v>
      </c>
      <c r="P179" s="608" t="s">
        <v>1558</v>
      </c>
      <c r="Q179" s="501" t="s">
        <v>1129</v>
      </c>
      <c r="R179" s="501" t="s">
        <v>1963</v>
      </c>
      <c r="S179" s="501" t="s">
        <v>1998</v>
      </c>
      <c r="T179" s="501" t="s">
        <v>2000</v>
      </c>
      <c r="U179" s="501" t="s">
        <v>2023</v>
      </c>
      <c r="V179" s="501" t="s">
        <v>2030</v>
      </c>
      <c r="W179" s="501" t="s">
        <v>444</v>
      </c>
      <c r="X179" s="501" t="s">
        <v>2030</v>
      </c>
      <c r="Y179" s="500" t="s">
        <v>1554</v>
      </c>
      <c r="Z179" s="500" t="s">
        <v>2092</v>
      </c>
      <c r="AA179" s="500" t="s">
        <v>31</v>
      </c>
      <c r="AB179" s="501" t="s">
        <v>1985</v>
      </c>
      <c r="AC179" s="506" t="s">
        <v>2028</v>
      </c>
      <c r="AD179" s="609" t="s">
        <v>1177</v>
      </c>
      <c r="AE179" s="609" t="s">
        <v>2094</v>
      </c>
    </row>
    <row r="180" spans="1:31" s="31" customFormat="1" ht="16.95" customHeight="1" x14ac:dyDescent="0.25">
      <c r="A180" s="23">
        <v>2025</v>
      </c>
      <c r="B180" s="148" t="s">
        <v>1006</v>
      </c>
      <c r="C180" s="4" t="s">
        <v>120</v>
      </c>
      <c r="D180" s="142" t="s">
        <v>1548</v>
      </c>
      <c r="E180" s="23">
        <v>165</v>
      </c>
      <c r="F180" s="23"/>
      <c r="G180" s="142" t="s">
        <v>1555</v>
      </c>
      <c r="H180" s="23"/>
      <c r="I180" s="153" t="s">
        <v>1557</v>
      </c>
      <c r="J180" s="148">
        <v>40</v>
      </c>
      <c r="K180" s="148" t="s">
        <v>1234</v>
      </c>
      <c r="L180" s="154">
        <v>250</v>
      </c>
      <c r="M180" s="12">
        <f t="shared" si="6"/>
        <v>10000</v>
      </c>
      <c r="N180" s="5">
        <v>200</v>
      </c>
      <c r="O180" s="9">
        <f t="shared" si="7"/>
        <v>8000</v>
      </c>
      <c r="P180" s="153" t="s">
        <v>1558</v>
      </c>
      <c r="Q180" s="142" t="s">
        <v>1129</v>
      </c>
      <c r="R180" s="501" t="s">
        <v>1963</v>
      </c>
      <c r="S180" s="501" t="s">
        <v>1998</v>
      </c>
      <c r="T180" s="501" t="s">
        <v>2000</v>
      </c>
      <c r="U180" s="501" t="s">
        <v>2023</v>
      </c>
      <c r="V180" s="501" t="s">
        <v>2030</v>
      </c>
      <c r="W180" s="501" t="s">
        <v>444</v>
      </c>
      <c r="X180" s="501" t="s">
        <v>2030</v>
      </c>
      <c r="Y180" s="148" t="s">
        <v>1554</v>
      </c>
      <c r="Z180" s="500" t="s">
        <v>2092</v>
      </c>
      <c r="AA180" s="500" t="s">
        <v>31</v>
      </c>
      <c r="AB180" s="501" t="s">
        <v>1985</v>
      </c>
      <c r="AC180" s="506" t="s">
        <v>2028</v>
      </c>
    </row>
    <row r="181" spans="1:31" s="610" customFormat="1" ht="14.1" customHeight="1" x14ac:dyDescent="0.25">
      <c r="A181" s="718">
        <v>2025</v>
      </c>
      <c r="B181" s="718" t="s">
        <v>1006</v>
      </c>
      <c r="C181" s="719" t="s">
        <v>120</v>
      </c>
      <c r="D181" s="719" t="s">
        <v>1548</v>
      </c>
      <c r="E181" s="718"/>
      <c r="F181" s="718" t="s">
        <v>1603</v>
      </c>
      <c r="G181" s="719" t="s">
        <v>1559</v>
      </c>
      <c r="H181" s="718"/>
      <c r="I181" s="720" t="s">
        <v>1791</v>
      </c>
      <c r="J181" s="718">
        <v>2</v>
      </c>
      <c r="K181" s="718" t="s">
        <v>1173</v>
      </c>
      <c r="L181" s="26">
        <v>6700</v>
      </c>
      <c r="M181" s="26">
        <f t="shared" si="6"/>
        <v>13400</v>
      </c>
      <c r="N181" s="26"/>
      <c r="O181" s="26">
        <f t="shared" si="7"/>
        <v>0</v>
      </c>
      <c r="P181" s="720" t="s">
        <v>1566</v>
      </c>
      <c r="Q181" s="719" t="s">
        <v>1129</v>
      </c>
      <c r="R181" s="719"/>
      <c r="S181" s="719"/>
      <c r="T181" s="719"/>
      <c r="U181" s="719"/>
      <c r="V181" s="719"/>
      <c r="W181" s="719"/>
      <c r="X181" s="719"/>
      <c r="Y181" s="718" t="s">
        <v>1554</v>
      </c>
      <c r="Z181" s="718"/>
      <c r="AA181" s="718" t="s">
        <v>95</v>
      </c>
      <c r="AB181" s="719" t="s">
        <v>1567</v>
      </c>
      <c r="AC181" s="719"/>
      <c r="AD181" s="610" t="s">
        <v>1178</v>
      </c>
    </row>
    <row r="182" spans="1:31" s="31" customFormat="1" ht="14.1" customHeight="1" x14ac:dyDescent="0.25">
      <c r="A182" s="30">
        <v>2025</v>
      </c>
      <c r="B182" s="30" t="s">
        <v>1006</v>
      </c>
      <c r="C182" s="7" t="s">
        <v>120</v>
      </c>
      <c r="D182" s="7" t="s">
        <v>1548</v>
      </c>
      <c r="E182" s="30"/>
      <c r="F182" s="30"/>
      <c r="G182" s="7" t="s">
        <v>1559</v>
      </c>
      <c r="H182" s="30"/>
      <c r="I182" s="50" t="s">
        <v>1560</v>
      </c>
      <c r="J182" s="30">
        <v>2</v>
      </c>
      <c r="K182" s="30" t="s">
        <v>1314</v>
      </c>
      <c r="L182" s="25">
        <v>4700</v>
      </c>
      <c r="M182" s="26">
        <f t="shared" si="6"/>
        <v>9400</v>
      </c>
      <c r="N182" s="25"/>
      <c r="O182" s="27">
        <f t="shared" si="7"/>
        <v>0</v>
      </c>
      <c r="P182" s="50" t="s">
        <v>1566</v>
      </c>
      <c r="Q182" s="7" t="s">
        <v>1129</v>
      </c>
      <c r="R182" s="7"/>
      <c r="S182" s="7"/>
      <c r="T182" s="7"/>
      <c r="U182" s="7"/>
      <c r="V182" s="7"/>
      <c r="W182" s="7"/>
      <c r="X182" s="7"/>
      <c r="Y182" s="30" t="s">
        <v>1554</v>
      </c>
      <c r="Z182" s="30"/>
      <c r="AA182" s="30"/>
      <c r="AB182" s="7"/>
      <c r="AC182" s="7"/>
    </row>
    <row r="183" spans="1:31" s="31" customFormat="1" ht="14.1" customHeight="1" x14ac:dyDescent="0.25">
      <c r="A183" s="30">
        <v>2025</v>
      </c>
      <c r="B183" s="30" t="s">
        <v>1006</v>
      </c>
      <c r="C183" s="7" t="s">
        <v>120</v>
      </c>
      <c r="D183" s="7" t="s">
        <v>1548</v>
      </c>
      <c r="E183" s="30"/>
      <c r="F183" s="30"/>
      <c r="G183" s="7" t="s">
        <v>1559</v>
      </c>
      <c r="H183" s="30"/>
      <c r="I183" s="50" t="s">
        <v>1561</v>
      </c>
      <c r="J183" s="30">
        <v>5</v>
      </c>
      <c r="K183" s="30" t="s">
        <v>1222</v>
      </c>
      <c r="L183" s="25">
        <v>300</v>
      </c>
      <c r="M183" s="26">
        <f t="shared" si="6"/>
        <v>1500</v>
      </c>
      <c r="N183" s="25"/>
      <c r="O183" s="27">
        <f t="shared" si="7"/>
        <v>0</v>
      </c>
      <c r="P183" s="50" t="s">
        <v>1566</v>
      </c>
      <c r="Q183" s="7" t="s">
        <v>1129</v>
      </c>
      <c r="R183" s="7"/>
      <c r="S183" s="7"/>
      <c r="T183" s="7"/>
      <c r="U183" s="7"/>
      <c r="V183" s="7"/>
      <c r="W183" s="7"/>
      <c r="X183" s="7"/>
      <c r="Y183" s="30" t="s">
        <v>1554</v>
      </c>
      <c r="Z183" s="30"/>
      <c r="AA183" s="30"/>
      <c r="AB183" s="7"/>
      <c r="AC183" s="7"/>
    </row>
    <row r="184" spans="1:31" s="31" customFormat="1" ht="14.1" customHeight="1" x14ac:dyDescent="0.25">
      <c r="A184" s="30">
        <v>2025</v>
      </c>
      <c r="B184" s="30" t="s">
        <v>1006</v>
      </c>
      <c r="C184" s="7" t="s">
        <v>120</v>
      </c>
      <c r="D184" s="7" t="s">
        <v>1548</v>
      </c>
      <c r="E184" s="30"/>
      <c r="F184" s="30"/>
      <c r="G184" s="7" t="s">
        <v>1559</v>
      </c>
      <c r="H184" s="30"/>
      <c r="I184" s="50" t="s">
        <v>1562</v>
      </c>
      <c r="J184" s="30">
        <v>4</v>
      </c>
      <c r="K184" s="30" t="s">
        <v>1565</v>
      </c>
      <c r="L184" s="25">
        <v>1500</v>
      </c>
      <c r="M184" s="26">
        <f t="shared" si="6"/>
        <v>6000</v>
      </c>
      <c r="N184" s="25"/>
      <c r="O184" s="27">
        <f t="shared" si="7"/>
        <v>0</v>
      </c>
      <c r="P184" s="50" t="s">
        <v>1566</v>
      </c>
      <c r="Q184" s="7" t="s">
        <v>1129</v>
      </c>
      <c r="R184" s="7"/>
      <c r="S184" s="7"/>
      <c r="T184" s="7"/>
      <c r="U184" s="7"/>
      <c r="V184" s="7"/>
      <c r="W184" s="7"/>
      <c r="X184" s="7"/>
      <c r="Y184" s="30" t="s">
        <v>1554</v>
      </c>
      <c r="Z184" s="30"/>
      <c r="AA184" s="30"/>
      <c r="AB184" s="7"/>
      <c r="AC184" s="7"/>
    </row>
    <row r="185" spans="1:31" s="31" customFormat="1" ht="14.1" customHeight="1" x14ac:dyDescent="0.25">
      <c r="A185" s="30">
        <v>2025</v>
      </c>
      <c r="B185" s="30" t="s">
        <v>1006</v>
      </c>
      <c r="C185" s="7" t="s">
        <v>120</v>
      </c>
      <c r="D185" s="7" t="s">
        <v>1548</v>
      </c>
      <c r="E185" s="30"/>
      <c r="F185" s="30"/>
      <c r="G185" s="7" t="s">
        <v>1559</v>
      </c>
      <c r="H185" s="30"/>
      <c r="I185" s="50" t="s">
        <v>1563</v>
      </c>
      <c r="J185" s="30">
        <v>5</v>
      </c>
      <c r="K185" s="30" t="s">
        <v>1478</v>
      </c>
      <c r="L185" s="25">
        <v>120</v>
      </c>
      <c r="M185" s="26">
        <f t="shared" si="6"/>
        <v>600</v>
      </c>
      <c r="N185" s="25"/>
      <c r="O185" s="27">
        <f t="shared" si="7"/>
        <v>0</v>
      </c>
      <c r="P185" s="50" t="s">
        <v>1566</v>
      </c>
      <c r="Q185" s="7" t="s">
        <v>1129</v>
      </c>
      <c r="R185" s="7"/>
      <c r="S185" s="7"/>
      <c r="T185" s="7"/>
      <c r="U185" s="7"/>
      <c r="V185" s="7"/>
      <c r="W185" s="7"/>
      <c r="X185" s="7"/>
      <c r="Y185" s="30" t="s">
        <v>1554</v>
      </c>
      <c r="Z185" s="30"/>
      <c r="AA185" s="30"/>
      <c r="AB185" s="7"/>
      <c r="AC185" s="7"/>
    </row>
    <row r="186" spans="1:31" s="31" customFormat="1" ht="14.1" customHeight="1" x14ac:dyDescent="0.25">
      <c r="A186" s="30">
        <v>2025</v>
      </c>
      <c r="B186" s="30" t="s">
        <v>1006</v>
      </c>
      <c r="C186" s="7" t="s">
        <v>120</v>
      </c>
      <c r="D186" s="7" t="s">
        <v>1548</v>
      </c>
      <c r="E186" s="30"/>
      <c r="F186" s="30"/>
      <c r="G186" s="7" t="s">
        <v>1559</v>
      </c>
      <c r="H186" s="30"/>
      <c r="I186" s="50" t="s">
        <v>1564</v>
      </c>
      <c r="J186" s="30">
        <v>2</v>
      </c>
      <c r="K186" s="30" t="s">
        <v>1173</v>
      </c>
      <c r="L186" s="25">
        <v>8250</v>
      </c>
      <c r="M186" s="26">
        <f t="shared" si="6"/>
        <v>16500</v>
      </c>
      <c r="N186" s="25"/>
      <c r="O186" s="27">
        <f t="shared" si="7"/>
        <v>0</v>
      </c>
      <c r="P186" s="50" t="s">
        <v>1566</v>
      </c>
      <c r="Q186" s="7" t="s">
        <v>1129</v>
      </c>
      <c r="R186" s="7"/>
      <c r="S186" s="7"/>
      <c r="T186" s="7"/>
      <c r="U186" s="7"/>
      <c r="V186" s="7"/>
      <c r="W186" s="7"/>
      <c r="X186" s="7"/>
      <c r="Y186" s="30" t="s">
        <v>1554</v>
      </c>
      <c r="Z186" s="30"/>
      <c r="AA186" s="30"/>
      <c r="AB186" s="7"/>
      <c r="AC186" s="7"/>
    </row>
    <row r="187" spans="1:31" s="122" customFormat="1" ht="14.1" customHeight="1" x14ac:dyDescent="0.25">
      <c r="A187" s="148">
        <v>2025</v>
      </c>
      <c r="B187" s="148" t="s">
        <v>1006</v>
      </c>
      <c r="C187" s="142" t="s">
        <v>120</v>
      </c>
      <c r="D187" s="142" t="s">
        <v>1548</v>
      </c>
      <c r="E187" s="148"/>
      <c r="F187" s="498" t="s">
        <v>1401</v>
      </c>
      <c r="G187" s="142" t="s">
        <v>2141</v>
      </c>
      <c r="H187" s="148"/>
      <c r="I187" s="153" t="s">
        <v>1791</v>
      </c>
      <c r="J187" s="148">
        <v>1</v>
      </c>
      <c r="K187" s="148" t="s">
        <v>1173</v>
      </c>
      <c r="L187" s="154">
        <v>4000</v>
      </c>
      <c r="M187" s="181">
        <f t="shared" si="6"/>
        <v>4000</v>
      </c>
      <c r="N187" s="154">
        <v>3800</v>
      </c>
      <c r="O187" s="185">
        <f t="shared" si="7"/>
        <v>3800</v>
      </c>
      <c r="P187" s="153" t="s">
        <v>1566</v>
      </c>
      <c r="Q187" s="142" t="s">
        <v>1129</v>
      </c>
      <c r="R187" s="142"/>
      <c r="S187" s="142"/>
      <c r="T187" s="142" t="s">
        <v>2148</v>
      </c>
      <c r="U187" s="142"/>
      <c r="V187" s="142"/>
      <c r="W187" s="142" t="s">
        <v>612</v>
      </c>
      <c r="X187" s="148" t="s">
        <v>2190</v>
      </c>
      <c r="Y187" s="148" t="s">
        <v>1554</v>
      </c>
      <c r="Z187" s="148" t="s">
        <v>2191</v>
      </c>
      <c r="AA187" s="148" t="s">
        <v>31</v>
      </c>
      <c r="AB187" s="142" t="s">
        <v>1985</v>
      </c>
      <c r="AC187" s="142" t="s">
        <v>2192</v>
      </c>
      <c r="AE187" s="122" t="s">
        <v>2193</v>
      </c>
    </row>
    <row r="188" spans="1:31" s="122" customFormat="1" ht="14.1" customHeight="1" x14ac:dyDescent="0.25">
      <c r="A188" s="148">
        <v>2025</v>
      </c>
      <c r="B188" s="148" t="s">
        <v>1006</v>
      </c>
      <c r="C188" s="142" t="s">
        <v>120</v>
      </c>
      <c r="D188" s="142" t="s">
        <v>1548</v>
      </c>
      <c r="E188" s="148"/>
      <c r="F188" s="148"/>
      <c r="G188" s="142" t="s">
        <v>2141</v>
      </c>
      <c r="H188" s="148"/>
      <c r="I188" s="153" t="s">
        <v>1560</v>
      </c>
      <c r="J188" s="148">
        <v>2</v>
      </c>
      <c r="K188" s="148" t="s">
        <v>1173</v>
      </c>
      <c r="L188" s="154">
        <v>4500</v>
      </c>
      <c r="M188" s="181">
        <f t="shared" si="6"/>
        <v>9000</v>
      </c>
      <c r="N188" s="154">
        <v>4300</v>
      </c>
      <c r="O188" s="185">
        <f t="shared" si="7"/>
        <v>8600</v>
      </c>
      <c r="P188" s="153" t="s">
        <v>1566</v>
      </c>
      <c r="Q188" s="142" t="s">
        <v>1129</v>
      </c>
      <c r="R188" s="142"/>
      <c r="S188" s="142"/>
      <c r="T188" s="142" t="s">
        <v>2148</v>
      </c>
      <c r="U188" s="142"/>
      <c r="V188" s="142"/>
      <c r="W188" s="142" t="s">
        <v>612</v>
      </c>
      <c r="X188" s="148" t="s">
        <v>2190</v>
      </c>
      <c r="Y188" s="148" t="s">
        <v>1554</v>
      </c>
      <c r="Z188" s="148" t="s">
        <v>2191</v>
      </c>
      <c r="AA188" s="148" t="s">
        <v>31</v>
      </c>
      <c r="AB188" s="142" t="s">
        <v>1985</v>
      </c>
      <c r="AC188" s="142" t="s">
        <v>2192</v>
      </c>
    </row>
    <row r="189" spans="1:31" s="122" customFormat="1" ht="14.1" customHeight="1" x14ac:dyDescent="0.25">
      <c r="A189" s="148">
        <v>2025</v>
      </c>
      <c r="B189" s="148" t="s">
        <v>1006</v>
      </c>
      <c r="C189" s="142" t="s">
        <v>120</v>
      </c>
      <c r="D189" s="142" t="s">
        <v>1548</v>
      </c>
      <c r="E189" s="148"/>
      <c r="F189" s="148"/>
      <c r="G189" s="142" t="s">
        <v>2141</v>
      </c>
      <c r="H189" s="148"/>
      <c r="I189" s="153" t="s">
        <v>1561</v>
      </c>
      <c r="J189" s="148">
        <v>5</v>
      </c>
      <c r="K189" s="148" t="s">
        <v>2142</v>
      </c>
      <c r="L189" s="154">
        <v>300</v>
      </c>
      <c r="M189" s="181">
        <f t="shared" si="6"/>
        <v>1500</v>
      </c>
      <c r="N189" s="154">
        <v>280</v>
      </c>
      <c r="O189" s="185">
        <f t="shared" si="7"/>
        <v>1400</v>
      </c>
      <c r="P189" s="153" t="s">
        <v>1566</v>
      </c>
      <c r="Q189" s="142" t="s">
        <v>1129</v>
      </c>
      <c r="R189" s="142"/>
      <c r="S189" s="142"/>
      <c r="T189" s="142" t="s">
        <v>2148</v>
      </c>
      <c r="U189" s="142"/>
      <c r="V189" s="142"/>
      <c r="W189" s="142" t="s">
        <v>612</v>
      </c>
      <c r="X189" s="148" t="s">
        <v>2190</v>
      </c>
      <c r="Y189" s="148" t="s">
        <v>1554</v>
      </c>
      <c r="Z189" s="148" t="s">
        <v>2191</v>
      </c>
      <c r="AA189" s="148" t="s">
        <v>31</v>
      </c>
      <c r="AB189" s="142" t="s">
        <v>1985</v>
      </c>
      <c r="AC189" s="142" t="s">
        <v>2192</v>
      </c>
    </row>
    <row r="190" spans="1:31" s="122" customFormat="1" ht="14.1" customHeight="1" x14ac:dyDescent="0.25">
      <c r="A190" s="148">
        <v>2025</v>
      </c>
      <c r="B190" s="148" t="s">
        <v>1006</v>
      </c>
      <c r="C190" s="142" t="s">
        <v>120</v>
      </c>
      <c r="D190" s="142" t="s">
        <v>1548</v>
      </c>
      <c r="E190" s="148"/>
      <c r="F190" s="148"/>
      <c r="G190" s="142" t="s">
        <v>2141</v>
      </c>
      <c r="H190" s="148"/>
      <c r="I190" s="153" t="s">
        <v>1562</v>
      </c>
      <c r="J190" s="148">
        <v>2</v>
      </c>
      <c r="K190" s="148" t="s">
        <v>1565</v>
      </c>
      <c r="L190" s="154">
        <v>1500</v>
      </c>
      <c r="M190" s="181">
        <f t="shared" si="6"/>
        <v>3000</v>
      </c>
      <c r="N190" s="154">
        <v>480</v>
      </c>
      <c r="O190" s="185">
        <f t="shared" si="7"/>
        <v>960</v>
      </c>
      <c r="P190" s="153" t="s">
        <v>1566</v>
      </c>
      <c r="Q190" s="142" t="s">
        <v>1129</v>
      </c>
      <c r="R190" s="142"/>
      <c r="S190" s="142"/>
      <c r="T190" s="142" t="s">
        <v>2148</v>
      </c>
      <c r="U190" s="142"/>
      <c r="V190" s="142"/>
      <c r="W190" s="142" t="s">
        <v>612</v>
      </c>
      <c r="X190" s="148" t="s">
        <v>2190</v>
      </c>
      <c r="Y190" s="148" t="s">
        <v>1554</v>
      </c>
      <c r="Z190" s="148" t="s">
        <v>2191</v>
      </c>
      <c r="AA190" s="148" t="s">
        <v>31</v>
      </c>
      <c r="AB190" s="142" t="s">
        <v>1985</v>
      </c>
      <c r="AC190" s="142" t="s">
        <v>2192</v>
      </c>
    </row>
    <row r="191" spans="1:31" s="122" customFormat="1" ht="14.1" customHeight="1" x14ac:dyDescent="0.25">
      <c r="A191" s="148">
        <v>2025</v>
      </c>
      <c r="B191" s="148" t="s">
        <v>1006</v>
      </c>
      <c r="C191" s="142" t="s">
        <v>120</v>
      </c>
      <c r="D191" s="142" t="s">
        <v>1548</v>
      </c>
      <c r="E191" s="148"/>
      <c r="F191" s="148"/>
      <c r="G191" s="142" t="s">
        <v>2141</v>
      </c>
      <c r="H191" s="148"/>
      <c r="I191" s="153" t="s">
        <v>1563</v>
      </c>
      <c r="J191" s="148">
        <v>5</v>
      </c>
      <c r="K191" s="148" t="s">
        <v>2143</v>
      </c>
      <c r="L191" s="154">
        <v>120</v>
      </c>
      <c r="M191" s="181">
        <f t="shared" si="6"/>
        <v>600</v>
      </c>
      <c r="N191" s="154">
        <v>110</v>
      </c>
      <c r="O191" s="185">
        <f t="shared" si="7"/>
        <v>550</v>
      </c>
      <c r="P191" s="153" t="s">
        <v>1566</v>
      </c>
      <c r="Q191" s="142" t="s">
        <v>1129</v>
      </c>
      <c r="R191" s="142"/>
      <c r="S191" s="142"/>
      <c r="T191" s="142" t="s">
        <v>2148</v>
      </c>
      <c r="U191" s="142"/>
      <c r="V191" s="142"/>
      <c r="W191" s="142" t="s">
        <v>612</v>
      </c>
      <c r="X191" s="148" t="s">
        <v>2190</v>
      </c>
      <c r="Y191" s="148" t="s">
        <v>1554</v>
      </c>
      <c r="Z191" s="148" t="s">
        <v>2191</v>
      </c>
      <c r="AA191" s="148" t="s">
        <v>31</v>
      </c>
      <c r="AB191" s="142" t="s">
        <v>1985</v>
      </c>
      <c r="AC191" s="142" t="s">
        <v>2192</v>
      </c>
    </row>
    <row r="192" spans="1:31" s="122" customFormat="1" ht="14.1" customHeight="1" x14ac:dyDescent="0.25">
      <c r="A192" s="148">
        <v>2025</v>
      </c>
      <c r="B192" s="148" t="s">
        <v>1006</v>
      </c>
      <c r="C192" s="142" t="s">
        <v>766</v>
      </c>
      <c r="D192" s="142" t="s">
        <v>1568</v>
      </c>
      <c r="E192" s="148">
        <v>165</v>
      </c>
      <c r="F192" s="148"/>
      <c r="G192" s="142" t="s">
        <v>1569</v>
      </c>
      <c r="H192" s="148"/>
      <c r="I192" s="153" t="s">
        <v>2187</v>
      </c>
      <c r="J192" s="148">
        <v>350</v>
      </c>
      <c r="K192" s="148" t="s">
        <v>1173</v>
      </c>
      <c r="L192" s="154">
        <v>80</v>
      </c>
      <c r="M192" s="181">
        <f t="shared" si="6"/>
        <v>28000</v>
      </c>
      <c r="N192" s="154">
        <v>80</v>
      </c>
      <c r="O192" s="185">
        <f t="shared" si="7"/>
        <v>28000</v>
      </c>
      <c r="P192" s="153" t="s">
        <v>1570</v>
      </c>
      <c r="Q192" s="142" t="s">
        <v>1571</v>
      </c>
      <c r="R192" s="142" t="s">
        <v>2008</v>
      </c>
      <c r="S192" s="142" t="s">
        <v>2023</v>
      </c>
      <c r="T192" s="142" t="s">
        <v>2030</v>
      </c>
      <c r="U192" s="142" t="s">
        <v>2104</v>
      </c>
      <c r="V192" s="500" t="s">
        <v>2169</v>
      </c>
      <c r="W192" s="142" t="s">
        <v>1007</v>
      </c>
      <c r="X192" s="148" t="s">
        <v>2232</v>
      </c>
      <c r="Y192" s="148" t="s">
        <v>1572</v>
      </c>
      <c r="Z192" s="148" t="s">
        <v>2233</v>
      </c>
      <c r="AA192" s="148" t="s">
        <v>31</v>
      </c>
      <c r="AB192" s="142" t="s">
        <v>1985</v>
      </c>
      <c r="AC192" s="142" t="s">
        <v>2234</v>
      </c>
      <c r="AD192" s="122" t="s">
        <v>1490</v>
      </c>
      <c r="AE192" s="122" t="s">
        <v>2235</v>
      </c>
    </row>
    <row r="193" spans="1:31" ht="27.6" x14ac:dyDescent="0.25">
      <c r="A193" s="23">
        <v>2025</v>
      </c>
      <c r="B193" s="148" t="s">
        <v>1006</v>
      </c>
      <c r="C193" s="4" t="s">
        <v>766</v>
      </c>
      <c r="D193" s="142" t="s">
        <v>1568</v>
      </c>
      <c r="E193" s="23">
        <v>165</v>
      </c>
      <c r="F193" s="23"/>
      <c r="G193" s="142" t="s">
        <v>1573</v>
      </c>
      <c r="H193" s="23"/>
      <c r="I193" s="11" t="s">
        <v>1574</v>
      </c>
      <c r="J193" s="23">
        <v>50</v>
      </c>
      <c r="K193" s="23" t="s">
        <v>1173</v>
      </c>
      <c r="L193" s="5">
        <v>180</v>
      </c>
      <c r="M193" s="12">
        <f t="shared" si="6"/>
        <v>9000</v>
      </c>
      <c r="N193" s="5">
        <v>218</v>
      </c>
      <c r="O193" s="9">
        <f t="shared" si="7"/>
        <v>10900</v>
      </c>
      <c r="P193" s="153" t="s">
        <v>1581</v>
      </c>
      <c r="Q193" s="142" t="s">
        <v>1571</v>
      </c>
      <c r="R193" s="142" t="s">
        <v>2023</v>
      </c>
      <c r="S193" s="142" t="s">
        <v>2053</v>
      </c>
      <c r="T193" s="142" t="s">
        <v>2054</v>
      </c>
      <c r="U193" s="142" t="s">
        <v>2095</v>
      </c>
      <c r="V193" s="500" t="s">
        <v>2216</v>
      </c>
      <c r="W193" s="142" t="s">
        <v>1679</v>
      </c>
      <c r="X193" s="148" t="s">
        <v>2217</v>
      </c>
      <c r="Y193" s="148" t="s">
        <v>1572</v>
      </c>
      <c r="Z193" s="148" t="s">
        <v>2214</v>
      </c>
      <c r="AA193" s="148" t="s">
        <v>31</v>
      </c>
      <c r="AB193" s="142" t="s">
        <v>1985</v>
      </c>
      <c r="AC193" s="4" t="s">
        <v>2218</v>
      </c>
      <c r="AD193" s="1" t="s">
        <v>1584</v>
      </c>
      <c r="AE193" s="1" t="s">
        <v>2219</v>
      </c>
    </row>
    <row r="194" spans="1:31" ht="27.6" x14ac:dyDescent="0.25">
      <c r="A194" s="23">
        <v>2025</v>
      </c>
      <c r="B194" s="148" t="s">
        <v>1006</v>
      </c>
      <c r="C194" s="4" t="s">
        <v>766</v>
      </c>
      <c r="D194" s="142" t="s">
        <v>1568</v>
      </c>
      <c r="E194" s="148">
        <v>165</v>
      </c>
      <c r="F194" s="23"/>
      <c r="G194" s="142" t="s">
        <v>1573</v>
      </c>
      <c r="H194" s="23"/>
      <c r="I194" s="11" t="s">
        <v>1575</v>
      </c>
      <c r="J194" s="23">
        <v>5</v>
      </c>
      <c r="K194" s="23" t="s">
        <v>1234</v>
      </c>
      <c r="L194" s="5">
        <v>2500</v>
      </c>
      <c r="M194" s="12">
        <f t="shared" si="6"/>
        <v>12500</v>
      </c>
      <c r="N194" s="5">
        <v>1900</v>
      </c>
      <c r="O194" s="9">
        <f t="shared" si="7"/>
        <v>9500</v>
      </c>
      <c r="P194" s="153" t="s">
        <v>1581</v>
      </c>
      <c r="Q194" s="142" t="s">
        <v>1571</v>
      </c>
      <c r="R194" s="142" t="s">
        <v>2055</v>
      </c>
      <c r="S194" s="142" t="s">
        <v>2056</v>
      </c>
      <c r="T194" s="142" t="s">
        <v>2057</v>
      </c>
      <c r="U194" s="142" t="s">
        <v>2095</v>
      </c>
      <c r="V194" s="500" t="s">
        <v>2216</v>
      </c>
      <c r="W194" s="142" t="s">
        <v>1679</v>
      </c>
      <c r="X194" s="148" t="s">
        <v>2217</v>
      </c>
      <c r="Y194" s="148" t="s">
        <v>1572</v>
      </c>
      <c r="Z194" s="148" t="s">
        <v>2214</v>
      </c>
      <c r="AA194" s="148" t="s">
        <v>31</v>
      </c>
      <c r="AB194" s="142" t="s">
        <v>1985</v>
      </c>
      <c r="AC194" s="4" t="s">
        <v>2218</v>
      </c>
    </row>
    <row r="195" spans="1:31" ht="27.6" x14ac:dyDescent="0.25">
      <c r="A195" s="23">
        <v>2025</v>
      </c>
      <c r="B195" s="148" t="s">
        <v>1006</v>
      </c>
      <c r="C195" s="4" t="s">
        <v>766</v>
      </c>
      <c r="D195" s="142" t="s">
        <v>1568</v>
      </c>
      <c r="E195" s="23">
        <v>165</v>
      </c>
      <c r="F195" s="23"/>
      <c r="G195" s="142" t="s">
        <v>1573</v>
      </c>
      <c r="H195" s="23"/>
      <c r="I195" s="11" t="s">
        <v>1580</v>
      </c>
      <c r="J195" s="23">
        <v>1</v>
      </c>
      <c r="K195" s="23" t="s">
        <v>1234</v>
      </c>
      <c r="L195" s="5">
        <v>2800</v>
      </c>
      <c r="M195" s="12">
        <f t="shared" si="6"/>
        <v>2800</v>
      </c>
      <c r="N195" s="5">
        <v>4700</v>
      </c>
      <c r="O195" s="9">
        <f t="shared" si="7"/>
        <v>4700</v>
      </c>
      <c r="P195" s="153" t="s">
        <v>1581</v>
      </c>
      <c r="Q195" s="142" t="s">
        <v>1571</v>
      </c>
      <c r="R195" s="142" t="s">
        <v>2056</v>
      </c>
      <c r="S195" s="142" t="s">
        <v>2058</v>
      </c>
      <c r="T195" s="142" t="s">
        <v>2059</v>
      </c>
      <c r="U195" s="142" t="s">
        <v>2095</v>
      </c>
      <c r="V195" s="500" t="s">
        <v>2216</v>
      </c>
      <c r="W195" s="142" t="s">
        <v>1679</v>
      </c>
      <c r="X195" s="148" t="s">
        <v>2217</v>
      </c>
      <c r="Y195" s="148" t="s">
        <v>1572</v>
      </c>
      <c r="Z195" s="148" t="s">
        <v>2214</v>
      </c>
      <c r="AA195" s="148" t="s">
        <v>31</v>
      </c>
      <c r="AB195" s="142" t="s">
        <v>1985</v>
      </c>
      <c r="AC195" s="4" t="s">
        <v>2218</v>
      </c>
    </row>
    <row r="196" spans="1:31" x14ac:dyDescent="0.25">
      <c r="A196" s="23">
        <v>2025</v>
      </c>
      <c r="B196" s="148" t="s">
        <v>1006</v>
      </c>
      <c r="C196" s="4" t="s">
        <v>766</v>
      </c>
      <c r="D196" s="142" t="s">
        <v>1568</v>
      </c>
      <c r="E196" s="148">
        <v>165</v>
      </c>
      <c r="F196" s="23"/>
      <c r="G196" s="142" t="s">
        <v>1573</v>
      </c>
      <c r="H196" s="23"/>
      <c r="I196" s="11" t="s">
        <v>1576</v>
      </c>
      <c r="J196" s="23">
        <v>10</v>
      </c>
      <c r="K196" s="23" t="s">
        <v>1472</v>
      </c>
      <c r="L196" s="5">
        <v>160</v>
      </c>
      <c r="M196" s="12">
        <f t="shared" si="6"/>
        <v>1600</v>
      </c>
      <c r="N196" s="5">
        <v>75</v>
      </c>
      <c r="O196" s="9">
        <f t="shared" si="7"/>
        <v>750</v>
      </c>
      <c r="P196" s="153" t="s">
        <v>1581</v>
      </c>
      <c r="Q196" s="142" t="s">
        <v>1571</v>
      </c>
      <c r="R196" s="142" t="s">
        <v>2060</v>
      </c>
      <c r="S196" s="142" t="s">
        <v>2061</v>
      </c>
      <c r="T196" s="142" t="s">
        <v>2062</v>
      </c>
      <c r="U196" s="142" t="s">
        <v>2095</v>
      </c>
      <c r="V196" s="500" t="s">
        <v>2216</v>
      </c>
      <c r="W196" s="142" t="s">
        <v>1679</v>
      </c>
      <c r="X196" s="148" t="s">
        <v>2217</v>
      </c>
      <c r="Y196" s="148" t="s">
        <v>1572</v>
      </c>
      <c r="Z196" s="148" t="s">
        <v>2214</v>
      </c>
      <c r="AA196" s="148" t="s">
        <v>31</v>
      </c>
      <c r="AB196" s="142" t="s">
        <v>1985</v>
      </c>
      <c r="AC196" s="4" t="s">
        <v>2218</v>
      </c>
    </row>
    <row r="197" spans="1:31" x14ac:dyDescent="0.25">
      <c r="A197" s="23">
        <v>2025</v>
      </c>
      <c r="B197" s="23" t="s">
        <v>1006</v>
      </c>
      <c r="C197" s="4" t="s">
        <v>766</v>
      </c>
      <c r="D197" s="142" t="s">
        <v>1568</v>
      </c>
      <c r="E197" s="23">
        <v>165</v>
      </c>
      <c r="F197" s="23"/>
      <c r="G197" s="142" t="s">
        <v>1573</v>
      </c>
      <c r="H197" s="23"/>
      <c r="I197" s="11" t="s">
        <v>1577</v>
      </c>
      <c r="J197" s="23">
        <v>1</v>
      </c>
      <c r="K197" s="23" t="s">
        <v>1517</v>
      </c>
      <c r="L197" s="5">
        <v>1000</v>
      </c>
      <c r="M197" s="12">
        <f t="shared" si="6"/>
        <v>1000</v>
      </c>
      <c r="N197" s="5">
        <v>1200</v>
      </c>
      <c r="O197" s="9">
        <f t="shared" si="7"/>
        <v>1200</v>
      </c>
      <c r="P197" s="153" t="s">
        <v>1581</v>
      </c>
      <c r="Q197" s="142" t="s">
        <v>1571</v>
      </c>
      <c r="R197" s="142" t="s">
        <v>2061</v>
      </c>
      <c r="S197" s="142" t="s">
        <v>2063</v>
      </c>
      <c r="T197" s="142" t="s">
        <v>2064</v>
      </c>
      <c r="U197" s="142" t="s">
        <v>2095</v>
      </c>
      <c r="V197" s="500" t="s">
        <v>2216</v>
      </c>
      <c r="W197" s="142" t="s">
        <v>1679</v>
      </c>
      <c r="X197" s="148" t="s">
        <v>2217</v>
      </c>
      <c r="Y197" s="148" t="s">
        <v>1572</v>
      </c>
      <c r="Z197" s="148" t="s">
        <v>2214</v>
      </c>
      <c r="AA197" s="148" t="s">
        <v>31</v>
      </c>
      <c r="AB197" s="142" t="s">
        <v>1985</v>
      </c>
      <c r="AC197" s="4" t="s">
        <v>2218</v>
      </c>
    </row>
    <row r="198" spans="1:31" x14ac:dyDescent="0.25">
      <c r="A198" s="23">
        <v>2025</v>
      </c>
      <c r="B198" s="23" t="s">
        <v>1006</v>
      </c>
      <c r="C198" s="4" t="s">
        <v>766</v>
      </c>
      <c r="D198" s="142" t="s">
        <v>1568</v>
      </c>
      <c r="E198" s="148">
        <v>165</v>
      </c>
      <c r="F198" s="23"/>
      <c r="G198" s="142" t="s">
        <v>1573</v>
      </c>
      <c r="H198" s="23"/>
      <c r="I198" s="11" t="s">
        <v>1578</v>
      </c>
      <c r="J198" s="23">
        <v>2</v>
      </c>
      <c r="K198" s="23" t="s">
        <v>1293</v>
      </c>
      <c r="L198" s="5">
        <v>1900</v>
      </c>
      <c r="M198" s="12">
        <f t="shared" si="6"/>
        <v>3800</v>
      </c>
      <c r="N198" s="5">
        <v>1800</v>
      </c>
      <c r="O198" s="9">
        <f t="shared" si="7"/>
        <v>3600</v>
      </c>
      <c r="P198" s="153" t="s">
        <v>1581</v>
      </c>
      <c r="Q198" s="142" t="s">
        <v>1571</v>
      </c>
      <c r="R198" s="142" t="s">
        <v>2065</v>
      </c>
      <c r="S198" s="142" t="s">
        <v>2066</v>
      </c>
      <c r="T198" s="142" t="s">
        <v>2067</v>
      </c>
      <c r="U198" s="142" t="s">
        <v>2095</v>
      </c>
      <c r="V198" s="500" t="s">
        <v>2216</v>
      </c>
      <c r="W198" s="142" t="s">
        <v>1679</v>
      </c>
      <c r="X198" s="148" t="s">
        <v>2217</v>
      </c>
      <c r="Y198" s="148" t="s">
        <v>1572</v>
      </c>
      <c r="Z198" s="148" t="s">
        <v>2214</v>
      </c>
      <c r="AA198" s="148" t="s">
        <v>31</v>
      </c>
      <c r="AB198" s="142" t="s">
        <v>1985</v>
      </c>
      <c r="AC198" s="4" t="s">
        <v>2218</v>
      </c>
    </row>
    <row r="199" spans="1:31" ht="16.2" customHeight="1" x14ac:dyDescent="0.25">
      <c r="A199" s="23">
        <v>2025</v>
      </c>
      <c r="B199" s="23" t="s">
        <v>1006</v>
      </c>
      <c r="C199" s="4" t="s">
        <v>766</v>
      </c>
      <c r="D199" s="142" t="s">
        <v>1568</v>
      </c>
      <c r="E199" s="23">
        <v>165</v>
      </c>
      <c r="F199" s="23"/>
      <c r="G199" s="142" t="s">
        <v>1573</v>
      </c>
      <c r="H199" s="23"/>
      <c r="I199" s="11" t="s">
        <v>1579</v>
      </c>
      <c r="J199" s="23">
        <v>5</v>
      </c>
      <c r="K199" s="23" t="s">
        <v>1293</v>
      </c>
      <c r="L199" s="5">
        <v>200</v>
      </c>
      <c r="M199" s="12">
        <f t="shared" si="6"/>
        <v>1000</v>
      </c>
      <c r="N199" s="5">
        <v>200</v>
      </c>
      <c r="O199" s="9">
        <f t="shared" si="7"/>
        <v>1000</v>
      </c>
      <c r="P199" s="153" t="s">
        <v>1581</v>
      </c>
      <c r="Q199" s="142" t="s">
        <v>1571</v>
      </c>
      <c r="R199" s="142" t="s">
        <v>2066</v>
      </c>
      <c r="S199" s="142" t="s">
        <v>2068</v>
      </c>
      <c r="T199" s="142" t="s">
        <v>2069</v>
      </c>
      <c r="U199" s="142" t="s">
        <v>2095</v>
      </c>
      <c r="V199" s="500" t="s">
        <v>2216</v>
      </c>
      <c r="W199" s="142" t="s">
        <v>1679</v>
      </c>
      <c r="X199" s="148" t="s">
        <v>2217</v>
      </c>
      <c r="Y199" s="23" t="s">
        <v>1572</v>
      </c>
      <c r="Z199" s="148" t="s">
        <v>2214</v>
      </c>
      <c r="AA199" s="148" t="s">
        <v>31</v>
      </c>
      <c r="AB199" s="142" t="s">
        <v>1985</v>
      </c>
      <c r="AC199" s="4" t="s">
        <v>2218</v>
      </c>
    </row>
    <row r="200" spans="1:31" s="360" customFormat="1" ht="40.200000000000003" customHeight="1" x14ac:dyDescent="0.25">
      <c r="A200" s="499">
        <v>2025</v>
      </c>
      <c r="B200" s="499" t="s">
        <v>1006</v>
      </c>
      <c r="C200" s="506" t="s">
        <v>122</v>
      </c>
      <c r="D200" s="608" t="s">
        <v>1361</v>
      </c>
      <c r="E200" s="500">
        <v>101</v>
      </c>
      <c r="F200" s="499"/>
      <c r="G200" s="506" t="s">
        <v>1587</v>
      </c>
      <c r="H200" s="499"/>
      <c r="I200" s="502" t="s">
        <v>1585</v>
      </c>
      <c r="J200" s="499">
        <v>60</v>
      </c>
      <c r="K200" s="499" t="s">
        <v>1586</v>
      </c>
      <c r="L200" s="12">
        <v>1350</v>
      </c>
      <c r="M200" s="12">
        <f t="shared" si="6"/>
        <v>81000</v>
      </c>
      <c r="N200" s="12">
        <v>1350</v>
      </c>
      <c r="O200" s="12">
        <f t="shared" si="7"/>
        <v>81000</v>
      </c>
      <c r="P200" s="502" t="s">
        <v>1588</v>
      </c>
      <c r="Q200" s="608" t="s">
        <v>1369</v>
      </c>
      <c r="R200" s="501" t="s">
        <v>2128</v>
      </c>
      <c r="S200" s="501" t="s">
        <v>2155</v>
      </c>
      <c r="T200" s="506" t="s">
        <v>2159</v>
      </c>
      <c r="U200" s="742" t="s">
        <v>2184</v>
      </c>
      <c r="V200" s="500" t="s">
        <v>2248</v>
      </c>
      <c r="W200" s="501" t="s">
        <v>1007</v>
      </c>
      <c r="X200" s="755" t="s">
        <v>2249</v>
      </c>
      <c r="Y200" s="500">
        <v>1005</v>
      </c>
      <c r="Z200" s="500" t="s">
        <v>2250</v>
      </c>
      <c r="AA200" s="148" t="s">
        <v>31</v>
      </c>
      <c r="AB200" s="142" t="s">
        <v>1985</v>
      </c>
      <c r="AC200" s="506" t="s">
        <v>2251</v>
      </c>
      <c r="AD200" s="360" t="s">
        <v>1178</v>
      </c>
      <c r="AE200" s="360" t="s">
        <v>2252</v>
      </c>
    </row>
    <row r="201" spans="1:31" s="122" customFormat="1" ht="14.4" x14ac:dyDescent="0.3">
      <c r="A201" s="23">
        <v>2025</v>
      </c>
      <c r="B201" s="23" t="s">
        <v>1006</v>
      </c>
      <c r="C201" s="4" t="s">
        <v>570</v>
      </c>
      <c r="D201" s="142" t="s">
        <v>1589</v>
      </c>
      <c r="E201" s="23">
        <v>165</v>
      </c>
      <c r="F201" s="148"/>
      <c r="G201" s="4" t="s">
        <v>1590</v>
      </c>
      <c r="H201" s="23"/>
      <c r="I201" s="153" t="s">
        <v>1593</v>
      </c>
      <c r="J201" s="273">
        <v>5</v>
      </c>
      <c r="K201" s="23" t="s">
        <v>1225</v>
      </c>
      <c r="L201" s="196">
        <v>300</v>
      </c>
      <c r="M201" s="12">
        <f t="shared" si="6"/>
        <v>1500</v>
      </c>
      <c r="N201" s="5">
        <v>340</v>
      </c>
      <c r="O201" s="9">
        <f t="shared" si="7"/>
        <v>1700</v>
      </c>
      <c r="P201" s="4" t="s">
        <v>1595</v>
      </c>
      <c r="Q201" s="142" t="s">
        <v>1596</v>
      </c>
      <c r="R201" s="142" t="s">
        <v>2023</v>
      </c>
      <c r="S201" s="142" t="s">
        <v>2053</v>
      </c>
      <c r="T201" s="4" t="s">
        <v>2054</v>
      </c>
      <c r="U201" s="6" t="s">
        <v>2104</v>
      </c>
      <c r="V201" s="750" t="s">
        <v>2198</v>
      </c>
      <c r="W201" s="142" t="s">
        <v>666</v>
      </c>
      <c r="X201" s="6" t="s">
        <v>2199</v>
      </c>
      <c r="Y201" s="23" t="s">
        <v>1078</v>
      </c>
      <c r="Z201" s="23" t="s">
        <v>2200</v>
      </c>
      <c r="AA201" s="23" t="s">
        <v>31</v>
      </c>
      <c r="AB201" s="4" t="s">
        <v>1985</v>
      </c>
      <c r="AC201" s="4" t="s">
        <v>2085</v>
      </c>
      <c r="AD201" s="122" t="s">
        <v>1584</v>
      </c>
      <c r="AE201" s="122" t="s">
        <v>2201</v>
      </c>
    </row>
    <row r="202" spans="1:31" s="122" customFormat="1" ht="18" customHeight="1" x14ac:dyDescent="0.3">
      <c r="A202" s="23">
        <v>2025</v>
      </c>
      <c r="B202" s="23" t="s">
        <v>1006</v>
      </c>
      <c r="C202" s="4" t="s">
        <v>570</v>
      </c>
      <c r="D202" s="142" t="s">
        <v>1589</v>
      </c>
      <c r="E202" s="23">
        <v>165</v>
      </c>
      <c r="F202" s="148"/>
      <c r="G202" s="4" t="s">
        <v>1590</v>
      </c>
      <c r="H202" s="23"/>
      <c r="I202" s="153" t="s">
        <v>1591</v>
      </c>
      <c r="J202" s="273">
        <v>5</v>
      </c>
      <c r="K202" s="23" t="s">
        <v>1225</v>
      </c>
      <c r="L202" s="196">
        <v>280</v>
      </c>
      <c r="M202" s="12">
        <f t="shared" si="6"/>
        <v>1400</v>
      </c>
      <c r="N202" s="5">
        <v>330</v>
      </c>
      <c r="O202" s="9">
        <f t="shared" si="7"/>
        <v>1650</v>
      </c>
      <c r="P202" s="4" t="s">
        <v>1595</v>
      </c>
      <c r="Q202" s="142" t="s">
        <v>1596</v>
      </c>
      <c r="R202" s="142" t="s">
        <v>2023</v>
      </c>
      <c r="S202" s="142" t="s">
        <v>2053</v>
      </c>
      <c r="T202" s="4" t="s">
        <v>2054</v>
      </c>
      <c r="U202" s="6" t="s">
        <v>2104</v>
      </c>
      <c r="V202" s="750" t="s">
        <v>2198</v>
      </c>
      <c r="W202" s="142" t="s">
        <v>666</v>
      </c>
      <c r="X202" s="6" t="s">
        <v>2199</v>
      </c>
      <c r="Y202" s="23" t="s">
        <v>1078</v>
      </c>
      <c r="Z202" s="23" t="s">
        <v>2200</v>
      </c>
      <c r="AA202" s="23" t="s">
        <v>31</v>
      </c>
      <c r="AB202" s="4" t="s">
        <v>1985</v>
      </c>
      <c r="AC202" s="4" t="s">
        <v>2085</v>
      </c>
    </row>
    <row r="203" spans="1:31" ht="15" customHeight="1" x14ac:dyDescent="0.3">
      <c r="A203" s="23">
        <v>2025</v>
      </c>
      <c r="B203" s="23" t="s">
        <v>1006</v>
      </c>
      <c r="C203" s="4" t="s">
        <v>570</v>
      </c>
      <c r="D203" s="142" t="s">
        <v>1589</v>
      </c>
      <c r="E203" s="23">
        <v>165</v>
      </c>
      <c r="F203" s="148"/>
      <c r="G203" s="4" t="s">
        <v>1590</v>
      </c>
      <c r="H203" s="23"/>
      <c r="I203" s="11" t="s">
        <v>1592</v>
      </c>
      <c r="J203" s="193">
        <v>20</v>
      </c>
      <c r="K203" s="23" t="s">
        <v>1594</v>
      </c>
      <c r="L203" s="59">
        <v>250</v>
      </c>
      <c r="M203" s="12">
        <f t="shared" ref="M203:M316" si="8">SUM(J203*L203)</f>
        <v>5000</v>
      </c>
      <c r="N203" s="5">
        <v>150</v>
      </c>
      <c r="O203" s="9">
        <f t="shared" ref="O203:O304" si="9">SUM(J203*N203)</f>
        <v>3000</v>
      </c>
      <c r="P203" s="4" t="s">
        <v>1595</v>
      </c>
      <c r="Q203" s="142" t="s">
        <v>1596</v>
      </c>
      <c r="R203" s="142" t="s">
        <v>2023</v>
      </c>
      <c r="S203" s="142" t="s">
        <v>2053</v>
      </c>
      <c r="T203" s="4" t="s">
        <v>2054</v>
      </c>
      <c r="U203" s="6" t="s">
        <v>2104</v>
      </c>
      <c r="V203" s="750" t="s">
        <v>2198</v>
      </c>
      <c r="W203" s="142" t="s">
        <v>666</v>
      </c>
      <c r="X203" s="6" t="s">
        <v>2199</v>
      </c>
      <c r="Y203" s="23" t="s">
        <v>1078</v>
      </c>
      <c r="Z203" s="23" t="s">
        <v>2200</v>
      </c>
      <c r="AA203" s="23" t="s">
        <v>31</v>
      </c>
      <c r="AB203" s="4" t="s">
        <v>1985</v>
      </c>
      <c r="AC203" s="4" t="s">
        <v>2085</v>
      </c>
    </row>
    <row r="204" spans="1:31" ht="16.2" customHeight="1" x14ac:dyDescent="0.3">
      <c r="A204" s="23">
        <v>2025</v>
      </c>
      <c r="B204" s="23" t="s">
        <v>1006</v>
      </c>
      <c r="C204" s="4" t="s">
        <v>570</v>
      </c>
      <c r="D204" s="142" t="s">
        <v>1589</v>
      </c>
      <c r="E204" s="23">
        <v>165</v>
      </c>
      <c r="F204" s="23"/>
      <c r="G204" s="4" t="s">
        <v>1597</v>
      </c>
      <c r="H204" s="23"/>
      <c r="I204" s="11" t="s">
        <v>1598</v>
      </c>
      <c r="J204" s="193">
        <v>1</v>
      </c>
      <c r="K204" s="193" t="s">
        <v>1234</v>
      </c>
      <c r="L204" s="59">
        <v>1150</v>
      </c>
      <c r="M204" s="12">
        <f t="shared" si="8"/>
        <v>1150</v>
      </c>
      <c r="N204" s="5">
        <v>480</v>
      </c>
      <c r="O204" s="9">
        <f t="shared" si="9"/>
        <v>480</v>
      </c>
      <c r="P204" s="11" t="s">
        <v>1602</v>
      </c>
      <c r="Q204" s="142" t="s">
        <v>1596</v>
      </c>
      <c r="R204" s="142" t="s">
        <v>2023</v>
      </c>
      <c r="S204" s="142" t="s">
        <v>2053</v>
      </c>
      <c r="T204" s="4" t="s">
        <v>2072</v>
      </c>
      <c r="U204" s="4" t="s">
        <v>2113</v>
      </c>
      <c r="V204" s="4" t="s">
        <v>2107</v>
      </c>
      <c r="W204" s="4" t="s">
        <v>661</v>
      </c>
      <c r="X204" s="23" t="s">
        <v>2106</v>
      </c>
      <c r="Y204" s="23" t="s">
        <v>1078</v>
      </c>
      <c r="Z204" s="23" t="s">
        <v>2128</v>
      </c>
      <c r="AA204" s="23" t="s">
        <v>31</v>
      </c>
      <c r="AB204" s="4" t="s">
        <v>1985</v>
      </c>
      <c r="AC204" s="4" t="s">
        <v>2099</v>
      </c>
      <c r="AD204" s="122" t="s">
        <v>1584</v>
      </c>
      <c r="AE204" s="1" t="s">
        <v>2129</v>
      </c>
    </row>
    <row r="205" spans="1:31" x14ac:dyDescent="0.25">
      <c r="A205" s="23">
        <v>2025</v>
      </c>
      <c r="B205" s="23" t="s">
        <v>1006</v>
      </c>
      <c r="C205" s="4" t="s">
        <v>570</v>
      </c>
      <c r="D205" s="142" t="s">
        <v>1589</v>
      </c>
      <c r="E205" s="23">
        <v>165</v>
      </c>
      <c r="F205" s="23"/>
      <c r="G205" s="4" t="s">
        <v>1597</v>
      </c>
      <c r="H205" s="23"/>
      <c r="I205" s="11" t="s">
        <v>1599</v>
      </c>
      <c r="J205" s="23">
        <v>1</v>
      </c>
      <c r="K205" s="23" t="s">
        <v>1234</v>
      </c>
      <c r="L205" s="5">
        <v>1150</v>
      </c>
      <c r="M205" s="12">
        <f t="shared" si="8"/>
        <v>1150</v>
      </c>
      <c r="N205" s="5">
        <v>480</v>
      </c>
      <c r="O205" s="9">
        <f t="shared" si="9"/>
        <v>480</v>
      </c>
      <c r="P205" s="11" t="s">
        <v>1602</v>
      </c>
      <c r="Q205" s="142" t="s">
        <v>1596</v>
      </c>
      <c r="R205" s="142" t="s">
        <v>2023</v>
      </c>
      <c r="S205" s="142" t="s">
        <v>2053</v>
      </c>
      <c r="T205" s="4" t="s">
        <v>2072</v>
      </c>
      <c r="U205" s="4" t="s">
        <v>2113</v>
      </c>
      <c r="V205" s="4" t="s">
        <v>2107</v>
      </c>
      <c r="W205" s="4" t="s">
        <v>661</v>
      </c>
      <c r="X205" s="23" t="s">
        <v>2106</v>
      </c>
      <c r="Y205" s="23" t="s">
        <v>1078</v>
      </c>
      <c r="Z205" s="23" t="s">
        <v>2128</v>
      </c>
      <c r="AA205" s="23" t="s">
        <v>31</v>
      </c>
      <c r="AB205" s="4" t="s">
        <v>1985</v>
      </c>
      <c r="AC205" s="4" t="s">
        <v>2099</v>
      </c>
    </row>
    <row r="206" spans="1:31" ht="14.4" x14ac:dyDescent="0.3">
      <c r="A206" s="23">
        <v>2025</v>
      </c>
      <c r="B206" s="23" t="s">
        <v>1006</v>
      </c>
      <c r="C206" s="4" t="s">
        <v>570</v>
      </c>
      <c r="D206" s="142" t="s">
        <v>1589</v>
      </c>
      <c r="E206" s="23">
        <v>165</v>
      </c>
      <c r="F206" s="23"/>
      <c r="G206" s="4" t="s">
        <v>1597</v>
      </c>
      <c r="H206" s="23"/>
      <c r="I206" s="11" t="s">
        <v>1600</v>
      </c>
      <c r="J206" s="23">
        <v>3</v>
      </c>
      <c r="K206" s="193" t="s">
        <v>1234</v>
      </c>
      <c r="L206" s="5">
        <v>680</v>
      </c>
      <c r="M206" s="12">
        <f t="shared" si="8"/>
        <v>2040</v>
      </c>
      <c r="N206" s="5">
        <v>480</v>
      </c>
      <c r="O206" s="9">
        <f t="shared" si="9"/>
        <v>1440</v>
      </c>
      <c r="P206" s="11" t="s">
        <v>1602</v>
      </c>
      <c r="Q206" s="142" t="s">
        <v>1596</v>
      </c>
      <c r="R206" s="142" t="s">
        <v>2023</v>
      </c>
      <c r="S206" s="142" t="s">
        <v>2053</v>
      </c>
      <c r="T206" s="4" t="s">
        <v>2072</v>
      </c>
      <c r="U206" s="4" t="s">
        <v>2113</v>
      </c>
      <c r="V206" s="4" t="s">
        <v>2107</v>
      </c>
      <c r="W206" s="4" t="s">
        <v>661</v>
      </c>
      <c r="X206" s="23" t="s">
        <v>2106</v>
      </c>
      <c r="Y206" s="23" t="s">
        <v>1078</v>
      </c>
      <c r="Z206" s="23" t="s">
        <v>2128</v>
      </c>
      <c r="AA206" s="23" t="s">
        <v>31</v>
      </c>
      <c r="AB206" s="4" t="s">
        <v>1985</v>
      </c>
      <c r="AC206" s="4" t="s">
        <v>2099</v>
      </c>
    </row>
    <row r="207" spans="1:31" x14ac:dyDescent="0.25">
      <c r="A207" s="23">
        <v>2025</v>
      </c>
      <c r="B207" s="23" t="s">
        <v>1006</v>
      </c>
      <c r="C207" s="4" t="s">
        <v>570</v>
      </c>
      <c r="D207" s="142" t="s">
        <v>1589</v>
      </c>
      <c r="E207" s="23">
        <v>165</v>
      </c>
      <c r="F207" s="23"/>
      <c r="G207" s="4" t="s">
        <v>1597</v>
      </c>
      <c r="H207" s="23"/>
      <c r="I207" s="11" t="s">
        <v>1601</v>
      </c>
      <c r="J207" s="23">
        <v>3</v>
      </c>
      <c r="K207" s="23" t="s">
        <v>1234</v>
      </c>
      <c r="L207" s="5">
        <v>680</v>
      </c>
      <c r="M207" s="12">
        <f t="shared" si="8"/>
        <v>2040</v>
      </c>
      <c r="N207" s="5">
        <v>480</v>
      </c>
      <c r="O207" s="9">
        <f t="shared" si="9"/>
        <v>1440</v>
      </c>
      <c r="P207" s="11" t="s">
        <v>1602</v>
      </c>
      <c r="Q207" s="142" t="s">
        <v>1596</v>
      </c>
      <c r="R207" s="142" t="s">
        <v>2023</v>
      </c>
      <c r="S207" s="142" t="s">
        <v>2053</v>
      </c>
      <c r="T207" s="4" t="s">
        <v>2072</v>
      </c>
      <c r="U207" s="4" t="s">
        <v>2113</v>
      </c>
      <c r="V207" s="4" t="s">
        <v>2107</v>
      </c>
      <c r="W207" s="4" t="s">
        <v>661</v>
      </c>
      <c r="X207" s="23" t="s">
        <v>2106</v>
      </c>
      <c r="Y207" s="23" t="s">
        <v>1078</v>
      </c>
      <c r="Z207" s="23" t="s">
        <v>2128</v>
      </c>
      <c r="AA207" s="23" t="s">
        <v>31</v>
      </c>
      <c r="AB207" s="4" t="s">
        <v>1985</v>
      </c>
      <c r="AC207" s="4" t="s">
        <v>2099</v>
      </c>
    </row>
    <row r="208" spans="1:31" ht="39" customHeight="1" x14ac:dyDescent="0.25">
      <c r="A208" s="23">
        <v>2025</v>
      </c>
      <c r="B208" s="23" t="s">
        <v>1006</v>
      </c>
      <c r="C208" s="4" t="s">
        <v>1341</v>
      </c>
      <c r="D208" s="4" t="s">
        <v>1611</v>
      </c>
      <c r="E208" s="23">
        <v>165</v>
      </c>
      <c r="F208" s="23"/>
      <c r="G208" s="4" t="s">
        <v>1604</v>
      </c>
      <c r="H208" s="23"/>
      <c r="I208" s="11" t="s">
        <v>1605</v>
      </c>
      <c r="J208" s="23">
        <v>4</v>
      </c>
      <c r="K208" s="23" t="s">
        <v>1173</v>
      </c>
      <c r="L208" s="5">
        <v>27000</v>
      </c>
      <c r="M208" s="12">
        <f t="shared" si="8"/>
        <v>108000</v>
      </c>
      <c r="N208" s="5">
        <v>24750</v>
      </c>
      <c r="O208" s="9">
        <f t="shared" si="9"/>
        <v>99000</v>
      </c>
      <c r="P208" s="11" t="s">
        <v>1606</v>
      </c>
      <c r="Q208" s="4" t="s">
        <v>1350</v>
      </c>
      <c r="R208" s="4" t="s">
        <v>2100</v>
      </c>
      <c r="S208" s="4" t="s">
        <v>2100</v>
      </c>
      <c r="T208" s="4" t="s">
        <v>2001</v>
      </c>
      <c r="U208" s="4" t="s">
        <v>2115</v>
      </c>
      <c r="V208" s="500" t="s">
        <v>2224</v>
      </c>
      <c r="W208" s="4" t="s">
        <v>661</v>
      </c>
      <c r="X208" s="500" t="s">
        <v>2224</v>
      </c>
      <c r="Y208" s="23">
        <v>1005</v>
      </c>
      <c r="Z208" s="23" t="s">
        <v>2225</v>
      </c>
      <c r="AA208" s="23" t="s">
        <v>31</v>
      </c>
      <c r="AB208" s="4" t="s">
        <v>1985</v>
      </c>
      <c r="AC208" s="4" t="s">
        <v>2226</v>
      </c>
      <c r="AD208" s="1" t="s">
        <v>1490</v>
      </c>
      <c r="AE208" s="1" t="s">
        <v>2227</v>
      </c>
    </row>
    <row r="209" spans="1:31" s="315" customFormat="1" ht="41.4" x14ac:dyDescent="0.25">
      <c r="A209" s="756">
        <v>2025</v>
      </c>
      <c r="B209" s="756" t="s">
        <v>1006</v>
      </c>
      <c r="C209" s="757" t="s">
        <v>1341</v>
      </c>
      <c r="D209" s="757" t="s">
        <v>1611</v>
      </c>
      <c r="E209" s="756">
        <v>165</v>
      </c>
      <c r="F209" s="756"/>
      <c r="G209" s="757" t="s">
        <v>1607</v>
      </c>
      <c r="H209" s="756"/>
      <c r="I209" s="758" t="s">
        <v>2253</v>
      </c>
      <c r="J209" s="756">
        <v>3</v>
      </c>
      <c r="K209" s="756" t="s">
        <v>1173</v>
      </c>
      <c r="L209" s="759">
        <v>9750</v>
      </c>
      <c r="M209" s="760">
        <f t="shared" si="8"/>
        <v>29250</v>
      </c>
      <c r="N209" s="759">
        <v>2850</v>
      </c>
      <c r="O209" s="761">
        <f t="shared" si="9"/>
        <v>8550</v>
      </c>
      <c r="P209" s="758" t="s">
        <v>1610</v>
      </c>
      <c r="Q209" s="757" t="s">
        <v>1350</v>
      </c>
      <c r="R209" s="757" t="s">
        <v>2100</v>
      </c>
      <c r="S209" s="757" t="s">
        <v>2100</v>
      </c>
      <c r="T209" s="757" t="s">
        <v>2001</v>
      </c>
      <c r="U209" s="757" t="s">
        <v>2155</v>
      </c>
      <c r="V209" s="762" t="s">
        <v>2188</v>
      </c>
      <c r="W209" s="757" t="s">
        <v>661</v>
      </c>
      <c r="X209" s="757"/>
      <c r="Y209" s="756">
        <v>1005</v>
      </c>
      <c r="Z209" s="756" t="s">
        <v>2256</v>
      </c>
      <c r="AA209" s="756" t="s">
        <v>2254</v>
      </c>
      <c r="AB209" s="758" t="s">
        <v>2255</v>
      </c>
      <c r="AC209" s="757" t="s">
        <v>2118</v>
      </c>
      <c r="AD209" s="315" t="s">
        <v>1490</v>
      </c>
    </row>
    <row r="210" spans="1:31" s="122" customFormat="1" ht="40.799999999999997" customHeight="1" x14ac:dyDescent="0.25">
      <c r="A210" s="23">
        <v>2025</v>
      </c>
      <c r="B210" s="23" t="s">
        <v>1006</v>
      </c>
      <c r="C210" s="4" t="s">
        <v>1341</v>
      </c>
      <c r="D210" s="4" t="s">
        <v>1611</v>
      </c>
      <c r="E210" s="23">
        <v>165</v>
      </c>
      <c r="F210" s="23"/>
      <c r="G210" s="4" t="s">
        <v>1607</v>
      </c>
      <c r="H210" s="23"/>
      <c r="I210" s="153" t="s">
        <v>1608</v>
      </c>
      <c r="J210" s="148">
        <v>1</v>
      </c>
      <c r="K210" s="148" t="s">
        <v>1225</v>
      </c>
      <c r="L210" s="154">
        <v>5250</v>
      </c>
      <c r="M210" s="12">
        <f t="shared" si="8"/>
        <v>5250</v>
      </c>
      <c r="N210" s="5">
        <v>9750</v>
      </c>
      <c r="O210" s="9">
        <f t="shared" si="9"/>
        <v>9750</v>
      </c>
      <c r="P210" s="11" t="s">
        <v>1610</v>
      </c>
      <c r="Q210" s="4" t="s">
        <v>1350</v>
      </c>
      <c r="R210" s="4" t="s">
        <v>2100</v>
      </c>
      <c r="S210" s="4" t="s">
        <v>2100</v>
      </c>
      <c r="T210" s="4" t="s">
        <v>2001</v>
      </c>
      <c r="U210" s="4" t="s">
        <v>2155</v>
      </c>
      <c r="V210" s="23" t="s">
        <v>2184</v>
      </c>
      <c r="W210" s="4" t="s">
        <v>661</v>
      </c>
      <c r="X210" s="23" t="s">
        <v>2258</v>
      </c>
      <c r="Y210" s="23">
        <v>1005</v>
      </c>
      <c r="Z210" s="23" t="s">
        <v>2256</v>
      </c>
      <c r="AA210" s="23" t="s">
        <v>31</v>
      </c>
      <c r="AB210" s="4" t="s">
        <v>1985</v>
      </c>
      <c r="AC210" s="4" t="s">
        <v>2118</v>
      </c>
      <c r="AE210" s="122" t="s">
        <v>2257</v>
      </c>
    </row>
    <row r="211" spans="1:31" s="122" customFormat="1" ht="27.6" x14ac:dyDescent="0.25">
      <c r="A211" s="23">
        <v>2025</v>
      </c>
      <c r="B211" s="23" t="s">
        <v>1006</v>
      </c>
      <c r="C211" s="4" t="s">
        <v>1341</v>
      </c>
      <c r="D211" s="4" t="s">
        <v>1611</v>
      </c>
      <c r="E211" s="23">
        <v>165</v>
      </c>
      <c r="F211" s="23"/>
      <c r="G211" s="4" t="s">
        <v>1607</v>
      </c>
      <c r="H211" s="23"/>
      <c r="I211" s="153" t="s">
        <v>1609</v>
      </c>
      <c r="J211" s="148">
        <v>1</v>
      </c>
      <c r="K211" s="148" t="s">
        <v>1225</v>
      </c>
      <c r="L211" s="154">
        <v>2250</v>
      </c>
      <c r="M211" s="12">
        <f t="shared" si="8"/>
        <v>2250</v>
      </c>
      <c r="N211" s="5">
        <v>6750</v>
      </c>
      <c r="O211" s="9">
        <f t="shared" si="9"/>
        <v>6750</v>
      </c>
      <c r="P211" s="11" t="s">
        <v>1610</v>
      </c>
      <c r="Q211" s="4" t="s">
        <v>1350</v>
      </c>
      <c r="R211" s="4" t="s">
        <v>2100</v>
      </c>
      <c r="S211" s="4" t="s">
        <v>2100</v>
      </c>
      <c r="T211" s="4" t="s">
        <v>2001</v>
      </c>
      <c r="U211" s="4" t="s">
        <v>2155</v>
      </c>
      <c r="V211" s="23" t="s">
        <v>2184</v>
      </c>
      <c r="W211" s="4" t="s">
        <v>661</v>
      </c>
      <c r="X211" s="23" t="s">
        <v>2258</v>
      </c>
      <c r="Y211" s="23">
        <v>1005</v>
      </c>
      <c r="Z211" s="23" t="s">
        <v>2256</v>
      </c>
      <c r="AA211" s="23" t="s">
        <v>31</v>
      </c>
      <c r="AB211" s="4" t="s">
        <v>1985</v>
      </c>
      <c r="AC211" s="4" t="s">
        <v>2118</v>
      </c>
    </row>
    <row r="212" spans="1:31" s="122" customFormat="1" ht="69" x14ac:dyDescent="0.25">
      <c r="A212" s="23">
        <v>2025</v>
      </c>
      <c r="B212" s="23" t="s">
        <v>1006</v>
      </c>
      <c r="C212" s="4" t="s">
        <v>1341</v>
      </c>
      <c r="D212" s="4" t="s">
        <v>1611</v>
      </c>
      <c r="E212" s="23">
        <v>165</v>
      </c>
      <c r="F212" s="23"/>
      <c r="G212" s="4" t="s">
        <v>1612</v>
      </c>
      <c r="H212" s="23"/>
      <c r="I212" s="153" t="s">
        <v>1613</v>
      </c>
      <c r="J212" s="148">
        <v>2</v>
      </c>
      <c r="K212" s="148" t="s">
        <v>1173</v>
      </c>
      <c r="L212" s="154">
        <v>14500</v>
      </c>
      <c r="M212" s="12">
        <f t="shared" si="8"/>
        <v>29000</v>
      </c>
      <c r="N212" s="5">
        <v>13000</v>
      </c>
      <c r="O212" s="9">
        <f t="shared" si="9"/>
        <v>26000</v>
      </c>
      <c r="P212" s="11" t="s">
        <v>1616</v>
      </c>
      <c r="Q212" s="4" t="s">
        <v>1615</v>
      </c>
      <c r="R212" s="4" t="s">
        <v>2100</v>
      </c>
      <c r="S212" s="4" t="s">
        <v>2100</v>
      </c>
      <c r="T212" s="4" t="s">
        <v>2001</v>
      </c>
      <c r="U212" s="4" t="s">
        <v>2155</v>
      </c>
      <c r="V212" s="1143" t="s">
        <v>2263</v>
      </c>
      <c r="W212" s="4" t="s">
        <v>666</v>
      </c>
      <c r="X212" s="23" t="s">
        <v>2182</v>
      </c>
      <c r="Y212" s="23">
        <v>1005</v>
      </c>
      <c r="Z212" s="23" t="s">
        <v>2264</v>
      </c>
      <c r="AA212" s="23" t="s">
        <v>31</v>
      </c>
      <c r="AB212" s="4" t="s">
        <v>1985</v>
      </c>
      <c r="AC212" s="4" t="s">
        <v>2119</v>
      </c>
      <c r="AD212" s="122" t="s">
        <v>1178</v>
      </c>
      <c r="AE212" s="122" t="s">
        <v>2265</v>
      </c>
    </row>
    <row r="213" spans="1:31" s="122" customFormat="1" ht="41.4" x14ac:dyDescent="0.25">
      <c r="A213" s="23">
        <v>2025</v>
      </c>
      <c r="B213" s="23" t="s">
        <v>1006</v>
      </c>
      <c r="C213" s="4" t="s">
        <v>1341</v>
      </c>
      <c r="D213" s="4" t="s">
        <v>1611</v>
      </c>
      <c r="E213" s="23">
        <v>165</v>
      </c>
      <c r="F213" s="23"/>
      <c r="G213" s="4" t="s">
        <v>1612</v>
      </c>
      <c r="H213" s="23"/>
      <c r="I213" s="153" t="s">
        <v>1614</v>
      </c>
      <c r="J213" s="148">
        <v>5</v>
      </c>
      <c r="K213" s="148" t="s">
        <v>1173</v>
      </c>
      <c r="L213" s="154">
        <v>250</v>
      </c>
      <c r="M213" s="12">
        <f t="shared" si="8"/>
        <v>1250</v>
      </c>
      <c r="N213" s="5">
        <v>380</v>
      </c>
      <c r="O213" s="9">
        <f t="shared" si="9"/>
        <v>1900</v>
      </c>
      <c r="P213" s="11" t="s">
        <v>1616</v>
      </c>
      <c r="Q213" s="4" t="s">
        <v>1615</v>
      </c>
      <c r="R213" s="4" t="s">
        <v>2007</v>
      </c>
      <c r="S213" s="4" t="s">
        <v>2030</v>
      </c>
      <c r="T213" s="4" t="s">
        <v>2044</v>
      </c>
      <c r="U213" s="4" t="s">
        <v>2155</v>
      </c>
      <c r="V213" s="1143" t="s">
        <v>2263</v>
      </c>
      <c r="W213" s="4" t="s">
        <v>666</v>
      </c>
      <c r="X213" s="23" t="s">
        <v>2182</v>
      </c>
      <c r="Y213" s="23">
        <v>1005</v>
      </c>
      <c r="Z213" s="23" t="s">
        <v>2264</v>
      </c>
      <c r="AA213" s="23" t="s">
        <v>31</v>
      </c>
      <c r="AB213" s="4" t="s">
        <v>1985</v>
      </c>
      <c r="AC213" s="4" t="s">
        <v>2119</v>
      </c>
    </row>
    <row r="214" spans="1:31" s="31" customFormat="1" ht="27.6" x14ac:dyDescent="0.25">
      <c r="A214" s="30">
        <v>2025</v>
      </c>
      <c r="B214" s="30" t="s">
        <v>1006</v>
      </c>
      <c r="C214" s="7" t="s">
        <v>1341</v>
      </c>
      <c r="D214" s="7" t="s">
        <v>1611</v>
      </c>
      <c r="E214" s="30"/>
      <c r="F214" s="30"/>
      <c r="G214" s="7" t="s">
        <v>1629</v>
      </c>
      <c r="H214" s="30"/>
      <c r="I214" s="50" t="s">
        <v>1617</v>
      </c>
      <c r="J214" s="30">
        <v>2</v>
      </c>
      <c r="K214" s="30" t="s">
        <v>1173</v>
      </c>
      <c r="L214" s="25">
        <v>260</v>
      </c>
      <c r="M214" s="26">
        <f t="shared" si="8"/>
        <v>520</v>
      </c>
      <c r="N214" s="25"/>
      <c r="O214" s="27">
        <f t="shared" si="9"/>
        <v>0</v>
      </c>
      <c r="P214" s="50" t="s">
        <v>1610</v>
      </c>
      <c r="Q214" s="7" t="s">
        <v>1492</v>
      </c>
      <c r="R214" s="7"/>
      <c r="S214" s="7"/>
      <c r="T214" s="7"/>
      <c r="U214" s="7"/>
      <c r="V214" s="7"/>
      <c r="W214" s="7"/>
      <c r="X214" s="7"/>
      <c r="Y214" s="30">
        <v>1005</v>
      </c>
      <c r="Z214" s="30"/>
      <c r="AA214" s="30" t="s">
        <v>95</v>
      </c>
      <c r="AB214" s="7" t="s">
        <v>1567</v>
      </c>
      <c r="AC214" s="7"/>
      <c r="AD214" s="31" t="s">
        <v>1789</v>
      </c>
    </row>
    <row r="215" spans="1:31" s="31" customFormat="1" ht="27.6" x14ac:dyDescent="0.25">
      <c r="A215" s="30">
        <v>2025</v>
      </c>
      <c r="B215" s="30" t="s">
        <v>1006</v>
      </c>
      <c r="C215" s="7" t="s">
        <v>1341</v>
      </c>
      <c r="D215" s="7" t="s">
        <v>1611</v>
      </c>
      <c r="E215" s="30"/>
      <c r="F215" s="30"/>
      <c r="G215" s="7" t="s">
        <v>1629</v>
      </c>
      <c r="H215" s="30"/>
      <c r="I215" s="50" t="s">
        <v>1618</v>
      </c>
      <c r="J215" s="30">
        <v>1</v>
      </c>
      <c r="K215" s="30" t="s">
        <v>1225</v>
      </c>
      <c r="L215" s="25">
        <v>620</v>
      </c>
      <c r="M215" s="26">
        <f t="shared" si="8"/>
        <v>620</v>
      </c>
      <c r="N215" s="25"/>
      <c r="O215" s="27">
        <f t="shared" si="9"/>
        <v>0</v>
      </c>
      <c r="P215" s="50" t="s">
        <v>1610</v>
      </c>
      <c r="Q215" s="7" t="s">
        <v>1492</v>
      </c>
      <c r="R215" s="7"/>
      <c r="S215" s="7"/>
      <c r="T215" s="7"/>
      <c r="U215" s="7"/>
      <c r="V215" s="7"/>
      <c r="W215" s="7"/>
      <c r="X215" s="7"/>
      <c r="Y215" s="30">
        <v>1005</v>
      </c>
      <c r="Z215" s="30"/>
      <c r="AA215" s="30"/>
      <c r="AB215" s="7"/>
      <c r="AC215" s="7"/>
    </row>
    <row r="216" spans="1:31" s="31" customFormat="1" ht="27.6" x14ac:dyDescent="0.25">
      <c r="A216" s="30">
        <v>2025</v>
      </c>
      <c r="B216" s="30" t="s">
        <v>1006</v>
      </c>
      <c r="C216" s="7" t="s">
        <v>1341</v>
      </c>
      <c r="D216" s="7" t="s">
        <v>1611</v>
      </c>
      <c r="E216" s="30"/>
      <c r="F216" s="30"/>
      <c r="G216" s="7" t="s">
        <v>1629</v>
      </c>
      <c r="H216" s="30"/>
      <c r="I216" s="50" t="s">
        <v>1619</v>
      </c>
      <c r="J216" s="30">
        <v>5</v>
      </c>
      <c r="K216" s="30" t="s">
        <v>1222</v>
      </c>
      <c r="L216" s="25">
        <v>50</v>
      </c>
      <c r="M216" s="26">
        <f t="shared" si="8"/>
        <v>250</v>
      </c>
      <c r="N216" s="25"/>
      <c r="O216" s="27">
        <f t="shared" si="9"/>
        <v>0</v>
      </c>
      <c r="P216" s="50" t="s">
        <v>1610</v>
      </c>
      <c r="Q216" s="7" t="s">
        <v>1492</v>
      </c>
      <c r="R216" s="7"/>
      <c r="S216" s="7"/>
      <c r="T216" s="7"/>
      <c r="U216" s="7"/>
      <c r="V216" s="7"/>
      <c r="W216" s="7"/>
      <c r="X216" s="7"/>
      <c r="Y216" s="30">
        <v>1005</v>
      </c>
      <c r="Z216" s="30"/>
      <c r="AA216" s="30"/>
      <c r="AB216" s="7"/>
      <c r="AC216" s="7"/>
    </row>
    <row r="217" spans="1:31" s="31" customFormat="1" ht="27.6" x14ac:dyDescent="0.25">
      <c r="A217" s="30">
        <v>2025</v>
      </c>
      <c r="B217" s="30" t="s">
        <v>1006</v>
      </c>
      <c r="C217" s="7" t="s">
        <v>1341</v>
      </c>
      <c r="D217" s="7" t="s">
        <v>1611</v>
      </c>
      <c r="E217" s="30"/>
      <c r="F217" s="30"/>
      <c r="G217" s="7" t="s">
        <v>1629</v>
      </c>
      <c r="H217" s="30"/>
      <c r="I217" s="50" t="s">
        <v>1620</v>
      </c>
      <c r="J217" s="30">
        <v>1</v>
      </c>
      <c r="K217" s="30" t="s">
        <v>1225</v>
      </c>
      <c r="L217" s="25">
        <v>800</v>
      </c>
      <c r="M217" s="26">
        <f t="shared" si="8"/>
        <v>800</v>
      </c>
      <c r="N217" s="25"/>
      <c r="O217" s="27">
        <f t="shared" si="9"/>
        <v>0</v>
      </c>
      <c r="P217" s="50" t="s">
        <v>1610</v>
      </c>
      <c r="Q217" s="7" t="s">
        <v>1492</v>
      </c>
      <c r="R217" s="7"/>
      <c r="S217" s="7"/>
      <c r="T217" s="7"/>
      <c r="U217" s="7"/>
      <c r="V217" s="7"/>
      <c r="W217" s="7"/>
      <c r="X217" s="7"/>
      <c r="Y217" s="30">
        <v>1005</v>
      </c>
      <c r="Z217" s="30"/>
      <c r="AA217" s="30"/>
      <c r="AB217" s="7"/>
      <c r="AC217" s="7"/>
    </row>
    <row r="218" spans="1:31" s="31" customFormat="1" ht="27.6" x14ac:dyDescent="0.25">
      <c r="A218" s="30">
        <v>2025</v>
      </c>
      <c r="B218" s="30" t="s">
        <v>1006</v>
      </c>
      <c r="C218" s="7" t="s">
        <v>1341</v>
      </c>
      <c r="D218" s="7" t="s">
        <v>1611</v>
      </c>
      <c r="E218" s="30"/>
      <c r="F218" s="30"/>
      <c r="G218" s="7" t="s">
        <v>1629</v>
      </c>
      <c r="H218" s="30"/>
      <c r="I218" s="50" t="s">
        <v>1621</v>
      </c>
      <c r="J218" s="30">
        <v>1</v>
      </c>
      <c r="K218" s="30" t="s">
        <v>1291</v>
      </c>
      <c r="L218" s="25">
        <v>480</v>
      </c>
      <c r="M218" s="26">
        <f t="shared" si="8"/>
        <v>480</v>
      </c>
      <c r="N218" s="25"/>
      <c r="O218" s="27">
        <f t="shared" si="9"/>
        <v>0</v>
      </c>
      <c r="P218" s="50" t="s">
        <v>1610</v>
      </c>
      <c r="Q218" s="7" t="s">
        <v>1492</v>
      </c>
      <c r="R218" s="7"/>
      <c r="S218" s="7"/>
      <c r="T218" s="7"/>
      <c r="U218" s="28"/>
      <c r="V218" s="29"/>
      <c r="W218" s="7"/>
      <c r="X218" s="29"/>
      <c r="Y218" s="30">
        <v>1005</v>
      </c>
      <c r="Z218" s="30"/>
      <c r="AA218" s="30"/>
      <c r="AB218" s="7"/>
      <c r="AC218" s="7"/>
    </row>
    <row r="219" spans="1:31" s="31" customFormat="1" ht="15.6" customHeight="1" x14ac:dyDescent="0.25">
      <c r="A219" s="30">
        <v>2025</v>
      </c>
      <c r="B219" s="30" t="s">
        <v>1006</v>
      </c>
      <c r="C219" s="7" t="s">
        <v>1341</v>
      </c>
      <c r="D219" s="7" t="s">
        <v>1611</v>
      </c>
      <c r="E219" s="30"/>
      <c r="F219" s="30"/>
      <c r="G219" s="7" t="s">
        <v>1629</v>
      </c>
      <c r="H219" s="30"/>
      <c r="I219" s="50" t="s">
        <v>1622</v>
      </c>
      <c r="J219" s="30">
        <v>1</v>
      </c>
      <c r="K219" s="30" t="s">
        <v>1293</v>
      </c>
      <c r="L219" s="25">
        <v>800</v>
      </c>
      <c r="M219" s="26">
        <f t="shared" si="8"/>
        <v>800</v>
      </c>
      <c r="N219" s="25"/>
      <c r="O219" s="27">
        <f>SUM(J219*N219)</f>
        <v>0</v>
      </c>
      <c r="P219" s="50" t="s">
        <v>1610</v>
      </c>
      <c r="Q219" s="7" t="s">
        <v>1492</v>
      </c>
      <c r="R219" s="7"/>
      <c r="S219" s="7"/>
      <c r="T219" s="7"/>
      <c r="U219" s="7"/>
      <c r="V219" s="29"/>
      <c r="W219" s="7"/>
      <c r="X219" s="29"/>
      <c r="Y219" s="30">
        <v>1005</v>
      </c>
      <c r="Z219" s="30"/>
      <c r="AA219" s="30"/>
      <c r="AB219" s="7"/>
      <c r="AC219" s="7"/>
    </row>
    <row r="220" spans="1:31" s="31" customFormat="1" ht="15" customHeight="1" x14ac:dyDescent="0.25">
      <c r="A220" s="30">
        <v>2025</v>
      </c>
      <c r="B220" s="30" t="s">
        <v>1006</v>
      </c>
      <c r="C220" s="7" t="s">
        <v>1341</v>
      </c>
      <c r="D220" s="7" t="s">
        <v>1611</v>
      </c>
      <c r="E220" s="30"/>
      <c r="F220" s="30"/>
      <c r="G220" s="7" t="s">
        <v>1629</v>
      </c>
      <c r="H220" s="30"/>
      <c r="I220" s="50" t="s">
        <v>1623</v>
      </c>
      <c r="J220" s="30">
        <v>16</v>
      </c>
      <c r="K220" s="30" t="s">
        <v>1630</v>
      </c>
      <c r="L220" s="25">
        <v>130</v>
      </c>
      <c r="M220" s="26">
        <f t="shared" si="8"/>
        <v>2080</v>
      </c>
      <c r="N220" s="25"/>
      <c r="O220" s="27">
        <f t="shared" si="9"/>
        <v>0</v>
      </c>
      <c r="P220" s="50" t="s">
        <v>1610</v>
      </c>
      <c r="Q220" s="7" t="s">
        <v>1492</v>
      </c>
      <c r="R220" s="7"/>
      <c r="S220" s="7"/>
      <c r="T220" s="7"/>
      <c r="U220" s="7"/>
      <c r="V220" s="29"/>
      <c r="W220" s="7"/>
      <c r="X220" s="29"/>
      <c r="Y220" s="30">
        <v>1005</v>
      </c>
      <c r="Z220" s="30"/>
      <c r="AA220" s="30"/>
      <c r="AB220" s="7"/>
      <c r="AC220" s="7"/>
    </row>
    <row r="221" spans="1:31" s="31" customFormat="1" ht="15" customHeight="1" x14ac:dyDescent="0.25">
      <c r="A221" s="30">
        <v>2025</v>
      </c>
      <c r="B221" s="30" t="s">
        <v>1006</v>
      </c>
      <c r="C221" s="7" t="s">
        <v>1341</v>
      </c>
      <c r="D221" s="7" t="s">
        <v>1611</v>
      </c>
      <c r="E221" s="30"/>
      <c r="F221" s="30"/>
      <c r="G221" s="7" t="s">
        <v>1629</v>
      </c>
      <c r="H221" s="30"/>
      <c r="I221" s="50" t="s">
        <v>1624</v>
      </c>
      <c r="J221" s="30">
        <v>10</v>
      </c>
      <c r="K221" s="30" t="s">
        <v>1173</v>
      </c>
      <c r="L221" s="25">
        <v>15</v>
      </c>
      <c r="M221" s="26">
        <f t="shared" si="8"/>
        <v>150</v>
      </c>
      <c r="N221" s="25"/>
      <c r="O221" s="27">
        <f t="shared" si="9"/>
        <v>0</v>
      </c>
      <c r="P221" s="50" t="s">
        <v>1610</v>
      </c>
      <c r="Q221" s="7" t="s">
        <v>1492</v>
      </c>
      <c r="R221" s="7"/>
      <c r="S221" s="7"/>
      <c r="T221" s="7"/>
      <c r="U221" s="7"/>
      <c r="V221" s="29"/>
      <c r="W221" s="7"/>
      <c r="X221" s="29"/>
      <c r="Y221" s="30">
        <v>1005</v>
      </c>
      <c r="Z221" s="30"/>
      <c r="AA221" s="30"/>
      <c r="AB221" s="7"/>
      <c r="AC221" s="7"/>
    </row>
    <row r="222" spans="1:31" s="31" customFormat="1" ht="27.6" x14ac:dyDescent="0.25">
      <c r="A222" s="30">
        <v>2025</v>
      </c>
      <c r="B222" s="30" t="s">
        <v>1006</v>
      </c>
      <c r="C222" s="7" t="s">
        <v>1341</v>
      </c>
      <c r="D222" s="7" t="s">
        <v>1611</v>
      </c>
      <c r="E222" s="30"/>
      <c r="F222" s="30"/>
      <c r="G222" s="7" t="s">
        <v>1629</v>
      </c>
      <c r="H222" s="30"/>
      <c r="I222" s="50" t="s">
        <v>1625</v>
      </c>
      <c r="J222" s="30">
        <v>10</v>
      </c>
      <c r="K222" s="30" t="s">
        <v>1173</v>
      </c>
      <c r="L222" s="25">
        <v>20</v>
      </c>
      <c r="M222" s="26">
        <f t="shared" si="8"/>
        <v>200</v>
      </c>
      <c r="N222" s="25"/>
      <c r="O222" s="27">
        <f t="shared" si="9"/>
        <v>0</v>
      </c>
      <c r="P222" s="50" t="s">
        <v>1610</v>
      </c>
      <c r="Q222" s="7" t="s">
        <v>1492</v>
      </c>
      <c r="R222" s="7"/>
      <c r="S222" s="7"/>
      <c r="T222" s="7"/>
      <c r="U222" s="28"/>
      <c r="V222" s="29"/>
      <c r="W222" s="7"/>
      <c r="X222" s="29"/>
      <c r="Y222" s="30">
        <v>1005</v>
      </c>
      <c r="Z222" s="30"/>
      <c r="AA222" s="30"/>
      <c r="AB222" s="7"/>
      <c r="AC222" s="7"/>
    </row>
    <row r="223" spans="1:31" s="31" customFormat="1" ht="27.6" x14ac:dyDescent="0.25">
      <c r="A223" s="30">
        <v>2025</v>
      </c>
      <c r="B223" s="30" t="s">
        <v>1006</v>
      </c>
      <c r="C223" s="7" t="s">
        <v>1341</v>
      </c>
      <c r="D223" s="7" t="s">
        <v>1611</v>
      </c>
      <c r="E223" s="30"/>
      <c r="F223" s="30"/>
      <c r="G223" s="7" t="s">
        <v>1629</v>
      </c>
      <c r="H223" s="30"/>
      <c r="I223" s="50" t="s">
        <v>1626</v>
      </c>
      <c r="J223" s="30">
        <v>5</v>
      </c>
      <c r="K223" s="30" t="s">
        <v>1173</v>
      </c>
      <c r="L223" s="25">
        <v>30</v>
      </c>
      <c r="M223" s="26">
        <f t="shared" si="8"/>
        <v>150</v>
      </c>
      <c r="N223" s="25"/>
      <c r="O223" s="27">
        <f t="shared" si="9"/>
        <v>0</v>
      </c>
      <c r="P223" s="50" t="s">
        <v>1610</v>
      </c>
      <c r="Q223" s="7" t="s">
        <v>1492</v>
      </c>
      <c r="R223" s="7"/>
      <c r="S223" s="7"/>
      <c r="T223" s="7"/>
      <c r="U223" s="28"/>
      <c r="V223" s="29"/>
      <c r="W223" s="7"/>
      <c r="X223" s="29"/>
      <c r="Y223" s="30">
        <v>1005</v>
      </c>
      <c r="Z223" s="30"/>
      <c r="AA223" s="30"/>
      <c r="AB223" s="7"/>
      <c r="AC223" s="7"/>
    </row>
    <row r="224" spans="1:31" s="31" customFormat="1" ht="124.2" x14ac:dyDescent="0.25">
      <c r="A224" s="30">
        <v>2025</v>
      </c>
      <c r="B224" s="30" t="s">
        <v>1006</v>
      </c>
      <c r="C224" s="7" t="s">
        <v>1341</v>
      </c>
      <c r="D224" s="7" t="s">
        <v>1611</v>
      </c>
      <c r="E224" s="30"/>
      <c r="F224" s="30"/>
      <c r="G224" s="7" t="s">
        <v>1629</v>
      </c>
      <c r="H224" s="30"/>
      <c r="I224" s="50" t="s">
        <v>1627</v>
      </c>
      <c r="J224" s="30">
        <v>2</v>
      </c>
      <c r="K224" s="30" t="s">
        <v>1173</v>
      </c>
      <c r="L224" s="25">
        <v>900</v>
      </c>
      <c r="M224" s="26">
        <f t="shared" si="8"/>
        <v>1800</v>
      </c>
      <c r="N224" s="25"/>
      <c r="O224" s="27">
        <f t="shared" si="9"/>
        <v>0</v>
      </c>
      <c r="P224" s="50" t="s">
        <v>1610</v>
      </c>
      <c r="Q224" s="7" t="s">
        <v>1492</v>
      </c>
      <c r="R224" s="7"/>
      <c r="S224" s="7"/>
      <c r="T224" s="7"/>
      <c r="U224" s="28"/>
      <c r="V224" s="29"/>
      <c r="W224" s="7"/>
      <c r="X224" s="29"/>
      <c r="Y224" s="30">
        <v>1005</v>
      </c>
      <c r="Z224" s="30"/>
      <c r="AA224" s="30"/>
      <c r="AB224" s="7"/>
      <c r="AC224" s="7"/>
    </row>
    <row r="225" spans="1:31" s="31" customFormat="1" ht="110.4" x14ac:dyDescent="0.25">
      <c r="A225" s="30">
        <v>2025</v>
      </c>
      <c r="B225" s="30" t="s">
        <v>1006</v>
      </c>
      <c r="C225" s="7" t="s">
        <v>1341</v>
      </c>
      <c r="D225" s="7" t="s">
        <v>1611</v>
      </c>
      <c r="E225" s="30"/>
      <c r="F225" s="30"/>
      <c r="G225" s="7" t="s">
        <v>1629</v>
      </c>
      <c r="H225" s="30"/>
      <c r="I225" s="50" t="s">
        <v>1628</v>
      </c>
      <c r="J225" s="30">
        <v>1</v>
      </c>
      <c r="K225" s="30" t="s">
        <v>1225</v>
      </c>
      <c r="L225" s="25">
        <v>2000</v>
      </c>
      <c r="M225" s="26">
        <f t="shared" si="8"/>
        <v>2000</v>
      </c>
      <c r="N225" s="25"/>
      <c r="O225" s="27">
        <f t="shared" si="9"/>
        <v>0</v>
      </c>
      <c r="P225" s="50" t="s">
        <v>1610</v>
      </c>
      <c r="Q225" s="7" t="s">
        <v>1492</v>
      </c>
      <c r="R225" s="7"/>
      <c r="S225" s="7"/>
      <c r="T225" s="7"/>
      <c r="U225" s="28"/>
      <c r="V225" s="29"/>
      <c r="W225" s="7"/>
      <c r="X225" s="29"/>
      <c r="Y225" s="30">
        <v>1005</v>
      </c>
      <c r="Z225" s="30"/>
      <c r="AA225" s="30"/>
      <c r="AB225" s="7"/>
      <c r="AC225" s="7"/>
    </row>
    <row r="226" spans="1:31" s="122" customFormat="1" x14ac:dyDescent="0.25">
      <c r="A226" s="23">
        <v>2025</v>
      </c>
      <c r="B226" s="148" t="s">
        <v>1006</v>
      </c>
      <c r="C226" s="142" t="s">
        <v>106</v>
      </c>
      <c r="D226" s="142" t="s">
        <v>1631</v>
      </c>
      <c r="E226" s="148">
        <v>164</v>
      </c>
      <c r="F226" s="500"/>
      <c r="G226" s="142" t="s">
        <v>1632</v>
      </c>
      <c r="H226" s="148"/>
      <c r="I226" s="153" t="s">
        <v>1633</v>
      </c>
      <c r="J226" s="148">
        <v>10</v>
      </c>
      <c r="K226" s="148" t="s">
        <v>1173</v>
      </c>
      <c r="L226" s="154">
        <v>170</v>
      </c>
      <c r="M226" s="181">
        <f t="shared" si="8"/>
        <v>1700</v>
      </c>
      <c r="N226" s="154">
        <v>170</v>
      </c>
      <c r="O226" s="185">
        <f t="shared" si="9"/>
        <v>1700</v>
      </c>
      <c r="P226" s="153" t="s">
        <v>1635</v>
      </c>
      <c r="Q226" s="142" t="s">
        <v>1066</v>
      </c>
      <c r="R226" s="142" t="s">
        <v>1998</v>
      </c>
      <c r="S226" s="142" t="s">
        <v>2022</v>
      </c>
      <c r="T226" s="142" t="s">
        <v>2023</v>
      </c>
      <c r="U226" s="155" t="s">
        <v>2072</v>
      </c>
      <c r="V226" s="155" t="s">
        <v>2113</v>
      </c>
      <c r="W226" s="142" t="s">
        <v>666</v>
      </c>
      <c r="X226" s="155" t="s">
        <v>2106</v>
      </c>
      <c r="Y226" s="148" t="s">
        <v>1068</v>
      </c>
      <c r="Z226" s="148" t="s">
        <v>2128</v>
      </c>
      <c r="AA226" s="148" t="s">
        <v>31</v>
      </c>
      <c r="AB226" s="142" t="s">
        <v>1985</v>
      </c>
      <c r="AC226" s="142" t="s">
        <v>2070</v>
      </c>
      <c r="AD226" s="122" t="s">
        <v>1490</v>
      </c>
      <c r="AE226" s="122" t="s">
        <v>2127</v>
      </c>
    </row>
    <row r="227" spans="1:31" s="122" customFormat="1" x14ac:dyDescent="0.25">
      <c r="A227" s="23">
        <v>2025</v>
      </c>
      <c r="B227" s="148" t="s">
        <v>1006</v>
      </c>
      <c r="C227" s="142" t="s">
        <v>106</v>
      </c>
      <c r="D227" s="142" t="s">
        <v>1631</v>
      </c>
      <c r="E227" s="148">
        <v>164</v>
      </c>
      <c r="F227" s="148"/>
      <c r="G227" s="142" t="s">
        <v>1632</v>
      </c>
      <c r="H227" s="148"/>
      <c r="I227" s="153" t="s">
        <v>1634</v>
      </c>
      <c r="J227" s="148">
        <v>100</v>
      </c>
      <c r="K227" s="148" t="s">
        <v>1173</v>
      </c>
      <c r="L227" s="154">
        <v>15</v>
      </c>
      <c r="M227" s="181">
        <f t="shared" si="8"/>
        <v>1500</v>
      </c>
      <c r="N227" s="154">
        <v>15</v>
      </c>
      <c r="O227" s="185">
        <f t="shared" si="9"/>
        <v>1500</v>
      </c>
      <c r="P227" s="153" t="s">
        <v>1635</v>
      </c>
      <c r="Q227" s="142" t="s">
        <v>1066</v>
      </c>
      <c r="R227" s="142" t="s">
        <v>1998</v>
      </c>
      <c r="S227" s="142" t="s">
        <v>2022</v>
      </c>
      <c r="T227" s="142" t="s">
        <v>2023</v>
      </c>
      <c r="U227" s="155" t="s">
        <v>2072</v>
      </c>
      <c r="V227" s="155" t="s">
        <v>2113</v>
      </c>
      <c r="W227" s="142" t="s">
        <v>666</v>
      </c>
      <c r="X227" s="155" t="s">
        <v>2106</v>
      </c>
      <c r="Y227" s="148" t="s">
        <v>1068</v>
      </c>
      <c r="Z227" s="148" t="s">
        <v>2128</v>
      </c>
      <c r="AA227" s="148" t="s">
        <v>31</v>
      </c>
      <c r="AB227" s="142" t="s">
        <v>1985</v>
      </c>
      <c r="AC227" s="142" t="s">
        <v>2070</v>
      </c>
    </row>
    <row r="228" spans="1:31" s="31" customFormat="1" x14ac:dyDescent="0.25">
      <c r="A228" s="30">
        <v>2025</v>
      </c>
      <c r="B228" s="30" t="s">
        <v>1006</v>
      </c>
      <c r="C228" s="7" t="s">
        <v>106</v>
      </c>
      <c r="D228" s="7" t="s">
        <v>1631</v>
      </c>
      <c r="E228" s="30"/>
      <c r="F228" s="30"/>
      <c r="G228" s="7" t="s">
        <v>1636</v>
      </c>
      <c r="H228" s="30"/>
      <c r="I228" s="50" t="s">
        <v>1637</v>
      </c>
      <c r="J228" s="30">
        <v>5</v>
      </c>
      <c r="K228" s="30" t="s">
        <v>1638</v>
      </c>
      <c r="L228" s="25">
        <v>895</v>
      </c>
      <c r="M228" s="26">
        <f t="shared" si="8"/>
        <v>4475</v>
      </c>
      <c r="N228" s="25"/>
      <c r="O228" s="27">
        <f t="shared" si="9"/>
        <v>0</v>
      </c>
      <c r="P228" s="50" t="s">
        <v>1639</v>
      </c>
      <c r="Q228" s="7" t="s">
        <v>1066</v>
      </c>
      <c r="R228" s="7"/>
      <c r="S228" s="7"/>
      <c r="T228" s="7"/>
      <c r="U228" s="28"/>
      <c r="V228" s="28"/>
      <c r="W228" s="7"/>
      <c r="X228" s="28"/>
      <c r="Y228" s="30" t="s">
        <v>1068</v>
      </c>
      <c r="Z228" s="30"/>
      <c r="AA228" s="30"/>
      <c r="AB228" s="7" t="s">
        <v>1567</v>
      </c>
      <c r="AC228" s="7"/>
      <c r="AD228" s="31" t="s">
        <v>1490</v>
      </c>
    </row>
    <row r="229" spans="1:31" s="122" customFormat="1" x14ac:dyDescent="0.25">
      <c r="A229" s="23">
        <v>2025</v>
      </c>
      <c r="B229" s="148" t="s">
        <v>1006</v>
      </c>
      <c r="C229" s="142" t="s">
        <v>1640</v>
      </c>
      <c r="D229" s="142" t="s">
        <v>1641</v>
      </c>
      <c r="E229" s="148">
        <v>165</v>
      </c>
      <c r="F229" s="500"/>
      <c r="G229" s="142" t="s">
        <v>1642</v>
      </c>
      <c r="H229" s="148"/>
      <c r="I229" s="153" t="s">
        <v>1643</v>
      </c>
      <c r="J229" s="148">
        <v>8</v>
      </c>
      <c r="K229" s="148" t="s">
        <v>1173</v>
      </c>
      <c r="L229" s="154">
        <v>800</v>
      </c>
      <c r="M229" s="181">
        <f t="shared" si="8"/>
        <v>6400</v>
      </c>
      <c r="N229" s="154">
        <v>800</v>
      </c>
      <c r="O229" s="185">
        <f t="shared" si="9"/>
        <v>6400</v>
      </c>
      <c r="P229" s="153" t="s">
        <v>1647</v>
      </c>
      <c r="Q229" s="142" t="s">
        <v>1644</v>
      </c>
      <c r="R229" s="142" t="s">
        <v>1963</v>
      </c>
      <c r="S229" s="142" t="s">
        <v>1998</v>
      </c>
      <c r="T229" s="142" t="s">
        <v>2000</v>
      </c>
      <c r="U229" s="155" t="s">
        <v>2023</v>
      </c>
      <c r="V229" s="156" t="s">
        <v>2030</v>
      </c>
      <c r="W229" s="142" t="s">
        <v>666</v>
      </c>
      <c r="X229" s="156" t="s">
        <v>2030</v>
      </c>
      <c r="Y229" s="148" t="s">
        <v>1176</v>
      </c>
      <c r="Z229" s="148" t="s">
        <v>2107</v>
      </c>
      <c r="AA229" s="148" t="s">
        <v>31</v>
      </c>
      <c r="AB229" s="142" t="s">
        <v>1985</v>
      </c>
      <c r="AC229" s="142" t="s">
        <v>2029</v>
      </c>
      <c r="AD229" s="122" t="s">
        <v>1767</v>
      </c>
      <c r="AE229" s="122" t="s">
        <v>2108</v>
      </c>
    </row>
    <row r="230" spans="1:31" s="31" customFormat="1" x14ac:dyDescent="0.25">
      <c r="A230" s="30">
        <v>2025</v>
      </c>
      <c r="B230" s="30" t="s">
        <v>1006</v>
      </c>
      <c r="C230" s="7" t="s">
        <v>1640</v>
      </c>
      <c r="D230" s="7" t="s">
        <v>1641</v>
      </c>
      <c r="E230" s="30"/>
      <c r="F230" s="30"/>
      <c r="G230" s="7" t="s">
        <v>1645</v>
      </c>
      <c r="H230" s="30"/>
      <c r="I230" s="50" t="s">
        <v>1646</v>
      </c>
      <c r="J230" s="30">
        <v>6</v>
      </c>
      <c r="K230" s="30" t="s">
        <v>1349</v>
      </c>
      <c r="L230" s="25">
        <v>500</v>
      </c>
      <c r="M230" s="26">
        <f t="shared" si="8"/>
        <v>3000</v>
      </c>
      <c r="N230" s="25"/>
      <c r="O230" s="27">
        <f t="shared" si="9"/>
        <v>0</v>
      </c>
      <c r="P230" s="50" t="s">
        <v>1647</v>
      </c>
      <c r="Q230" s="7" t="s">
        <v>1644</v>
      </c>
      <c r="R230" s="7"/>
      <c r="S230" s="7"/>
      <c r="T230" s="7"/>
      <c r="U230" s="28"/>
      <c r="V230" s="29"/>
      <c r="W230" s="7"/>
      <c r="X230" s="29"/>
      <c r="Y230" s="30" t="s">
        <v>1176</v>
      </c>
      <c r="Z230" s="30"/>
      <c r="AA230" s="30"/>
      <c r="AB230" s="7" t="s">
        <v>1567</v>
      </c>
      <c r="AC230" s="7"/>
      <c r="AD230" s="31" t="s">
        <v>1768</v>
      </c>
    </row>
    <row r="231" spans="1:31" s="122" customFormat="1" x14ac:dyDescent="0.25">
      <c r="A231" s="23">
        <v>2025</v>
      </c>
      <c r="B231" s="148" t="s">
        <v>1006</v>
      </c>
      <c r="C231" s="142" t="s">
        <v>1640</v>
      </c>
      <c r="D231" s="142" t="s">
        <v>1641</v>
      </c>
      <c r="E231" s="148">
        <v>165</v>
      </c>
      <c r="F231" s="148"/>
      <c r="G231" s="142" t="s">
        <v>1648</v>
      </c>
      <c r="H231" s="148"/>
      <c r="I231" s="153" t="s">
        <v>1649</v>
      </c>
      <c r="J231" s="148">
        <v>40</v>
      </c>
      <c r="K231" s="148" t="s">
        <v>1173</v>
      </c>
      <c r="L231" s="154">
        <v>75</v>
      </c>
      <c r="M231" s="181">
        <f t="shared" si="8"/>
        <v>3000</v>
      </c>
      <c r="N231" s="154">
        <v>75</v>
      </c>
      <c r="O231" s="185">
        <f t="shared" si="9"/>
        <v>3000</v>
      </c>
      <c r="P231" s="153" t="s">
        <v>1647</v>
      </c>
      <c r="Q231" s="142" t="s">
        <v>1644</v>
      </c>
      <c r="R231" s="665"/>
      <c r="S231" s="142" t="s">
        <v>2023</v>
      </c>
      <c r="T231" s="142" t="s">
        <v>2030</v>
      </c>
      <c r="U231" s="142" t="s">
        <v>2030</v>
      </c>
      <c r="V231" s="148" t="s">
        <v>2030</v>
      </c>
      <c r="W231" s="142" t="s">
        <v>1486</v>
      </c>
      <c r="X231" s="148" t="s">
        <v>2030</v>
      </c>
      <c r="Y231" s="148" t="s">
        <v>1176</v>
      </c>
      <c r="Z231" s="148" t="s">
        <v>2135</v>
      </c>
      <c r="AA231" s="148" t="s">
        <v>31</v>
      </c>
      <c r="AB231" s="142" t="s">
        <v>1985</v>
      </c>
      <c r="AC231" s="142" t="s">
        <v>2086</v>
      </c>
      <c r="AD231" s="122" t="s">
        <v>1769</v>
      </c>
      <c r="AE231" s="122" t="s">
        <v>2136</v>
      </c>
    </row>
    <row r="232" spans="1:31" s="122" customFormat="1" x14ac:dyDescent="0.25">
      <c r="A232" s="23">
        <v>2025</v>
      </c>
      <c r="B232" s="148" t="s">
        <v>1006</v>
      </c>
      <c r="C232" s="142" t="s">
        <v>1640</v>
      </c>
      <c r="D232" s="142" t="s">
        <v>1641</v>
      </c>
      <c r="E232" s="148">
        <v>165</v>
      </c>
      <c r="F232" s="148"/>
      <c r="G232" s="142" t="s">
        <v>1650</v>
      </c>
      <c r="H232" s="148"/>
      <c r="I232" s="153" t="s">
        <v>1651</v>
      </c>
      <c r="J232" s="148">
        <v>6</v>
      </c>
      <c r="K232" s="148" t="s">
        <v>1173</v>
      </c>
      <c r="L232" s="154">
        <v>1000</v>
      </c>
      <c r="M232" s="181">
        <f t="shared" si="8"/>
        <v>6000</v>
      </c>
      <c r="N232" s="154">
        <v>1000</v>
      </c>
      <c r="O232" s="185">
        <f t="shared" si="9"/>
        <v>6000</v>
      </c>
      <c r="P232" s="153" t="s">
        <v>1647</v>
      </c>
      <c r="Q232" s="142" t="s">
        <v>1644</v>
      </c>
      <c r="R232" s="142" t="s">
        <v>1998</v>
      </c>
      <c r="S232" s="142" t="s">
        <v>2023</v>
      </c>
      <c r="T232" s="142" t="s">
        <v>2030</v>
      </c>
      <c r="U232" s="155" t="s">
        <v>2030</v>
      </c>
      <c r="V232" s="156" t="s">
        <v>2030</v>
      </c>
      <c r="W232" s="142" t="s">
        <v>1980</v>
      </c>
      <c r="X232" s="156" t="s">
        <v>2030</v>
      </c>
      <c r="Y232" s="148" t="s">
        <v>1176</v>
      </c>
      <c r="Z232" s="148" t="s">
        <v>2128</v>
      </c>
      <c r="AA232" s="148" t="s">
        <v>31</v>
      </c>
      <c r="AB232" s="142" t="s">
        <v>1985</v>
      </c>
      <c r="AC232" s="142" t="s">
        <v>2087</v>
      </c>
      <c r="AD232" s="122" t="s">
        <v>1177</v>
      </c>
      <c r="AE232" s="122" t="s">
        <v>2133</v>
      </c>
    </row>
    <row r="233" spans="1:31" s="122" customFormat="1" ht="27.6" x14ac:dyDescent="0.25">
      <c r="A233" s="23">
        <v>2025</v>
      </c>
      <c r="B233" s="148" t="s">
        <v>1006</v>
      </c>
      <c r="C233" s="142" t="s">
        <v>765</v>
      </c>
      <c r="D233" s="142" t="s">
        <v>1329</v>
      </c>
      <c r="E233" s="148">
        <v>165</v>
      </c>
      <c r="F233" s="148"/>
      <c r="G233" s="142" t="s">
        <v>1652</v>
      </c>
      <c r="H233" s="148"/>
      <c r="I233" s="153" t="s">
        <v>1653</v>
      </c>
      <c r="J233" s="148">
        <v>1</v>
      </c>
      <c r="K233" s="148" t="s">
        <v>1654</v>
      </c>
      <c r="L233" s="154">
        <v>18000</v>
      </c>
      <c r="M233" s="181">
        <f t="shared" si="8"/>
        <v>18000</v>
      </c>
      <c r="N233" s="154">
        <v>17800</v>
      </c>
      <c r="O233" s="185">
        <f t="shared" si="9"/>
        <v>17800</v>
      </c>
      <c r="P233" s="153" t="s">
        <v>1336</v>
      </c>
      <c r="Q233" s="142" t="s">
        <v>1337</v>
      </c>
      <c r="R233" s="142" t="s">
        <v>2053</v>
      </c>
      <c r="S233" s="142" t="s">
        <v>2092</v>
      </c>
      <c r="T233" s="142" t="s">
        <v>2095</v>
      </c>
      <c r="U233" s="155" t="s">
        <v>2111</v>
      </c>
      <c r="V233" s="156" t="s">
        <v>2111</v>
      </c>
      <c r="W233" s="142" t="s">
        <v>2049</v>
      </c>
      <c r="X233" s="156" t="s">
        <v>2111</v>
      </c>
      <c r="Y233" s="148" t="s">
        <v>1145</v>
      </c>
      <c r="Z233" s="148" t="s">
        <v>2145</v>
      </c>
      <c r="AA233" s="148" t="s">
        <v>31</v>
      </c>
      <c r="AB233" s="142" t="s">
        <v>1985</v>
      </c>
      <c r="AC233" s="142" t="s">
        <v>2110</v>
      </c>
      <c r="AD233" s="122" t="s">
        <v>1490</v>
      </c>
      <c r="AE233" s="122" t="s">
        <v>2147</v>
      </c>
    </row>
    <row r="234" spans="1:31" s="31" customFormat="1" ht="44.4" customHeight="1" x14ac:dyDescent="0.25">
      <c r="A234" s="30">
        <v>2025</v>
      </c>
      <c r="B234" s="30" t="s">
        <v>1006</v>
      </c>
      <c r="C234" s="7" t="s">
        <v>1341</v>
      </c>
      <c r="D234" s="7" t="s">
        <v>1611</v>
      </c>
      <c r="E234" s="30">
        <v>165</v>
      </c>
      <c r="F234" s="30"/>
      <c r="G234" s="7" t="s">
        <v>1655</v>
      </c>
      <c r="H234" s="30"/>
      <c r="I234" s="50" t="s">
        <v>1656</v>
      </c>
      <c r="J234" s="30">
        <v>8</v>
      </c>
      <c r="K234" s="30" t="s">
        <v>1173</v>
      </c>
      <c r="L234" s="25">
        <v>800</v>
      </c>
      <c r="M234" s="26">
        <f t="shared" si="8"/>
        <v>6400</v>
      </c>
      <c r="N234" s="25">
        <v>600</v>
      </c>
      <c r="O234" s="27">
        <f t="shared" si="9"/>
        <v>4800</v>
      </c>
      <c r="P234" s="50" t="s">
        <v>1663</v>
      </c>
      <c r="Q234" s="7" t="s">
        <v>1350</v>
      </c>
      <c r="R234" s="7"/>
      <c r="S234" s="7"/>
      <c r="T234" s="7"/>
      <c r="U234" s="28"/>
      <c r="V234" s="29"/>
      <c r="W234" s="7"/>
      <c r="X234" s="29"/>
      <c r="Y234" s="30">
        <v>1005</v>
      </c>
      <c r="Z234" s="30"/>
      <c r="AA234" s="30" t="s">
        <v>95</v>
      </c>
      <c r="AB234" s="7" t="s">
        <v>1567</v>
      </c>
      <c r="AC234" s="7"/>
      <c r="AD234" s="31" t="s">
        <v>1490</v>
      </c>
    </row>
    <row r="235" spans="1:31" s="31" customFormat="1" ht="30" customHeight="1" x14ac:dyDescent="0.25">
      <c r="A235" s="30">
        <v>2025</v>
      </c>
      <c r="B235" s="30" t="s">
        <v>1006</v>
      </c>
      <c r="C235" s="7" t="s">
        <v>1341</v>
      </c>
      <c r="D235" s="7" t="s">
        <v>1611</v>
      </c>
      <c r="E235" s="30">
        <v>165</v>
      </c>
      <c r="F235" s="30"/>
      <c r="G235" s="7" t="s">
        <v>1655</v>
      </c>
      <c r="H235" s="30"/>
      <c r="I235" s="50" t="s">
        <v>1657</v>
      </c>
      <c r="J235" s="30">
        <v>10</v>
      </c>
      <c r="K235" s="30" t="s">
        <v>1472</v>
      </c>
      <c r="L235" s="25">
        <v>360</v>
      </c>
      <c r="M235" s="26">
        <f t="shared" si="8"/>
        <v>3600</v>
      </c>
      <c r="N235" s="25">
        <v>500</v>
      </c>
      <c r="O235" s="27">
        <f t="shared" si="9"/>
        <v>5000</v>
      </c>
      <c r="P235" s="50" t="s">
        <v>1663</v>
      </c>
      <c r="Q235" s="7" t="s">
        <v>1350</v>
      </c>
      <c r="R235" s="7"/>
      <c r="S235" s="7"/>
      <c r="T235" s="7"/>
      <c r="U235" s="28"/>
      <c r="V235" s="29"/>
      <c r="W235" s="7"/>
      <c r="X235" s="29"/>
      <c r="Y235" s="30">
        <v>1005</v>
      </c>
      <c r="Z235" s="30"/>
      <c r="AA235" s="30"/>
      <c r="AB235" s="7"/>
      <c r="AC235" s="7"/>
    </row>
    <row r="236" spans="1:31" s="31" customFormat="1" ht="24.6" customHeight="1" x14ac:dyDescent="0.25">
      <c r="A236" s="30">
        <v>2025</v>
      </c>
      <c r="B236" s="30" t="s">
        <v>1006</v>
      </c>
      <c r="C236" s="7" t="s">
        <v>1341</v>
      </c>
      <c r="D236" s="7" t="s">
        <v>1611</v>
      </c>
      <c r="E236" s="30">
        <v>165</v>
      </c>
      <c r="F236" s="30"/>
      <c r="G236" s="7" t="s">
        <v>1655</v>
      </c>
      <c r="H236" s="30"/>
      <c r="I236" s="50" t="s">
        <v>1658</v>
      </c>
      <c r="J236" s="30">
        <v>10</v>
      </c>
      <c r="K236" s="30" t="s">
        <v>1472</v>
      </c>
      <c r="L236" s="25">
        <v>360</v>
      </c>
      <c r="M236" s="26">
        <f t="shared" si="8"/>
        <v>3600</v>
      </c>
      <c r="N236" s="25">
        <v>500</v>
      </c>
      <c r="O236" s="27">
        <f t="shared" si="9"/>
        <v>5000</v>
      </c>
      <c r="P236" s="50" t="s">
        <v>1663</v>
      </c>
      <c r="Q236" s="7" t="s">
        <v>1350</v>
      </c>
      <c r="R236" s="7"/>
      <c r="S236" s="7"/>
      <c r="T236" s="7"/>
      <c r="U236" s="28"/>
      <c r="V236" s="29"/>
      <c r="W236" s="7"/>
      <c r="X236" s="29"/>
      <c r="Y236" s="30">
        <v>1005</v>
      </c>
      <c r="Z236" s="30"/>
      <c r="AA236" s="30"/>
      <c r="AB236" s="7"/>
      <c r="AC236" s="7"/>
    </row>
    <row r="237" spans="1:31" s="31" customFormat="1" ht="14.1" customHeight="1" x14ac:dyDescent="0.25">
      <c r="A237" s="30">
        <v>2025</v>
      </c>
      <c r="B237" s="30" t="s">
        <v>1006</v>
      </c>
      <c r="C237" s="7" t="s">
        <v>1341</v>
      </c>
      <c r="D237" s="7" t="s">
        <v>1611</v>
      </c>
      <c r="E237" s="30">
        <v>165</v>
      </c>
      <c r="F237" s="30"/>
      <c r="G237" s="7" t="s">
        <v>1655</v>
      </c>
      <c r="H237" s="30"/>
      <c r="I237" s="50" t="s">
        <v>1659</v>
      </c>
      <c r="J237" s="30">
        <v>1</v>
      </c>
      <c r="K237" s="30" t="s">
        <v>1225</v>
      </c>
      <c r="L237" s="25">
        <v>2400</v>
      </c>
      <c r="M237" s="26">
        <f t="shared" si="8"/>
        <v>2400</v>
      </c>
      <c r="N237" s="25">
        <v>1500</v>
      </c>
      <c r="O237" s="27">
        <f t="shared" si="9"/>
        <v>1500</v>
      </c>
      <c r="P237" s="50" t="s">
        <v>1663</v>
      </c>
      <c r="Q237" s="7" t="s">
        <v>1350</v>
      </c>
      <c r="R237" s="7"/>
      <c r="S237" s="7"/>
      <c r="T237" s="7"/>
      <c r="U237" s="28"/>
      <c r="V237" s="29"/>
      <c r="W237" s="7"/>
      <c r="X237" s="29"/>
      <c r="Y237" s="30">
        <v>1005</v>
      </c>
      <c r="Z237" s="30"/>
      <c r="AA237" s="30"/>
      <c r="AB237" s="7"/>
      <c r="AC237" s="7"/>
    </row>
    <row r="238" spans="1:31" s="31" customFormat="1" ht="14.1" customHeight="1" x14ac:dyDescent="0.25">
      <c r="A238" s="30">
        <v>2025</v>
      </c>
      <c r="B238" s="30" t="s">
        <v>1006</v>
      </c>
      <c r="C238" s="7" t="s">
        <v>1341</v>
      </c>
      <c r="D238" s="7" t="s">
        <v>1611</v>
      </c>
      <c r="E238" s="30">
        <v>165</v>
      </c>
      <c r="F238" s="30"/>
      <c r="G238" s="7" t="s">
        <v>1655</v>
      </c>
      <c r="H238" s="30"/>
      <c r="I238" s="50" t="s">
        <v>1664</v>
      </c>
      <c r="J238" s="30">
        <v>1</v>
      </c>
      <c r="K238" s="30" t="s">
        <v>1225</v>
      </c>
      <c r="L238" s="25">
        <v>2400</v>
      </c>
      <c r="M238" s="26">
        <f t="shared" si="8"/>
        <v>2400</v>
      </c>
      <c r="N238" s="25">
        <v>2900</v>
      </c>
      <c r="O238" s="27">
        <f t="shared" si="9"/>
        <v>2900</v>
      </c>
      <c r="P238" s="50" t="s">
        <v>1663</v>
      </c>
      <c r="Q238" s="7" t="s">
        <v>1350</v>
      </c>
      <c r="R238" s="7"/>
      <c r="S238" s="7"/>
      <c r="T238" s="7"/>
      <c r="U238" s="28"/>
      <c r="V238" s="29"/>
      <c r="W238" s="7"/>
      <c r="X238" s="29"/>
      <c r="Y238" s="30">
        <v>1005</v>
      </c>
      <c r="Z238" s="30"/>
      <c r="AA238" s="30"/>
      <c r="AB238" s="7"/>
      <c r="AC238" s="7"/>
    </row>
    <row r="239" spans="1:31" s="31" customFormat="1" ht="28.2" customHeight="1" x14ac:dyDescent="0.25">
      <c r="A239" s="30">
        <v>2025</v>
      </c>
      <c r="B239" s="30" t="s">
        <v>1006</v>
      </c>
      <c r="C239" s="7" t="s">
        <v>1341</v>
      </c>
      <c r="D239" s="7" t="s">
        <v>1611</v>
      </c>
      <c r="E239" s="30">
        <v>165</v>
      </c>
      <c r="F239" s="30"/>
      <c r="G239" s="7" t="s">
        <v>1655</v>
      </c>
      <c r="H239" s="30"/>
      <c r="I239" s="50" t="s">
        <v>1660</v>
      </c>
      <c r="J239" s="30">
        <v>1</v>
      </c>
      <c r="K239" s="30" t="s">
        <v>1225</v>
      </c>
      <c r="L239" s="25">
        <v>4800</v>
      </c>
      <c r="M239" s="26">
        <f t="shared" si="8"/>
        <v>4800</v>
      </c>
      <c r="N239" s="25">
        <v>4000</v>
      </c>
      <c r="O239" s="27">
        <f t="shared" si="9"/>
        <v>4000</v>
      </c>
      <c r="P239" s="50" t="s">
        <v>1663</v>
      </c>
      <c r="Q239" s="7" t="s">
        <v>1350</v>
      </c>
      <c r="R239" s="7"/>
      <c r="S239" s="7"/>
      <c r="T239" s="7"/>
      <c r="U239" s="28"/>
      <c r="V239" s="29"/>
      <c r="W239" s="7"/>
      <c r="X239" s="29"/>
      <c r="Y239" s="30">
        <v>1005</v>
      </c>
      <c r="Z239" s="30"/>
      <c r="AA239" s="30"/>
      <c r="AB239" s="7"/>
      <c r="AC239" s="7"/>
    </row>
    <row r="240" spans="1:31" s="31" customFormat="1" ht="13.95" customHeight="1" x14ac:dyDescent="0.25">
      <c r="A240" s="30">
        <v>2025</v>
      </c>
      <c r="B240" s="30" t="s">
        <v>1006</v>
      </c>
      <c r="C240" s="7" t="s">
        <v>1341</v>
      </c>
      <c r="D240" s="7" t="s">
        <v>1611</v>
      </c>
      <c r="E240" s="30">
        <v>165</v>
      </c>
      <c r="F240" s="30"/>
      <c r="G240" s="7" t="s">
        <v>1655</v>
      </c>
      <c r="H240" s="30"/>
      <c r="I240" s="50" t="s">
        <v>1661</v>
      </c>
      <c r="J240" s="30">
        <v>1</v>
      </c>
      <c r="K240" s="30" t="s">
        <v>1225</v>
      </c>
      <c r="L240" s="25">
        <v>620</v>
      </c>
      <c r="M240" s="26">
        <f t="shared" si="8"/>
        <v>620</v>
      </c>
      <c r="N240" s="25">
        <v>650</v>
      </c>
      <c r="O240" s="27">
        <f t="shared" si="9"/>
        <v>650</v>
      </c>
      <c r="P240" s="50" t="s">
        <v>1663</v>
      </c>
      <c r="Q240" s="7" t="s">
        <v>1350</v>
      </c>
      <c r="R240" s="7"/>
      <c r="S240" s="7"/>
      <c r="T240" s="7"/>
      <c r="U240" s="28"/>
      <c r="V240" s="29"/>
      <c r="W240" s="7"/>
      <c r="X240" s="29"/>
      <c r="Y240" s="30">
        <v>1005</v>
      </c>
      <c r="Z240" s="30"/>
      <c r="AA240" s="30"/>
      <c r="AB240" s="7"/>
      <c r="AC240" s="7"/>
    </row>
    <row r="241" spans="1:36" s="31" customFormat="1" ht="224.4" customHeight="1" x14ac:dyDescent="0.25">
      <c r="A241" s="30">
        <v>2025</v>
      </c>
      <c r="B241" s="30" t="s">
        <v>1006</v>
      </c>
      <c r="C241" s="7" t="s">
        <v>1341</v>
      </c>
      <c r="D241" s="7" t="s">
        <v>1611</v>
      </c>
      <c r="E241" s="30">
        <v>165</v>
      </c>
      <c r="F241" s="30"/>
      <c r="G241" s="7" t="s">
        <v>1655</v>
      </c>
      <c r="H241" s="30"/>
      <c r="I241" s="50" t="s">
        <v>1662</v>
      </c>
      <c r="J241" s="30">
        <v>7</v>
      </c>
      <c r="K241" s="30" t="s">
        <v>1173</v>
      </c>
      <c r="L241" s="25">
        <v>1752</v>
      </c>
      <c r="M241" s="26">
        <f t="shared" si="8"/>
        <v>12264</v>
      </c>
      <c r="N241" s="25">
        <v>2000</v>
      </c>
      <c r="O241" s="27">
        <f t="shared" si="9"/>
        <v>14000</v>
      </c>
      <c r="P241" s="50" t="s">
        <v>1663</v>
      </c>
      <c r="Q241" s="7" t="s">
        <v>1350</v>
      </c>
      <c r="R241" s="7"/>
      <c r="S241" s="7"/>
      <c r="T241" s="7"/>
      <c r="U241" s="28"/>
      <c r="V241" s="29"/>
      <c r="W241" s="7"/>
      <c r="X241" s="29"/>
      <c r="Y241" s="30">
        <v>1005</v>
      </c>
      <c r="Z241" s="30"/>
      <c r="AA241" s="30"/>
      <c r="AB241" s="7"/>
      <c r="AC241" s="7"/>
    </row>
    <row r="242" spans="1:36" ht="98.4" customHeight="1" x14ac:dyDescent="0.25">
      <c r="A242" s="23">
        <v>2025</v>
      </c>
      <c r="B242" s="23" t="s">
        <v>1006</v>
      </c>
      <c r="C242" s="142" t="s">
        <v>1341</v>
      </c>
      <c r="D242" s="142" t="s">
        <v>1611</v>
      </c>
      <c r="E242" s="148">
        <v>165</v>
      </c>
      <c r="F242" s="148"/>
      <c r="G242" s="142" t="s">
        <v>1665</v>
      </c>
      <c r="H242" s="148"/>
      <c r="I242" s="153" t="s">
        <v>1666</v>
      </c>
      <c r="J242" s="148">
        <v>1</v>
      </c>
      <c r="K242" s="148" t="s">
        <v>1225</v>
      </c>
      <c r="L242" s="154">
        <v>6667</v>
      </c>
      <c r="M242" s="12">
        <f t="shared" si="8"/>
        <v>6667</v>
      </c>
      <c r="N242" s="5">
        <v>5350</v>
      </c>
      <c r="O242" s="9">
        <f t="shared" si="9"/>
        <v>5350</v>
      </c>
      <c r="P242" s="153" t="s">
        <v>1663</v>
      </c>
      <c r="Q242" s="142" t="s">
        <v>1350</v>
      </c>
      <c r="R242" s="142" t="s">
        <v>2100</v>
      </c>
      <c r="S242" s="142" t="s">
        <v>2100</v>
      </c>
      <c r="T242" s="142" t="s">
        <v>2001</v>
      </c>
      <c r="U242" s="155" t="s">
        <v>2155</v>
      </c>
      <c r="V242" s="749" t="s">
        <v>2194</v>
      </c>
      <c r="W242" s="142" t="s">
        <v>661</v>
      </c>
      <c r="X242" s="156" t="s">
        <v>2195</v>
      </c>
      <c r="Y242" s="148">
        <v>1005</v>
      </c>
      <c r="Z242" s="148" t="s">
        <v>2196</v>
      </c>
      <c r="AA242" s="148" t="s">
        <v>31</v>
      </c>
      <c r="AB242" s="142" t="s">
        <v>1985</v>
      </c>
      <c r="AC242" s="142" t="s">
        <v>2120</v>
      </c>
      <c r="AD242" s="148" t="s">
        <v>1789</v>
      </c>
      <c r="AE242" s="148" t="s">
        <v>2197</v>
      </c>
      <c r="AF242" s="122"/>
    </row>
    <row r="243" spans="1:36" ht="231.6" customHeight="1" x14ac:dyDescent="0.25">
      <c r="A243" s="764">
        <v>2025</v>
      </c>
      <c r="B243" s="764" t="s">
        <v>1006</v>
      </c>
      <c r="C243" s="767" t="s">
        <v>1341</v>
      </c>
      <c r="D243" s="767" t="s">
        <v>1611</v>
      </c>
      <c r="E243" s="767">
        <v>165</v>
      </c>
      <c r="F243" s="767"/>
      <c r="G243" s="767" t="s">
        <v>1665</v>
      </c>
      <c r="H243" s="148"/>
      <c r="I243" s="778" t="s">
        <v>1667</v>
      </c>
      <c r="J243" s="764">
        <v>1</v>
      </c>
      <c r="K243" s="764" t="s">
        <v>1225</v>
      </c>
      <c r="L243" s="765">
        <v>9750</v>
      </c>
      <c r="M243" s="769">
        <f t="shared" si="8"/>
        <v>9750</v>
      </c>
      <c r="N243" s="765">
        <v>9750</v>
      </c>
      <c r="O243" s="770">
        <f t="shared" si="9"/>
        <v>9750</v>
      </c>
      <c r="P243" s="768" t="s">
        <v>1663</v>
      </c>
      <c r="Q243" s="767" t="s">
        <v>1350</v>
      </c>
      <c r="R243" s="767" t="s">
        <v>2100</v>
      </c>
      <c r="S243" s="767" t="s">
        <v>2100</v>
      </c>
      <c r="T243" s="767" t="s">
        <v>2001</v>
      </c>
      <c r="U243" s="773" t="s">
        <v>2155</v>
      </c>
      <c r="V243" s="773" t="s">
        <v>2194</v>
      </c>
      <c r="W243" s="767" t="s">
        <v>661</v>
      </c>
      <c r="X243" s="773" t="s">
        <v>2195</v>
      </c>
      <c r="Y243" s="767">
        <v>1005</v>
      </c>
      <c r="Z243" s="767" t="s">
        <v>2196</v>
      </c>
      <c r="AA243" s="767" t="s">
        <v>31</v>
      </c>
      <c r="AB243" s="767" t="s">
        <v>1985</v>
      </c>
      <c r="AC243" s="767" t="s">
        <v>2120</v>
      </c>
      <c r="AD243" s="772"/>
      <c r="AE243" s="772"/>
      <c r="AF243" s="772"/>
      <c r="AG243" s="772"/>
      <c r="AH243" s="772"/>
      <c r="AI243" s="772"/>
      <c r="AJ243" s="772"/>
    </row>
    <row r="244" spans="1:36" ht="49.8" customHeight="1" x14ac:dyDescent="0.25">
      <c r="A244" s="764"/>
      <c r="B244" s="764"/>
      <c r="C244" s="767"/>
      <c r="D244" s="767"/>
      <c r="E244" s="767"/>
      <c r="F244" s="767"/>
      <c r="G244" s="767"/>
      <c r="H244" s="148"/>
      <c r="I244" s="778"/>
      <c r="J244" s="764"/>
      <c r="K244" s="764"/>
      <c r="L244" s="765"/>
      <c r="M244" s="769"/>
      <c r="N244" s="765"/>
      <c r="O244" s="770"/>
      <c r="P244" s="768"/>
      <c r="Q244" s="767"/>
      <c r="R244" s="767"/>
      <c r="S244" s="767"/>
      <c r="T244" s="767"/>
      <c r="U244" s="773"/>
      <c r="V244" s="773"/>
      <c r="W244" s="767"/>
      <c r="X244" s="773"/>
      <c r="Y244" s="767"/>
      <c r="Z244" s="767"/>
      <c r="AA244" s="767"/>
      <c r="AB244" s="767"/>
      <c r="AC244" s="767"/>
      <c r="AD244" s="772"/>
      <c r="AE244" s="772"/>
      <c r="AF244" s="772"/>
      <c r="AG244" s="772"/>
      <c r="AH244" s="772"/>
      <c r="AI244" s="772"/>
      <c r="AJ244" s="772"/>
    </row>
    <row r="245" spans="1:36" ht="340.8" customHeight="1" x14ac:dyDescent="0.25">
      <c r="A245" s="23">
        <v>2025</v>
      </c>
      <c r="B245" s="23" t="s">
        <v>1006</v>
      </c>
      <c r="C245" s="563" t="s">
        <v>1341</v>
      </c>
      <c r="D245" s="563" t="s">
        <v>1611</v>
      </c>
      <c r="E245" s="148">
        <v>165</v>
      </c>
      <c r="F245" s="563"/>
      <c r="G245" s="563" t="s">
        <v>1668</v>
      </c>
      <c r="H245" s="148"/>
      <c r="I245" s="11" t="s">
        <v>1671</v>
      </c>
      <c r="J245" s="23">
        <v>1</v>
      </c>
      <c r="K245" s="23" t="s">
        <v>1225</v>
      </c>
      <c r="L245" s="5">
        <v>29390</v>
      </c>
      <c r="M245" s="12">
        <f t="shared" si="8"/>
        <v>29390</v>
      </c>
      <c r="N245" s="5">
        <v>22400</v>
      </c>
      <c r="O245" s="9">
        <f t="shared" si="9"/>
        <v>22400</v>
      </c>
      <c r="P245" s="153" t="s">
        <v>1663</v>
      </c>
      <c r="Q245" s="142" t="s">
        <v>1350</v>
      </c>
      <c r="R245" s="142" t="s">
        <v>2103</v>
      </c>
      <c r="S245" s="142" t="s">
        <v>2100</v>
      </c>
      <c r="T245" s="142" t="s">
        <v>2001</v>
      </c>
      <c r="U245" s="155" t="s">
        <v>2115</v>
      </c>
      <c r="V245" s="156" t="s">
        <v>2220</v>
      </c>
      <c r="W245" s="142" t="s">
        <v>666</v>
      </c>
      <c r="X245" s="156" t="s">
        <v>2221</v>
      </c>
      <c r="Y245" s="148">
        <v>1005</v>
      </c>
      <c r="Z245" s="148" t="s">
        <v>2214</v>
      </c>
      <c r="AA245" s="148" t="s">
        <v>31</v>
      </c>
      <c r="AB245" s="142" t="s">
        <v>1985</v>
      </c>
      <c r="AC245" s="142" t="s">
        <v>2222</v>
      </c>
      <c r="AD245" s="41" t="s">
        <v>1178</v>
      </c>
      <c r="AE245" s="41" t="s">
        <v>2223</v>
      </c>
    </row>
    <row r="246" spans="1:36" ht="259.8" customHeight="1" x14ac:dyDescent="0.25">
      <c r="A246" s="23">
        <v>2025</v>
      </c>
      <c r="B246" s="23" t="s">
        <v>1006</v>
      </c>
      <c r="C246" s="563" t="s">
        <v>1341</v>
      </c>
      <c r="D246" s="563" t="s">
        <v>1611</v>
      </c>
      <c r="E246" s="563">
        <v>165</v>
      </c>
      <c r="F246" s="563"/>
      <c r="G246" s="563" t="s">
        <v>1668</v>
      </c>
      <c r="H246" s="148"/>
      <c r="I246" s="11" t="s">
        <v>1669</v>
      </c>
      <c r="J246" s="23">
        <v>3</v>
      </c>
      <c r="K246" s="23" t="s">
        <v>1173</v>
      </c>
      <c r="L246" s="5">
        <v>7118</v>
      </c>
      <c r="M246" s="12">
        <f t="shared" si="8"/>
        <v>21354</v>
      </c>
      <c r="N246" s="5">
        <v>6900</v>
      </c>
      <c r="O246" s="9">
        <f t="shared" si="9"/>
        <v>20700</v>
      </c>
      <c r="P246" s="153" t="s">
        <v>1663</v>
      </c>
      <c r="Q246" s="142" t="s">
        <v>1350</v>
      </c>
      <c r="R246" s="142" t="s">
        <v>2103</v>
      </c>
      <c r="S246" s="142" t="s">
        <v>2100</v>
      </c>
      <c r="T246" s="142" t="s">
        <v>2001</v>
      </c>
      <c r="U246" s="155" t="s">
        <v>2115</v>
      </c>
      <c r="V246" s="156" t="s">
        <v>2220</v>
      </c>
      <c r="W246" s="142" t="s">
        <v>666</v>
      </c>
      <c r="X246" s="156" t="s">
        <v>2221</v>
      </c>
      <c r="Y246" s="148">
        <v>1005</v>
      </c>
      <c r="Z246" s="148" t="s">
        <v>2214</v>
      </c>
      <c r="AA246" s="148" t="s">
        <v>31</v>
      </c>
      <c r="AB246" s="142" t="s">
        <v>1985</v>
      </c>
      <c r="AC246" s="142" t="s">
        <v>2222</v>
      </c>
    </row>
    <row r="247" spans="1:36" ht="409.6" customHeight="1" x14ac:dyDescent="0.25">
      <c r="A247" s="764">
        <v>2025</v>
      </c>
      <c r="B247" s="764" t="s">
        <v>1006</v>
      </c>
      <c r="C247" s="767" t="s">
        <v>1341</v>
      </c>
      <c r="D247" s="767" t="s">
        <v>1611</v>
      </c>
      <c r="E247" s="767">
        <v>165</v>
      </c>
      <c r="F247" s="767"/>
      <c r="G247" s="767" t="s">
        <v>1668</v>
      </c>
      <c r="H247" s="148"/>
      <c r="I247" s="771" t="s">
        <v>1670</v>
      </c>
      <c r="J247" s="764">
        <v>1</v>
      </c>
      <c r="K247" s="764" t="s">
        <v>1225</v>
      </c>
      <c r="L247" s="765">
        <v>48000</v>
      </c>
      <c r="M247" s="769">
        <f t="shared" si="8"/>
        <v>48000</v>
      </c>
      <c r="N247" s="765">
        <v>54000</v>
      </c>
      <c r="O247" s="770">
        <f t="shared" si="9"/>
        <v>54000</v>
      </c>
      <c r="P247" s="768" t="s">
        <v>1663</v>
      </c>
      <c r="Q247" s="767" t="s">
        <v>1350</v>
      </c>
      <c r="R247" s="767" t="s">
        <v>2103</v>
      </c>
      <c r="S247" s="767" t="s">
        <v>2100</v>
      </c>
      <c r="T247" s="767" t="s">
        <v>2001</v>
      </c>
      <c r="U247" s="773" t="s">
        <v>2115</v>
      </c>
      <c r="V247" s="773" t="s">
        <v>2220</v>
      </c>
      <c r="W247" s="767" t="s">
        <v>666</v>
      </c>
      <c r="X247" s="773" t="s">
        <v>2221</v>
      </c>
      <c r="Y247" s="767">
        <v>1005</v>
      </c>
      <c r="Z247" s="767" t="s">
        <v>2214</v>
      </c>
      <c r="AA247" s="767" t="s">
        <v>31</v>
      </c>
      <c r="AB247" s="767" t="s">
        <v>1985</v>
      </c>
      <c r="AC247" s="767" t="s">
        <v>2222</v>
      </c>
      <c r="AD247" s="772"/>
      <c r="AE247" s="772"/>
    </row>
    <row r="248" spans="1:36" ht="22.2" customHeight="1" x14ac:dyDescent="0.25">
      <c r="A248" s="764"/>
      <c r="B248" s="764"/>
      <c r="C248" s="767"/>
      <c r="D248" s="767"/>
      <c r="E248" s="767"/>
      <c r="F248" s="767"/>
      <c r="G248" s="767"/>
      <c r="H248" s="148"/>
      <c r="I248" s="771"/>
      <c r="J248" s="764"/>
      <c r="K248" s="764"/>
      <c r="L248" s="765"/>
      <c r="M248" s="769"/>
      <c r="N248" s="765"/>
      <c r="O248" s="770"/>
      <c r="P248" s="768"/>
      <c r="Q248" s="767"/>
      <c r="R248" s="767"/>
      <c r="S248" s="767"/>
      <c r="T248" s="767"/>
      <c r="U248" s="773"/>
      <c r="V248" s="773"/>
      <c r="W248" s="767"/>
      <c r="X248" s="773"/>
      <c r="Y248" s="767"/>
      <c r="Z248" s="767"/>
      <c r="AA248" s="767"/>
      <c r="AB248" s="767"/>
      <c r="AC248" s="767"/>
      <c r="AD248" s="772"/>
      <c r="AE248" s="772"/>
    </row>
    <row r="249" spans="1:36" s="31" customFormat="1" ht="85.2" customHeight="1" x14ac:dyDescent="0.25">
      <c r="A249" s="30">
        <v>2025</v>
      </c>
      <c r="B249" s="30" t="s">
        <v>1006</v>
      </c>
      <c r="C249" s="7" t="s">
        <v>1445</v>
      </c>
      <c r="D249" s="7" t="s">
        <v>1672</v>
      </c>
      <c r="E249" s="30"/>
      <c r="F249" s="30"/>
      <c r="G249" s="7" t="s">
        <v>1673</v>
      </c>
      <c r="H249" s="30"/>
      <c r="I249" s="50" t="s">
        <v>1674</v>
      </c>
      <c r="J249" s="30">
        <v>2</v>
      </c>
      <c r="K249" s="30" t="s">
        <v>1225</v>
      </c>
      <c r="L249" s="25">
        <v>15000</v>
      </c>
      <c r="M249" s="26">
        <f t="shared" si="8"/>
        <v>30000</v>
      </c>
      <c r="N249" s="25"/>
      <c r="O249" s="27">
        <f t="shared" si="9"/>
        <v>0</v>
      </c>
      <c r="P249" s="50" t="s">
        <v>1675</v>
      </c>
      <c r="Q249" s="7" t="s">
        <v>1450</v>
      </c>
      <c r="R249" s="7"/>
      <c r="S249" s="7"/>
      <c r="T249" s="7"/>
      <c r="U249" s="28"/>
      <c r="V249" s="29"/>
      <c r="W249" s="7"/>
      <c r="X249" s="29"/>
      <c r="Y249" s="30" t="s">
        <v>1101</v>
      </c>
      <c r="Z249" s="30"/>
      <c r="AA249" s="30"/>
      <c r="AB249" s="7" t="s">
        <v>1997</v>
      </c>
      <c r="AC249" s="7"/>
      <c r="AD249" s="31" t="s">
        <v>1490</v>
      </c>
    </row>
    <row r="250" spans="1:36" ht="30.6" customHeight="1" x14ac:dyDescent="0.25">
      <c r="A250" s="23">
        <v>2025</v>
      </c>
      <c r="B250" s="23" t="s">
        <v>1006</v>
      </c>
      <c r="C250" s="142" t="s">
        <v>106</v>
      </c>
      <c r="D250" s="142" t="s">
        <v>1631</v>
      </c>
      <c r="E250" s="148">
        <v>101</v>
      </c>
      <c r="F250" s="148"/>
      <c r="G250" s="142" t="s">
        <v>1681</v>
      </c>
      <c r="H250" s="148"/>
      <c r="I250" s="11" t="s">
        <v>1733</v>
      </c>
      <c r="J250" s="23">
        <v>5</v>
      </c>
      <c r="K250" s="23" t="s">
        <v>1173</v>
      </c>
      <c r="L250" s="5">
        <v>5000</v>
      </c>
      <c r="M250" s="12">
        <f t="shared" si="8"/>
        <v>25000</v>
      </c>
      <c r="N250" s="5">
        <v>5000</v>
      </c>
      <c r="O250" s="9">
        <f t="shared" si="9"/>
        <v>25000</v>
      </c>
      <c r="P250" s="153" t="s">
        <v>1743</v>
      </c>
      <c r="Q250" s="142" t="s">
        <v>1066</v>
      </c>
      <c r="R250" s="142" t="s">
        <v>2008</v>
      </c>
      <c r="S250" s="142" t="s">
        <v>2023</v>
      </c>
      <c r="T250" s="142" t="s">
        <v>2030</v>
      </c>
      <c r="U250" s="155" t="s">
        <v>2072</v>
      </c>
      <c r="V250" s="156" t="s">
        <v>2148</v>
      </c>
      <c r="W250" s="142" t="s">
        <v>661</v>
      </c>
      <c r="X250" s="156" t="s">
        <v>2164</v>
      </c>
      <c r="Y250" s="148" t="s">
        <v>1068</v>
      </c>
      <c r="Z250" s="148" t="s">
        <v>2160</v>
      </c>
      <c r="AA250" s="148" t="s">
        <v>31</v>
      </c>
      <c r="AB250" s="142" t="s">
        <v>1985</v>
      </c>
      <c r="AC250" s="142" t="s">
        <v>2074</v>
      </c>
      <c r="AD250" s="1" t="s">
        <v>1768</v>
      </c>
      <c r="AE250" s="1" t="s">
        <v>2165</v>
      </c>
    </row>
    <row r="251" spans="1:36" ht="27" customHeight="1" x14ac:dyDescent="0.25">
      <c r="A251" s="23">
        <v>2025</v>
      </c>
      <c r="B251" s="23" t="s">
        <v>1006</v>
      </c>
      <c r="C251" s="142" t="s">
        <v>106</v>
      </c>
      <c r="D251" s="142" t="s">
        <v>1631</v>
      </c>
      <c r="E251" s="148">
        <v>101</v>
      </c>
      <c r="F251" s="148"/>
      <c r="G251" s="142" t="s">
        <v>1681</v>
      </c>
      <c r="H251" s="148"/>
      <c r="I251" s="11" t="s">
        <v>1734</v>
      </c>
      <c r="J251" s="23">
        <v>5</v>
      </c>
      <c r="K251" s="23" t="s">
        <v>1232</v>
      </c>
      <c r="L251" s="5">
        <v>3000</v>
      </c>
      <c r="M251" s="12">
        <f t="shared" si="8"/>
        <v>15000</v>
      </c>
      <c r="N251" s="5">
        <v>3000</v>
      </c>
      <c r="O251" s="9">
        <f t="shared" si="9"/>
        <v>15000</v>
      </c>
      <c r="P251" s="153" t="s">
        <v>1743</v>
      </c>
      <c r="Q251" s="142" t="s">
        <v>1066</v>
      </c>
      <c r="R251" s="142" t="s">
        <v>2008</v>
      </c>
      <c r="S251" s="142" t="s">
        <v>2023</v>
      </c>
      <c r="T251" s="142" t="s">
        <v>2030</v>
      </c>
      <c r="U251" s="155" t="s">
        <v>2072</v>
      </c>
      <c r="V251" s="156" t="s">
        <v>2148</v>
      </c>
      <c r="W251" s="142" t="s">
        <v>661</v>
      </c>
      <c r="X251" s="156" t="s">
        <v>2164</v>
      </c>
      <c r="Y251" s="148" t="s">
        <v>1068</v>
      </c>
      <c r="Z251" s="148" t="s">
        <v>2160</v>
      </c>
      <c r="AA251" s="148" t="s">
        <v>31</v>
      </c>
      <c r="AB251" s="142" t="s">
        <v>1985</v>
      </c>
      <c r="AC251" s="142" t="s">
        <v>2074</v>
      </c>
    </row>
    <row r="252" spans="1:36" ht="43.2" customHeight="1" x14ac:dyDescent="0.25">
      <c r="A252" s="23">
        <v>2025</v>
      </c>
      <c r="B252" s="23" t="s">
        <v>1006</v>
      </c>
      <c r="C252" s="142" t="s">
        <v>106</v>
      </c>
      <c r="D252" s="142" t="s">
        <v>1631</v>
      </c>
      <c r="E252" s="148">
        <v>101</v>
      </c>
      <c r="F252" s="148"/>
      <c r="G252" s="142" t="s">
        <v>1681</v>
      </c>
      <c r="H252" s="148"/>
      <c r="I252" s="11" t="s">
        <v>1735</v>
      </c>
      <c r="J252" s="23">
        <v>5</v>
      </c>
      <c r="K252" s="23" t="s">
        <v>1232</v>
      </c>
      <c r="L252" s="5">
        <v>2500</v>
      </c>
      <c r="M252" s="12">
        <f t="shared" si="8"/>
        <v>12500</v>
      </c>
      <c r="N252" s="5">
        <v>2500</v>
      </c>
      <c r="O252" s="9">
        <f t="shared" si="9"/>
        <v>12500</v>
      </c>
      <c r="P252" s="153" t="s">
        <v>1743</v>
      </c>
      <c r="Q252" s="142" t="s">
        <v>1066</v>
      </c>
      <c r="R252" s="142" t="s">
        <v>2008</v>
      </c>
      <c r="S252" s="142" t="s">
        <v>2023</v>
      </c>
      <c r="T252" s="142" t="s">
        <v>2030</v>
      </c>
      <c r="U252" s="155" t="s">
        <v>2072</v>
      </c>
      <c r="V252" s="156" t="s">
        <v>2148</v>
      </c>
      <c r="W252" s="142" t="s">
        <v>661</v>
      </c>
      <c r="X252" s="156" t="s">
        <v>2164</v>
      </c>
      <c r="Y252" s="148" t="s">
        <v>1068</v>
      </c>
      <c r="Z252" s="148" t="s">
        <v>2160</v>
      </c>
      <c r="AA252" s="148" t="s">
        <v>31</v>
      </c>
      <c r="AB252" s="142" t="s">
        <v>1985</v>
      </c>
      <c r="AC252" s="142" t="s">
        <v>2074</v>
      </c>
    </row>
    <row r="253" spans="1:36" ht="26.4" customHeight="1" x14ac:dyDescent="0.25">
      <c r="A253" s="23">
        <v>2025</v>
      </c>
      <c r="B253" s="23" t="s">
        <v>1006</v>
      </c>
      <c r="C253" s="142" t="s">
        <v>106</v>
      </c>
      <c r="D253" s="142" t="s">
        <v>1631</v>
      </c>
      <c r="E253" s="148">
        <v>101</v>
      </c>
      <c r="F253" s="148"/>
      <c r="G253" s="142" t="s">
        <v>1681</v>
      </c>
      <c r="H253" s="148"/>
      <c r="I253" s="11" t="s">
        <v>1736</v>
      </c>
      <c r="J253" s="23">
        <v>10</v>
      </c>
      <c r="K253" s="23" t="s">
        <v>1173</v>
      </c>
      <c r="L253" s="5">
        <v>1000</v>
      </c>
      <c r="M253" s="12">
        <f t="shared" si="8"/>
        <v>10000</v>
      </c>
      <c r="N253" s="5">
        <v>1000</v>
      </c>
      <c r="O253" s="9">
        <f t="shared" si="9"/>
        <v>10000</v>
      </c>
      <c r="P253" s="153" t="s">
        <v>1743</v>
      </c>
      <c r="Q253" s="142" t="s">
        <v>1066</v>
      </c>
      <c r="R253" s="142" t="s">
        <v>2008</v>
      </c>
      <c r="S253" s="142" t="s">
        <v>2023</v>
      </c>
      <c r="T253" s="142" t="s">
        <v>2030</v>
      </c>
      <c r="U253" s="155" t="s">
        <v>2072</v>
      </c>
      <c r="V253" s="156" t="s">
        <v>2148</v>
      </c>
      <c r="W253" s="142" t="s">
        <v>661</v>
      </c>
      <c r="X253" s="156" t="s">
        <v>2164</v>
      </c>
      <c r="Y253" s="148" t="s">
        <v>1068</v>
      </c>
      <c r="Z253" s="148" t="s">
        <v>2160</v>
      </c>
      <c r="AA253" s="148" t="s">
        <v>31</v>
      </c>
      <c r="AB253" s="142" t="s">
        <v>1985</v>
      </c>
      <c r="AC253" s="142" t="s">
        <v>2074</v>
      </c>
    </row>
    <row r="254" spans="1:36" ht="27" customHeight="1" x14ac:dyDescent="0.25">
      <c r="A254" s="23">
        <v>2025</v>
      </c>
      <c r="B254" s="23" t="s">
        <v>1006</v>
      </c>
      <c r="C254" s="142" t="s">
        <v>106</v>
      </c>
      <c r="D254" s="142" t="s">
        <v>1631</v>
      </c>
      <c r="E254" s="148">
        <v>101</v>
      </c>
      <c r="F254" s="148"/>
      <c r="G254" s="142" t="s">
        <v>1681</v>
      </c>
      <c r="H254" s="148"/>
      <c r="I254" s="11" t="s">
        <v>1737</v>
      </c>
      <c r="J254" s="23">
        <v>5</v>
      </c>
      <c r="K254" s="23" t="s">
        <v>1173</v>
      </c>
      <c r="L254" s="5">
        <v>5000</v>
      </c>
      <c r="M254" s="12">
        <f t="shared" si="8"/>
        <v>25000</v>
      </c>
      <c r="N254" s="5">
        <v>5000</v>
      </c>
      <c r="O254" s="9">
        <f t="shared" si="9"/>
        <v>25000</v>
      </c>
      <c r="P254" s="153" t="s">
        <v>1743</v>
      </c>
      <c r="Q254" s="142" t="s">
        <v>1066</v>
      </c>
      <c r="R254" s="142" t="s">
        <v>2008</v>
      </c>
      <c r="S254" s="142" t="s">
        <v>2023</v>
      </c>
      <c r="T254" s="142" t="s">
        <v>2030</v>
      </c>
      <c r="U254" s="155" t="s">
        <v>2072</v>
      </c>
      <c r="V254" s="156" t="s">
        <v>2148</v>
      </c>
      <c r="W254" s="142" t="s">
        <v>661</v>
      </c>
      <c r="X254" s="156" t="s">
        <v>2164</v>
      </c>
      <c r="Y254" s="148" t="s">
        <v>1068</v>
      </c>
      <c r="Z254" s="148" t="s">
        <v>2160</v>
      </c>
      <c r="AA254" s="148" t="s">
        <v>31</v>
      </c>
      <c r="AB254" s="142" t="s">
        <v>1985</v>
      </c>
      <c r="AC254" s="142" t="s">
        <v>2074</v>
      </c>
    </row>
    <row r="255" spans="1:36" ht="15.6" customHeight="1" x14ac:dyDescent="0.25">
      <c r="A255" s="23">
        <v>2025</v>
      </c>
      <c r="B255" s="23" t="s">
        <v>1006</v>
      </c>
      <c r="C255" s="142" t="s">
        <v>106</v>
      </c>
      <c r="D255" s="142" t="s">
        <v>1631</v>
      </c>
      <c r="E255" s="148">
        <v>101</v>
      </c>
      <c r="F255" s="148"/>
      <c r="G255" s="142" t="s">
        <v>1681</v>
      </c>
      <c r="H255" s="148"/>
      <c r="I255" s="11" t="s">
        <v>1738</v>
      </c>
      <c r="J255" s="23">
        <v>10</v>
      </c>
      <c r="K255" s="23" t="s">
        <v>1173</v>
      </c>
      <c r="L255" s="5">
        <v>1500</v>
      </c>
      <c r="M255" s="12">
        <f t="shared" si="8"/>
        <v>15000</v>
      </c>
      <c r="N255" s="5">
        <v>1500</v>
      </c>
      <c r="O255" s="9">
        <f t="shared" si="9"/>
        <v>15000</v>
      </c>
      <c r="P255" s="153" t="s">
        <v>1743</v>
      </c>
      <c r="Q255" s="142" t="s">
        <v>1066</v>
      </c>
      <c r="R255" s="142" t="s">
        <v>2008</v>
      </c>
      <c r="S255" s="142" t="s">
        <v>2023</v>
      </c>
      <c r="T255" s="142" t="s">
        <v>2030</v>
      </c>
      <c r="U255" s="155" t="s">
        <v>2072</v>
      </c>
      <c r="V255" s="156" t="s">
        <v>2148</v>
      </c>
      <c r="W255" s="142" t="s">
        <v>661</v>
      </c>
      <c r="X255" s="156" t="s">
        <v>2164</v>
      </c>
      <c r="Y255" s="148" t="s">
        <v>1068</v>
      </c>
      <c r="Z255" s="148" t="s">
        <v>2160</v>
      </c>
      <c r="AA255" s="148" t="s">
        <v>31</v>
      </c>
      <c r="AB255" s="142" t="s">
        <v>1985</v>
      </c>
      <c r="AC255" s="142" t="s">
        <v>2074</v>
      </c>
    </row>
    <row r="256" spans="1:36" ht="18.600000000000001" customHeight="1" x14ac:dyDescent="0.25">
      <c r="A256" s="23">
        <v>2025</v>
      </c>
      <c r="B256" s="23" t="s">
        <v>1006</v>
      </c>
      <c r="C256" s="142" t="s">
        <v>106</v>
      </c>
      <c r="D256" s="142" t="s">
        <v>1631</v>
      </c>
      <c r="E256" s="148">
        <v>101</v>
      </c>
      <c r="F256" s="148"/>
      <c r="G256" s="142" t="s">
        <v>1681</v>
      </c>
      <c r="H256" s="148"/>
      <c r="I256" s="11" t="s">
        <v>1739</v>
      </c>
      <c r="J256" s="23">
        <v>10</v>
      </c>
      <c r="K256" s="23" t="s">
        <v>1173</v>
      </c>
      <c r="L256" s="5">
        <v>2500</v>
      </c>
      <c r="M256" s="12">
        <f t="shared" si="8"/>
        <v>25000</v>
      </c>
      <c r="N256" s="5">
        <v>2500</v>
      </c>
      <c r="O256" s="9">
        <f t="shared" si="9"/>
        <v>25000</v>
      </c>
      <c r="P256" s="153" t="s">
        <v>1743</v>
      </c>
      <c r="Q256" s="142" t="s">
        <v>1066</v>
      </c>
      <c r="R256" s="142" t="s">
        <v>2008</v>
      </c>
      <c r="S256" s="142" t="s">
        <v>2023</v>
      </c>
      <c r="T256" s="142" t="s">
        <v>2030</v>
      </c>
      <c r="U256" s="155" t="s">
        <v>2072</v>
      </c>
      <c r="V256" s="156" t="s">
        <v>2148</v>
      </c>
      <c r="W256" s="142" t="s">
        <v>661</v>
      </c>
      <c r="X256" s="156" t="s">
        <v>2164</v>
      </c>
      <c r="Y256" s="148" t="s">
        <v>1068</v>
      </c>
      <c r="Z256" s="148" t="s">
        <v>2160</v>
      </c>
      <c r="AA256" s="148" t="s">
        <v>31</v>
      </c>
      <c r="AB256" s="142" t="s">
        <v>1985</v>
      </c>
      <c r="AC256" s="142" t="s">
        <v>2074</v>
      </c>
    </row>
    <row r="257" spans="1:30" ht="15" customHeight="1" x14ac:dyDescent="0.25">
      <c r="A257" s="23">
        <v>2025</v>
      </c>
      <c r="B257" s="23" t="s">
        <v>1006</v>
      </c>
      <c r="C257" s="142" t="s">
        <v>106</v>
      </c>
      <c r="D257" s="142" t="s">
        <v>1631</v>
      </c>
      <c r="E257" s="148">
        <v>101</v>
      </c>
      <c r="F257" s="148"/>
      <c r="G257" s="142" t="s">
        <v>1681</v>
      </c>
      <c r="H257" s="148"/>
      <c r="I257" s="11" t="s">
        <v>1740</v>
      </c>
      <c r="J257" s="23">
        <v>8</v>
      </c>
      <c r="K257" s="23" t="s">
        <v>1173</v>
      </c>
      <c r="L257" s="5">
        <v>3500</v>
      </c>
      <c r="M257" s="12">
        <f t="shared" si="8"/>
        <v>28000</v>
      </c>
      <c r="N257" s="5">
        <v>3500</v>
      </c>
      <c r="O257" s="9">
        <f t="shared" si="9"/>
        <v>28000</v>
      </c>
      <c r="P257" s="153" t="s">
        <v>1743</v>
      </c>
      <c r="Q257" s="142" t="s">
        <v>1066</v>
      </c>
      <c r="R257" s="142" t="s">
        <v>2008</v>
      </c>
      <c r="S257" s="142" t="s">
        <v>2023</v>
      </c>
      <c r="T257" s="142" t="s">
        <v>2030</v>
      </c>
      <c r="U257" s="155" t="s">
        <v>2072</v>
      </c>
      <c r="V257" s="156" t="s">
        <v>2148</v>
      </c>
      <c r="W257" s="142" t="s">
        <v>661</v>
      </c>
      <c r="X257" s="156" t="s">
        <v>2164</v>
      </c>
      <c r="Y257" s="148" t="s">
        <v>1068</v>
      </c>
      <c r="Z257" s="148" t="s">
        <v>2160</v>
      </c>
      <c r="AA257" s="148" t="s">
        <v>31</v>
      </c>
      <c r="AB257" s="142" t="s">
        <v>1985</v>
      </c>
      <c r="AC257" s="142" t="s">
        <v>2074</v>
      </c>
    </row>
    <row r="258" spans="1:30" ht="31.8" customHeight="1" x14ac:dyDescent="0.25">
      <c r="A258" s="23">
        <v>2025</v>
      </c>
      <c r="B258" s="23" t="s">
        <v>1006</v>
      </c>
      <c r="C258" s="142" t="s">
        <v>106</v>
      </c>
      <c r="D258" s="142" t="s">
        <v>1631</v>
      </c>
      <c r="E258" s="148">
        <v>101</v>
      </c>
      <c r="F258" s="148"/>
      <c r="G258" s="142" t="s">
        <v>1681</v>
      </c>
      <c r="H258" s="148"/>
      <c r="I258" s="11" t="s">
        <v>1741</v>
      </c>
      <c r="J258" s="23">
        <v>5</v>
      </c>
      <c r="K258" s="23" t="s">
        <v>1232</v>
      </c>
      <c r="L258" s="5">
        <v>2500</v>
      </c>
      <c r="M258" s="12">
        <f t="shared" si="8"/>
        <v>12500</v>
      </c>
      <c r="N258" s="5">
        <v>2500</v>
      </c>
      <c r="O258" s="9">
        <f t="shared" si="9"/>
        <v>12500</v>
      </c>
      <c r="P258" s="153" t="s">
        <v>1743</v>
      </c>
      <c r="Q258" s="142" t="s">
        <v>1066</v>
      </c>
      <c r="R258" s="142" t="s">
        <v>2008</v>
      </c>
      <c r="S258" s="142" t="s">
        <v>2023</v>
      </c>
      <c r="T258" s="142" t="s">
        <v>2030</v>
      </c>
      <c r="U258" s="155" t="s">
        <v>2072</v>
      </c>
      <c r="V258" s="156" t="s">
        <v>2148</v>
      </c>
      <c r="W258" s="142" t="s">
        <v>661</v>
      </c>
      <c r="X258" s="156" t="s">
        <v>2164</v>
      </c>
      <c r="Y258" s="148" t="s">
        <v>1068</v>
      </c>
      <c r="Z258" s="148" t="s">
        <v>2160</v>
      </c>
      <c r="AA258" s="148" t="s">
        <v>31</v>
      </c>
      <c r="AB258" s="142" t="s">
        <v>1985</v>
      </c>
      <c r="AC258" s="142" t="s">
        <v>2074</v>
      </c>
    </row>
    <row r="259" spans="1:30" ht="30" customHeight="1" x14ac:dyDescent="0.25">
      <c r="A259" s="23">
        <v>2025</v>
      </c>
      <c r="B259" s="23" t="s">
        <v>1006</v>
      </c>
      <c r="C259" s="142" t="s">
        <v>106</v>
      </c>
      <c r="D259" s="142" t="s">
        <v>1631</v>
      </c>
      <c r="E259" s="148">
        <v>101</v>
      </c>
      <c r="F259" s="148"/>
      <c r="G259" s="142" t="s">
        <v>1681</v>
      </c>
      <c r="H259" s="148"/>
      <c r="I259" s="11" t="s">
        <v>1742</v>
      </c>
      <c r="J259" s="23">
        <v>1</v>
      </c>
      <c r="K259" s="23" t="s">
        <v>1232</v>
      </c>
      <c r="L259" s="5">
        <v>20000</v>
      </c>
      <c r="M259" s="12">
        <f t="shared" si="8"/>
        <v>20000</v>
      </c>
      <c r="N259" s="5">
        <v>20000</v>
      </c>
      <c r="O259" s="9">
        <f t="shared" si="9"/>
        <v>20000</v>
      </c>
      <c r="P259" s="153" t="s">
        <v>1743</v>
      </c>
      <c r="Q259" s="142" t="s">
        <v>1066</v>
      </c>
      <c r="R259" s="142" t="s">
        <v>2008</v>
      </c>
      <c r="S259" s="142" t="s">
        <v>2023</v>
      </c>
      <c r="T259" s="142" t="s">
        <v>2030</v>
      </c>
      <c r="U259" s="155" t="s">
        <v>2072</v>
      </c>
      <c r="V259" s="156" t="s">
        <v>2148</v>
      </c>
      <c r="W259" s="142" t="s">
        <v>661</v>
      </c>
      <c r="X259" s="156" t="s">
        <v>2164</v>
      </c>
      <c r="Y259" s="148" t="s">
        <v>1068</v>
      </c>
      <c r="Z259" s="148" t="s">
        <v>2160</v>
      </c>
      <c r="AA259" s="148" t="s">
        <v>31</v>
      </c>
      <c r="AB259" s="142" t="s">
        <v>1985</v>
      </c>
      <c r="AC259" s="142" t="s">
        <v>2074</v>
      </c>
    </row>
    <row r="260" spans="1:30" ht="27.6" customHeight="1" x14ac:dyDescent="0.25">
      <c r="A260" s="23">
        <v>2025</v>
      </c>
      <c r="B260" s="23" t="s">
        <v>1006</v>
      </c>
      <c r="C260" s="142" t="s">
        <v>572</v>
      </c>
      <c r="D260" s="142" t="s">
        <v>1513</v>
      </c>
      <c r="E260" s="148">
        <v>165</v>
      </c>
      <c r="F260" s="148"/>
      <c r="G260" s="741" t="s">
        <v>1686</v>
      </c>
      <c r="H260" s="148"/>
      <c r="I260" s="11" t="s">
        <v>1682</v>
      </c>
      <c r="J260" s="23">
        <v>2</v>
      </c>
      <c r="K260" s="23" t="s">
        <v>1173</v>
      </c>
      <c r="L260" s="5">
        <v>15000</v>
      </c>
      <c r="M260" s="12">
        <f t="shared" si="8"/>
        <v>30000</v>
      </c>
      <c r="N260" s="5">
        <v>11500</v>
      </c>
      <c r="O260" s="9">
        <f t="shared" si="9"/>
        <v>23000</v>
      </c>
      <c r="P260" s="153" t="s">
        <v>1518</v>
      </c>
      <c r="Q260" s="142" t="s">
        <v>1350</v>
      </c>
      <c r="R260" s="142" t="s">
        <v>2100</v>
      </c>
      <c r="S260" s="142" t="s">
        <v>2100</v>
      </c>
      <c r="T260" s="142" t="s">
        <v>2001</v>
      </c>
      <c r="U260" s="155" t="s">
        <v>2155</v>
      </c>
      <c r="V260" s="156" t="s">
        <v>2092</v>
      </c>
      <c r="W260" s="142" t="s">
        <v>661</v>
      </c>
      <c r="X260" s="156" t="s">
        <v>2092</v>
      </c>
      <c r="Y260" s="148">
        <v>1005</v>
      </c>
      <c r="Z260" s="148" t="s">
        <v>2171</v>
      </c>
      <c r="AA260" s="148" t="s">
        <v>31</v>
      </c>
      <c r="AB260" s="142" t="s">
        <v>1985</v>
      </c>
      <c r="AC260" s="142" t="s">
        <v>2121</v>
      </c>
      <c r="AD260" s="1" t="s">
        <v>2172</v>
      </c>
    </row>
    <row r="261" spans="1:30" s="62" customFormat="1" ht="25.2" customHeight="1" x14ac:dyDescent="0.25">
      <c r="A261" s="23">
        <v>2025</v>
      </c>
      <c r="B261" s="23" t="s">
        <v>1006</v>
      </c>
      <c r="C261" s="142" t="s">
        <v>572</v>
      </c>
      <c r="D261" s="142" t="s">
        <v>1513</v>
      </c>
      <c r="E261" s="148">
        <v>165</v>
      </c>
      <c r="F261" s="148"/>
      <c r="G261" s="741" t="s">
        <v>1686</v>
      </c>
      <c r="H261" s="148"/>
      <c r="I261" s="11" t="s">
        <v>1683</v>
      </c>
      <c r="J261" s="148">
        <v>1</v>
      </c>
      <c r="K261" s="148" t="s">
        <v>1225</v>
      </c>
      <c r="L261" s="154">
        <v>5000</v>
      </c>
      <c r="M261" s="12">
        <f t="shared" si="8"/>
        <v>5000</v>
      </c>
      <c r="N261" s="5">
        <v>5750</v>
      </c>
      <c r="O261" s="9">
        <f t="shared" si="9"/>
        <v>5750</v>
      </c>
      <c r="P261" s="153" t="s">
        <v>1518</v>
      </c>
      <c r="Q261" s="142" t="s">
        <v>1350</v>
      </c>
      <c r="R261" s="142" t="s">
        <v>2100</v>
      </c>
      <c r="S261" s="142" t="s">
        <v>2100</v>
      </c>
      <c r="T261" s="142" t="s">
        <v>2001</v>
      </c>
      <c r="U261" s="155" t="s">
        <v>2155</v>
      </c>
      <c r="V261" s="156" t="s">
        <v>2092</v>
      </c>
      <c r="W261" s="142" t="s">
        <v>661</v>
      </c>
      <c r="X261" s="156" t="s">
        <v>2092</v>
      </c>
      <c r="Y261" s="148">
        <v>1005</v>
      </c>
      <c r="Z261" s="148" t="s">
        <v>2171</v>
      </c>
      <c r="AA261" s="148" t="s">
        <v>31</v>
      </c>
      <c r="AB261" s="142" t="s">
        <v>1985</v>
      </c>
      <c r="AC261" s="142" t="s">
        <v>2121</v>
      </c>
    </row>
    <row r="262" spans="1:30" s="62" customFormat="1" ht="179.4" x14ac:dyDescent="0.25">
      <c r="A262" s="61">
        <v>2025</v>
      </c>
      <c r="B262" s="61" t="s">
        <v>1006</v>
      </c>
      <c r="C262" s="60" t="s">
        <v>1684</v>
      </c>
      <c r="D262" s="60" t="s">
        <v>1685</v>
      </c>
      <c r="E262" s="61"/>
      <c r="F262" s="61"/>
      <c r="G262" s="60" t="s">
        <v>1690</v>
      </c>
      <c r="H262" s="61"/>
      <c r="I262" s="512" t="s">
        <v>1687</v>
      </c>
      <c r="J262" s="61">
        <v>1</v>
      </c>
      <c r="K262" s="61" t="s">
        <v>1688</v>
      </c>
      <c r="L262" s="515">
        <v>517500</v>
      </c>
      <c r="M262" s="514">
        <f t="shared" si="8"/>
        <v>517500</v>
      </c>
      <c r="N262" s="515"/>
      <c r="O262" s="516">
        <f t="shared" si="9"/>
        <v>0</v>
      </c>
      <c r="P262" s="512" t="s">
        <v>1689</v>
      </c>
      <c r="Q262" s="60" t="s">
        <v>1350</v>
      </c>
      <c r="R262" s="60"/>
      <c r="S262" s="60"/>
      <c r="T262" s="60"/>
      <c r="U262" s="517"/>
      <c r="V262" s="676"/>
      <c r="W262" s="60"/>
      <c r="X262" s="676"/>
      <c r="Y262" s="61">
        <v>1005</v>
      </c>
      <c r="Z262" s="61"/>
      <c r="AA262" s="61" t="s">
        <v>2046</v>
      </c>
      <c r="AB262" s="677" t="s">
        <v>2047</v>
      </c>
      <c r="AC262" s="60"/>
      <c r="AD262" s="62" t="s">
        <v>1789</v>
      </c>
    </row>
    <row r="263" spans="1:30" s="31" customFormat="1" ht="27.6" x14ac:dyDescent="0.25">
      <c r="A263" s="30">
        <v>2025</v>
      </c>
      <c r="B263" s="30" t="s">
        <v>1006</v>
      </c>
      <c r="C263" s="7" t="s">
        <v>1341</v>
      </c>
      <c r="D263" s="7" t="s">
        <v>1611</v>
      </c>
      <c r="E263" s="30"/>
      <c r="F263" s="30"/>
      <c r="G263" s="7" t="s">
        <v>1732</v>
      </c>
      <c r="H263" s="30"/>
      <c r="I263" s="50" t="s">
        <v>1691</v>
      </c>
      <c r="J263" s="30">
        <v>30</v>
      </c>
      <c r="K263" s="30" t="s">
        <v>1692</v>
      </c>
      <c r="L263" s="25">
        <v>580</v>
      </c>
      <c r="M263" s="26">
        <f t="shared" si="8"/>
        <v>17400</v>
      </c>
      <c r="N263" s="25"/>
      <c r="O263" s="27">
        <f t="shared" si="9"/>
        <v>0</v>
      </c>
      <c r="P263" s="50" t="s">
        <v>1731</v>
      </c>
      <c r="Q263" s="7" t="s">
        <v>1350</v>
      </c>
      <c r="R263" s="7"/>
      <c r="S263" s="7"/>
      <c r="T263" s="7"/>
      <c r="U263" s="28"/>
      <c r="V263" s="29"/>
      <c r="W263" s="7"/>
      <c r="X263" s="29"/>
      <c r="Y263" s="30">
        <v>1005</v>
      </c>
      <c r="Z263" s="30"/>
      <c r="AA263" s="30"/>
      <c r="AB263" s="7" t="s">
        <v>1997</v>
      </c>
      <c r="AC263" s="7"/>
      <c r="AD263" s="31" t="s">
        <v>1789</v>
      </c>
    </row>
    <row r="264" spans="1:30" s="31" customFormat="1" ht="27.6" x14ac:dyDescent="0.25">
      <c r="A264" s="30">
        <v>2025</v>
      </c>
      <c r="B264" s="30" t="s">
        <v>1006</v>
      </c>
      <c r="C264" s="7" t="s">
        <v>1341</v>
      </c>
      <c r="D264" s="7" t="s">
        <v>1611</v>
      </c>
      <c r="E264" s="30"/>
      <c r="F264" s="30"/>
      <c r="G264" s="7" t="s">
        <v>1732</v>
      </c>
      <c r="H264" s="30"/>
      <c r="I264" s="50" t="s">
        <v>1693</v>
      </c>
      <c r="J264" s="30">
        <v>40</v>
      </c>
      <c r="K264" s="30" t="s">
        <v>1692</v>
      </c>
      <c r="L264" s="25">
        <v>530</v>
      </c>
      <c r="M264" s="26">
        <f t="shared" si="8"/>
        <v>21200</v>
      </c>
      <c r="N264" s="25"/>
      <c r="O264" s="27">
        <f t="shared" si="9"/>
        <v>0</v>
      </c>
      <c r="P264" s="50" t="s">
        <v>1731</v>
      </c>
      <c r="Q264" s="7" t="s">
        <v>1350</v>
      </c>
      <c r="R264" s="7"/>
      <c r="S264" s="7"/>
      <c r="T264" s="7"/>
      <c r="U264" s="28"/>
      <c r="V264" s="29"/>
      <c r="W264" s="7"/>
      <c r="X264" s="29"/>
      <c r="Y264" s="30">
        <v>1005</v>
      </c>
      <c r="Z264" s="30"/>
      <c r="AA264" s="30"/>
      <c r="AB264" s="7"/>
      <c r="AC264" s="7"/>
    </row>
    <row r="265" spans="1:30" s="31" customFormat="1" ht="27.6" x14ac:dyDescent="0.25">
      <c r="A265" s="30">
        <v>2025</v>
      </c>
      <c r="B265" s="30" t="s">
        <v>1006</v>
      </c>
      <c r="C265" s="7" t="s">
        <v>1341</v>
      </c>
      <c r="D265" s="7" t="s">
        <v>1611</v>
      </c>
      <c r="E265" s="30"/>
      <c r="F265" s="30"/>
      <c r="G265" s="7" t="s">
        <v>1732</v>
      </c>
      <c r="H265" s="30"/>
      <c r="I265" s="50" t="s">
        <v>1694</v>
      </c>
      <c r="J265" s="30">
        <v>40</v>
      </c>
      <c r="K265" s="30" t="s">
        <v>1692</v>
      </c>
      <c r="L265" s="25">
        <v>270</v>
      </c>
      <c r="M265" s="26">
        <f t="shared" si="8"/>
        <v>10800</v>
      </c>
      <c r="N265" s="25"/>
      <c r="O265" s="27">
        <f t="shared" si="9"/>
        <v>0</v>
      </c>
      <c r="P265" s="50" t="s">
        <v>1731</v>
      </c>
      <c r="Q265" s="7" t="s">
        <v>1350</v>
      </c>
      <c r="R265" s="7"/>
      <c r="S265" s="7"/>
      <c r="T265" s="7"/>
      <c r="U265" s="28"/>
      <c r="V265" s="29"/>
      <c r="W265" s="7"/>
      <c r="X265" s="29"/>
      <c r="Y265" s="30">
        <v>1005</v>
      </c>
      <c r="Z265" s="30"/>
      <c r="AA265" s="30"/>
      <c r="AB265" s="7"/>
      <c r="AC265" s="7"/>
    </row>
    <row r="266" spans="1:30" s="31" customFormat="1" ht="27.6" x14ac:dyDescent="0.25">
      <c r="A266" s="30">
        <v>2025</v>
      </c>
      <c r="B266" s="30" t="s">
        <v>1006</v>
      </c>
      <c r="C266" s="7" t="s">
        <v>1341</v>
      </c>
      <c r="D266" s="7" t="s">
        <v>1611</v>
      </c>
      <c r="E266" s="30"/>
      <c r="F266" s="30"/>
      <c r="G266" s="7" t="s">
        <v>1732</v>
      </c>
      <c r="H266" s="30"/>
      <c r="I266" s="50" t="s">
        <v>1695</v>
      </c>
      <c r="J266" s="30">
        <v>1</v>
      </c>
      <c r="K266" s="30" t="s">
        <v>1225</v>
      </c>
      <c r="L266" s="25">
        <v>1080</v>
      </c>
      <c r="M266" s="26">
        <f t="shared" si="8"/>
        <v>1080</v>
      </c>
      <c r="N266" s="25"/>
      <c r="O266" s="27">
        <f t="shared" si="9"/>
        <v>0</v>
      </c>
      <c r="P266" s="50" t="s">
        <v>1731</v>
      </c>
      <c r="Q266" s="7" t="s">
        <v>1350</v>
      </c>
      <c r="R266" s="7"/>
      <c r="S266" s="7"/>
      <c r="T266" s="7"/>
      <c r="U266" s="28"/>
      <c r="V266" s="29"/>
      <c r="W266" s="7"/>
      <c r="X266" s="29"/>
      <c r="Y266" s="30">
        <v>1005</v>
      </c>
      <c r="Z266" s="30"/>
      <c r="AA266" s="30"/>
      <c r="AB266" s="7"/>
      <c r="AC266" s="7"/>
    </row>
    <row r="267" spans="1:30" s="31" customFormat="1" ht="27.6" x14ac:dyDescent="0.25">
      <c r="A267" s="30">
        <v>2025</v>
      </c>
      <c r="B267" s="30" t="s">
        <v>1006</v>
      </c>
      <c r="C267" s="7" t="s">
        <v>1341</v>
      </c>
      <c r="D267" s="7" t="s">
        <v>1611</v>
      </c>
      <c r="E267" s="30"/>
      <c r="F267" s="30"/>
      <c r="G267" s="7" t="s">
        <v>1732</v>
      </c>
      <c r="H267" s="30"/>
      <c r="I267" s="50" t="s">
        <v>1696</v>
      </c>
      <c r="J267" s="30">
        <v>6</v>
      </c>
      <c r="K267" s="30" t="s">
        <v>1472</v>
      </c>
      <c r="L267" s="25">
        <v>320</v>
      </c>
      <c r="M267" s="26">
        <f t="shared" si="8"/>
        <v>1920</v>
      </c>
      <c r="N267" s="25"/>
      <c r="O267" s="27">
        <f t="shared" si="9"/>
        <v>0</v>
      </c>
      <c r="P267" s="50" t="s">
        <v>1731</v>
      </c>
      <c r="Q267" s="7" t="s">
        <v>1350</v>
      </c>
      <c r="R267" s="7"/>
      <c r="S267" s="7"/>
      <c r="T267" s="7"/>
      <c r="U267" s="28"/>
      <c r="V267" s="29"/>
      <c r="W267" s="7"/>
      <c r="X267" s="29"/>
      <c r="Y267" s="30">
        <v>1005</v>
      </c>
      <c r="Z267" s="30"/>
      <c r="AA267" s="30"/>
      <c r="AB267" s="7"/>
      <c r="AC267" s="7"/>
    </row>
    <row r="268" spans="1:30" s="31" customFormat="1" ht="27.6" x14ac:dyDescent="0.25">
      <c r="A268" s="30">
        <v>2025</v>
      </c>
      <c r="B268" s="30" t="s">
        <v>1006</v>
      </c>
      <c r="C268" s="7" t="s">
        <v>1341</v>
      </c>
      <c r="D268" s="7" t="s">
        <v>1611</v>
      </c>
      <c r="E268" s="30"/>
      <c r="F268" s="30"/>
      <c r="G268" s="7" t="s">
        <v>1732</v>
      </c>
      <c r="H268" s="30"/>
      <c r="I268" s="50" t="s">
        <v>1697</v>
      </c>
      <c r="J268" s="30">
        <v>20</v>
      </c>
      <c r="K268" s="30" t="s">
        <v>1472</v>
      </c>
      <c r="L268" s="25">
        <v>85</v>
      </c>
      <c r="M268" s="26">
        <f t="shared" si="8"/>
        <v>1700</v>
      </c>
      <c r="N268" s="25"/>
      <c r="O268" s="27">
        <f t="shared" si="9"/>
        <v>0</v>
      </c>
      <c r="P268" s="50" t="s">
        <v>1731</v>
      </c>
      <c r="Q268" s="7" t="s">
        <v>1350</v>
      </c>
      <c r="R268" s="7"/>
      <c r="S268" s="7"/>
      <c r="T268" s="7"/>
      <c r="U268" s="28"/>
      <c r="V268" s="29"/>
      <c r="W268" s="7"/>
      <c r="X268" s="29"/>
      <c r="Y268" s="30">
        <v>1005</v>
      </c>
      <c r="Z268" s="30"/>
      <c r="AA268" s="30"/>
      <c r="AB268" s="7"/>
      <c r="AC268" s="7"/>
    </row>
    <row r="269" spans="1:30" s="31" customFormat="1" ht="27.6" x14ac:dyDescent="0.25">
      <c r="A269" s="30">
        <v>2025</v>
      </c>
      <c r="B269" s="30" t="s">
        <v>1006</v>
      </c>
      <c r="C269" s="7" t="s">
        <v>1341</v>
      </c>
      <c r="D269" s="7" t="s">
        <v>1611</v>
      </c>
      <c r="E269" s="30"/>
      <c r="F269" s="30"/>
      <c r="G269" s="7" t="s">
        <v>1732</v>
      </c>
      <c r="H269" s="30"/>
      <c r="I269" s="50" t="s">
        <v>1698</v>
      </c>
      <c r="J269" s="30">
        <v>2</v>
      </c>
      <c r="K269" s="30" t="s">
        <v>1173</v>
      </c>
      <c r="L269" s="25">
        <v>230</v>
      </c>
      <c r="M269" s="26">
        <f t="shared" si="8"/>
        <v>460</v>
      </c>
      <c r="N269" s="25"/>
      <c r="O269" s="27">
        <f t="shared" si="9"/>
        <v>0</v>
      </c>
      <c r="P269" s="50" t="s">
        <v>1731</v>
      </c>
      <c r="Q269" s="7" t="s">
        <v>1350</v>
      </c>
      <c r="R269" s="7"/>
      <c r="S269" s="7"/>
      <c r="T269" s="7"/>
      <c r="U269" s="28"/>
      <c r="V269" s="29"/>
      <c r="W269" s="7"/>
      <c r="X269" s="29"/>
      <c r="Y269" s="30">
        <v>1005</v>
      </c>
      <c r="Z269" s="30"/>
      <c r="AA269" s="30"/>
      <c r="AB269" s="7"/>
      <c r="AC269" s="7"/>
    </row>
    <row r="270" spans="1:30" s="31" customFormat="1" ht="14.1" customHeight="1" x14ac:dyDescent="0.25">
      <c r="A270" s="30">
        <v>2025</v>
      </c>
      <c r="B270" s="30" t="s">
        <v>1006</v>
      </c>
      <c r="C270" s="7" t="s">
        <v>1341</v>
      </c>
      <c r="D270" s="7" t="s">
        <v>1611</v>
      </c>
      <c r="E270" s="30"/>
      <c r="F270" s="30"/>
      <c r="G270" s="7" t="s">
        <v>1732</v>
      </c>
      <c r="H270" s="30"/>
      <c r="I270" s="50" t="s">
        <v>1699</v>
      </c>
      <c r="J270" s="30">
        <v>4</v>
      </c>
      <c r="K270" s="30" t="s">
        <v>1472</v>
      </c>
      <c r="L270" s="25">
        <v>280</v>
      </c>
      <c r="M270" s="26">
        <f t="shared" si="8"/>
        <v>1120</v>
      </c>
      <c r="N270" s="25"/>
      <c r="O270" s="27">
        <f t="shared" si="9"/>
        <v>0</v>
      </c>
      <c r="P270" s="50" t="s">
        <v>1731</v>
      </c>
      <c r="Q270" s="7" t="s">
        <v>1350</v>
      </c>
      <c r="R270" s="7"/>
      <c r="S270" s="7"/>
      <c r="T270" s="7"/>
      <c r="U270" s="28"/>
      <c r="V270" s="29"/>
      <c r="W270" s="7"/>
      <c r="X270" s="29"/>
      <c r="Y270" s="30">
        <v>1005</v>
      </c>
      <c r="Z270" s="30"/>
      <c r="AA270" s="30"/>
      <c r="AB270" s="7"/>
      <c r="AC270" s="7"/>
    </row>
    <row r="271" spans="1:30" s="31" customFormat="1" ht="14.1" customHeight="1" x14ac:dyDescent="0.25">
      <c r="A271" s="30">
        <v>2025</v>
      </c>
      <c r="B271" s="30" t="s">
        <v>1006</v>
      </c>
      <c r="C271" s="7" t="s">
        <v>1341</v>
      </c>
      <c r="D271" s="7" t="s">
        <v>1611</v>
      </c>
      <c r="E271" s="30"/>
      <c r="F271" s="30"/>
      <c r="G271" s="7" t="s">
        <v>1732</v>
      </c>
      <c r="H271" s="30"/>
      <c r="I271" s="50" t="s">
        <v>1700</v>
      </c>
      <c r="J271" s="30">
        <v>100</v>
      </c>
      <c r="K271" s="30" t="s">
        <v>1173</v>
      </c>
      <c r="L271" s="25">
        <v>60</v>
      </c>
      <c r="M271" s="26">
        <f t="shared" si="8"/>
        <v>6000</v>
      </c>
      <c r="N271" s="25"/>
      <c r="O271" s="27">
        <f t="shared" si="9"/>
        <v>0</v>
      </c>
      <c r="P271" s="50" t="s">
        <v>1731</v>
      </c>
      <c r="Q271" s="7" t="s">
        <v>1350</v>
      </c>
      <c r="R271" s="7"/>
      <c r="S271" s="7"/>
      <c r="T271" s="7"/>
      <c r="U271" s="28"/>
      <c r="V271" s="29"/>
      <c r="W271" s="7"/>
      <c r="X271" s="29"/>
      <c r="Y271" s="30">
        <v>1005</v>
      </c>
      <c r="Z271" s="30"/>
      <c r="AA271" s="30"/>
      <c r="AB271" s="7"/>
      <c r="AC271" s="7"/>
    </row>
    <row r="272" spans="1:30" s="31" customFormat="1" ht="14.1" customHeight="1" x14ac:dyDescent="0.25">
      <c r="A272" s="30">
        <v>2025</v>
      </c>
      <c r="B272" s="30" t="s">
        <v>1006</v>
      </c>
      <c r="C272" s="7" t="s">
        <v>1341</v>
      </c>
      <c r="D272" s="7" t="s">
        <v>1611</v>
      </c>
      <c r="E272" s="30"/>
      <c r="F272" s="30"/>
      <c r="G272" s="7" t="s">
        <v>1732</v>
      </c>
      <c r="H272" s="30"/>
      <c r="I272" s="50" t="s">
        <v>1701</v>
      </c>
      <c r="J272" s="30">
        <v>10</v>
      </c>
      <c r="K272" s="30" t="s">
        <v>1472</v>
      </c>
      <c r="L272" s="25">
        <v>200</v>
      </c>
      <c r="M272" s="26">
        <f t="shared" si="8"/>
        <v>2000</v>
      </c>
      <c r="N272" s="25"/>
      <c r="O272" s="27">
        <f t="shared" si="9"/>
        <v>0</v>
      </c>
      <c r="P272" s="50" t="s">
        <v>1731</v>
      </c>
      <c r="Q272" s="7" t="s">
        <v>1350</v>
      </c>
      <c r="R272" s="7"/>
      <c r="S272" s="7"/>
      <c r="T272" s="7"/>
      <c r="U272" s="28"/>
      <c r="V272" s="29"/>
      <c r="W272" s="7"/>
      <c r="X272" s="29"/>
      <c r="Y272" s="30">
        <v>1005</v>
      </c>
      <c r="Z272" s="30"/>
      <c r="AA272" s="30"/>
      <c r="AB272" s="7"/>
      <c r="AC272" s="7"/>
    </row>
    <row r="273" spans="1:29" s="31" customFormat="1" ht="30" customHeight="1" x14ac:dyDescent="0.25">
      <c r="A273" s="30">
        <v>2025</v>
      </c>
      <c r="B273" s="30" t="s">
        <v>1006</v>
      </c>
      <c r="C273" s="7" t="s">
        <v>1341</v>
      </c>
      <c r="D273" s="7" t="s">
        <v>1611</v>
      </c>
      <c r="E273" s="30"/>
      <c r="F273" s="30"/>
      <c r="G273" s="7" t="s">
        <v>1732</v>
      </c>
      <c r="H273" s="30"/>
      <c r="I273" s="50" t="s">
        <v>1702</v>
      </c>
      <c r="J273" s="30">
        <v>10</v>
      </c>
      <c r="K273" s="30" t="s">
        <v>1472</v>
      </c>
      <c r="L273" s="25">
        <v>140</v>
      </c>
      <c r="M273" s="26">
        <f t="shared" si="8"/>
        <v>1400</v>
      </c>
      <c r="N273" s="25"/>
      <c r="O273" s="27">
        <f t="shared" si="9"/>
        <v>0</v>
      </c>
      <c r="P273" s="50" t="s">
        <v>1731</v>
      </c>
      <c r="Q273" s="7" t="s">
        <v>1350</v>
      </c>
      <c r="R273" s="7"/>
      <c r="S273" s="7"/>
      <c r="T273" s="7"/>
      <c r="U273" s="28"/>
      <c r="V273" s="29"/>
      <c r="W273" s="7"/>
      <c r="X273" s="29"/>
      <c r="Y273" s="30">
        <v>1005</v>
      </c>
      <c r="Z273" s="30"/>
      <c r="AA273" s="30"/>
      <c r="AB273" s="7"/>
      <c r="AC273" s="7"/>
    </row>
    <row r="274" spans="1:29" s="31" customFormat="1" ht="30" customHeight="1" x14ac:dyDescent="0.25">
      <c r="A274" s="30">
        <v>2025</v>
      </c>
      <c r="B274" s="30" t="s">
        <v>1006</v>
      </c>
      <c r="C274" s="7" t="s">
        <v>1341</v>
      </c>
      <c r="D274" s="7" t="s">
        <v>1611</v>
      </c>
      <c r="E274" s="30"/>
      <c r="F274" s="30"/>
      <c r="G274" s="7" t="s">
        <v>1732</v>
      </c>
      <c r="H274" s="30"/>
      <c r="I274" s="50" t="s">
        <v>1703</v>
      </c>
      <c r="J274" s="30">
        <v>5</v>
      </c>
      <c r="K274" s="30" t="s">
        <v>1472</v>
      </c>
      <c r="L274" s="25">
        <v>550</v>
      </c>
      <c r="M274" s="26">
        <f t="shared" si="8"/>
        <v>2750</v>
      </c>
      <c r="N274" s="25"/>
      <c r="O274" s="27">
        <f t="shared" si="9"/>
        <v>0</v>
      </c>
      <c r="P274" s="50" t="s">
        <v>1731</v>
      </c>
      <c r="Q274" s="7" t="s">
        <v>1350</v>
      </c>
      <c r="R274" s="7"/>
      <c r="S274" s="7"/>
      <c r="T274" s="7"/>
      <c r="U274" s="7"/>
      <c r="V274" s="7"/>
      <c r="W274" s="7"/>
      <c r="X274" s="7"/>
      <c r="Y274" s="30">
        <v>1005</v>
      </c>
      <c r="Z274" s="30"/>
      <c r="AA274" s="30"/>
      <c r="AB274" s="7"/>
      <c r="AC274" s="7"/>
    </row>
    <row r="275" spans="1:29" s="31" customFormat="1" ht="25.8" customHeight="1" x14ac:dyDescent="0.25">
      <c r="A275" s="30">
        <v>2025</v>
      </c>
      <c r="B275" s="30" t="s">
        <v>1006</v>
      </c>
      <c r="C275" s="7" t="s">
        <v>1341</v>
      </c>
      <c r="D275" s="7" t="s">
        <v>1611</v>
      </c>
      <c r="E275" s="30"/>
      <c r="F275" s="30"/>
      <c r="G275" s="7" t="s">
        <v>1732</v>
      </c>
      <c r="H275" s="30"/>
      <c r="I275" s="50" t="s">
        <v>1704</v>
      </c>
      <c r="J275" s="30">
        <v>5</v>
      </c>
      <c r="K275" s="30" t="s">
        <v>1472</v>
      </c>
      <c r="L275" s="25">
        <v>590</v>
      </c>
      <c r="M275" s="26">
        <f t="shared" si="8"/>
        <v>2950</v>
      </c>
      <c r="N275" s="25"/>
      <c r="O275" s="27">
        <f t="shared" si="9"/>
        <v>0</v>
      </c>
      <c r="P275" s="50" t="s">
        <v>1731</v>
      </c>
      <c r="Q275" s="7" t="s">
        <v>1350</v>
      </c>
      <c r="R275" s="7"/>
      <c r="S275" s="7"/>
      <c r="T275" s="7"/>
      <c r="U275" s="7"/>
      <c r="V275" s="7"/>
      <c r="W275" s="7"/>
      <c r="X275" s="7"/>
      <c r="Y275" s="30">
        <v>1005</v>
      </c>
      <c r="Z275" s="30"/>
      <c r="AA275" s="30"/>
      <c r="AB275" s="7"/>
      <c r="AC275" s="7"/>
    </row>
    <row r="276" spans="1:29" s="31" customFormat="1" ht="14.1" customHeight="1" x14ac:dyDescent="0.25">
      <c r="A276" s="30">
        <v>2025</v>
      </c>
      <c r="B276" s="30" t="s">
        <v>1006</v>
      </c>
      <c r="C276" s="7" t="s">
        <v>1341</v>
      </c>
      <c r="D276" s="7" t="s">
        <v>1611</v>
      </c>
      <c r="E276" s="30"/>
      <c r="F276" s="30"/>
      <c r="G276" s="7" t="s">
        <v>1732</v>
      </c>
      <c r="H276" s="30"/>
      <c r="I276" s="50" t="s">
        <v>1705</v>
      </c>
      <c r="J276" s="30">
        <v>10</v>
      </c>
      <c r="K276" s="30" t="s">
        <v>1472</v>
      </c>
      <c r="L276" s="25">
        <v>60</v>
      </c>
      <c r="M276" s="26">
        <f t="shared" si="8"/>
        <v>600</v>
      </c>
      <c r="N276" s="25"/>
      <c r="O276" s="27">
        <f t="shared" si="9"/>
        <v>0</v>
      </c>
      <c r="P276" s="50" t="s">
        <v>1731</v>
      </c>
      <c r="Q276" s="7" t="s">
        <v>1350</v>
      </c>
      <c r="R276" s="7"/>
      <c r="S276" s="7"/>
      <c r="T276" s="7"/>
      <c r="U276" s="7"/>
      <c r="V276" s="7"/>
      <c r="W276" s="7"/>
      <c r="X276" s="7"/>
      <c r="Y276" s="30">
        <v>1005</v>
      </c>
      <c r="Z276" s="30"/>
      <c r="AA276" s="30"/>
      <c r="AB276" s="7"/>
      <c r="AC276" s="7"/>
    </row>
    <row r="277" spans="1:29" s="31" customFormat="1" ht="14.1" customHeight="1" x14ac:dyDescent="0.25">
      <c r="A277" s="30">
        <v>2025</v>
      </c>
      <c r="B277" s="30" t="s">
        <v>1006</v>
      </c>
      <c r="C277" s="7" t="s">
        <v>1341</v>
      </c>
      <c r="D277" s="7" t="s">
        <v>1611</v>
      </c>
      <c r="E277" s="30"/>
      <c r="F277" s="30"/>
      <c r="G277" s="7" t="s">
        <v>1732</v>
      </c>
      <c r="H277" s="30"/>
      <c r="I277" s="50" t="s">
        <v>1706</v>
      </c>
      <c r="J277" s="30">
        <v>4</v>
      </c>
      <c r="K277" s="30" t="s">
        <v>1173</v>
      </c>
      <c r="L277" s="25">
        <v>300</v>
      </c>
      <c r="M277" s="26">
        <f t="shared" si="8"/>
        <v>1200</v>
      </c>
      <c r="N277" s="25"/>
      <c r="O277" s="27">
        <f t="shared" si="9"/>
        <v>0</v>
      </c>
      <c r="P277" s="50" t="s">
        <v>1731</v>
      </c>
      <c r="Q277" s="7" t="s">
        <v>1350</v>
      </c>
      <c r="R277" s="7"/>
      <c r="S277" s="7"/>
      <c r="T277" s="7"/>
      <c r="U277" s="7"/>
      <c r="V277" s="7"/>
      <c r="W277" s="7"/>
      <c r="X277" s="7"/>
      <c r="Y277" s="30">
        <v>1005</v>
      </c>
      <c r="Z277" s="30"/>
      <c r="AA277" s="30"/>
      <c r="AB277" s="7"/>
      <c r="AC277" s="7"/>
    </row>
    <row r="278" spans="1:29" s="31" customFormat="1" ht="14.1" customHeight="1" x14ac:dyDescent="0.25">
      <c r="A278" s="30">
        <v>2025</v>
      </c>
      <c r="B278" s="30" t="s">
        <v>1006</v>
      </c>
      <c r="C278" s="7" t="s">
        <v>1341</v>
      </c>
      <c r="D278" s="7" t="s">
        <v>1611</v>
      </c>
      <c r="E278" s="30"/>
      <c r="F278" s="30"/>
      <c r="G278" s="7" t="s">
        <v>1732</v>
      </c>
      <c r="H278" s="30"/>
      <c r="I278" s="50" t="s">
        <v>1707</v>
      </c>
      <c r="J278" s="30">
        <v>2</v>
      </c>
      <c r="K278" s="30" t="s">
        <v>1222</v>
      </c>
      <c r="L278" s="25">
        <v>1500</v>
      </c>
      <c r="M278" s="26">
        <f t="shared" si="8"/>
        <v>3000</v>
      </c>
      <c r="N278" s="25"/>
      <c r="O278" s="27">
        <f t="shared" si="9"/>
        <v>0</v>
      </c>
      <c r="P278" s="50" t="s">
        <v>1731</v>
      </c>
      <c r="Q278" s="7" t="s">
        <v>1350</v>
      </c>
      <c r="R278" s="7"/>
      <c r="S278" s="7"/>
      <c r="T278" s="7"/>
      <c r="U278" s="7"/>
      <c r="V278" s="7"/>
      <c r="W278" s="7"/>
      <c r="X278" s="7"/>
      <c r="Y278" s="30">
        <v>1005</v>
      </c>
      <c r="Z278" s="30"/>
      <c r="AA278" s="30"/>
      <c r="AB278" s="7"/>
      <c r="AC278" s="7"/>
    </row>
    <row r="279" spans="1:29" s="31" customFormat="1" ht="27.6" x14ac:dyDescent="0.25">
      <c r="A279" s="30">
        <v>2025</v>
      </c>
      <c r="B279" s="30" t="s">
        <v>1006</v>
      </c>
      <c r="C279" s="7" t="s">
        <v>1341</v>
      </c>
      <c r="D279" s="7" t="s">
        <v>1611</v>
      </c>
      <c r="E279" s="30"/>
      <c r="F279" s="30"/>
      <c r="G279" s="7" t="s">
        <v>1732</v>
      </c>
      <c r="H279" s="30"/>
      <c r="I279" s="50" t="s">
        <v>1708</v>
      </c>
      <c r="J279" s="30">
        <v>4</v>
      </c>
      <c r="K279" s="30" t="s">
        <v>1222</v>
      </c>
      <c r="L279" s="25">
        <v>1200</v>
      </c>
      <c r="M279" s="26">
        <f t="shared" si="8"/>
        <v>4800</v>
      </c>
      <c r="N279" s="25"/>
      <c r="O279" s="27">
        <f t="shared" si="9"/>
        <v>0</v>
      </c>
      <c r="P279" s="50" t="s">
        <v>1731</v>
      </c>
      <c r="Q279" s="7" t="s">
        <v>1350</v>
      </c>
      <c r="R279" s="7"/>
      <c r="S279" s="7"/>
      <c r="T279" s="7"/>
      <c r="U279" s="7"/>
      <c r="V279" s="7"/>
      <c r="W279" s="7"/>
      <c r="X279" s="7"/>
      <c r="Y279" s="30">
        <v>1005</v>
      </c>
      <c r="Z279" s="30"/>
      <c r="AA279" s="30"/>
      <c r="AB279" s="7"/>
      <c r="AC279" s="7"/>
    </row>
    <row r="280" spans="1:29" s="31" customFormat="1" ht="41.4" x14ac:dyDescent="0.25">
      <c r="A280" s="30">
        <v>2025</v>
      </c>
      <c r="B280" s="30" t="s">
        <v>1006</v>
      </c>
      <c r="C280" s="7" t="s">
        <v>1341</v>
      </c>
      <c r="D280" s="7" t="s">
        <v>1611</v>
      </c>
      <c r="E280" s="30"/>
      <c r="F280" s="30"/>
      <c r="G280" s="7" t="s">
        <v>1732</v>
      </c>
      <c r="H280" s="30"/>
      <c r="I280" s="50" t="s">
        <v>1710</v>
      </c>
      <c r="J280" s="30">
        <v>1</v>
      </c>
      <c r="K280" s="30" t="s">
        <v>1225</v>
      </c>
      <c r="L280" s="25">
        <v>11000</v>
      </c>
      <c r="M280" s="26">
        <f t="shared" si="8"/>
        <v>11000</v>
      </c>
      <c r="N280" s="25"/>
      <c r="O280" s="27">
        <f t="shared" si="9"/>
        <v>0</v>
      </c>
      <c r="P280" s="50" t="s">
        <v>1731</v>
      </c>
      <c r="Q280" s="7" t="s">
        <v>1350</v>
      </c>
      <c r="R280" s="7"/>
      <c r="S280" s="7"/>
      <c r="T280" s="7"/>
      <c r="U280" s="7"/>
      <c r="V280" s="7"/>
      <c r="W280" s="7"/>
      <c r="X280" s="7"/>
      <c r="Y280" s="30">
        <v>1005</v>
      </c>
      <c r="Z280" s="30"/>
      <c r="AA280" s="30"/>
      <c r="AB280" s="7"/>
      <c r="AC280" s="7"/>
    </row>
    <row r="281" spans="1:29" s="31" customFormat="1" ht="41.4" x14ac:dyDescent="0.25">
      <c r="A281" s="30">
        <v>2025</v>
      </c>
      <c r="B281" s="30" t="s">
        <v>1006</v>
      </c>
      <c r="C281" s="7" t="s">
        <v>1341</v>
      </c>
      <c r="D281" s="7" t="s">
        <v>1611</v>
      </c>
      <c r="E281" s="30"/>
      <c r="F281" s="30"/>
      <c r="G281" s="7" t="s">
        <v>1732</v>
      </c>
      <c r="H281" s="30"/>
      <c r="I281" s="50" t="s">
        <v>1709</v>
      </c>
      <c r="J281" s="30">
        <v>4</v>
      </c>
      <c r="K281" s="30" t="s">
        <v>1222</v>
      </c>
      <c r="L281" s="25">
        <v>670</v>
      </c>
      <c r="M281" s="26">
        <f t="shared" si="8"/>
        <v>2680</v>
      </c>
      <c r="N281" s="25"/>
      <c r="O281" s="27">
        <f t="shared" si="9"/>
        <v>0</v>
      </c>
      <c r="P281" s="50" t="s">
        <v>1731</v>
      </c>
      <c r="Q281" s="7" t="s">
        <v>1350</v>
      </c>
      <c r="R281" s="7"/>
      <c r="S281" s="7"/>
      <c r="T281" s="7"/>
      <c r="U281" s="7"/>
      <c r="V281" s="7"/>
      <c r="W281" s="7"/>
      <c r="X281" s="7"/>
      <c r="Y281" s="30">
        <v>1005</v>
      </c>
      <c r="Z281" s="30"/>
      <c r="AA281" s="30"/>
      <c r="AB281" s="7"/>
      <c r="AC281" s="7"/>
    </row>
    <row r="282" spans="1:29" s="31" customFormat="1" ht="41.4" x14ac:dyDescent="0.25">
      <c r="A282" s="30">
        <v>2025</v>
      </c>
      <c r="B282" s="30" t="s">
        <v>1006</v>
      </c>
      <c r="C282" s="7" t="s">
        <v>1341</v>
      </c>
      <c r="D282" s="7" t="s">
        <v>1611</v>
      </c>
      <c r="E282" s="30"/>
      <c r="F282" s="30"/>
      <c r="G282" s="7" t="s">
        <v>1732</v>
      </c>
      <c r="H282" s="30"/>
      <c r="I282" s="50" t="s">
        <v>1711</v>
      </c>
      <c r="J282" s="30">
        <v>10</v>
      </c>
      <c r="K282" s="30" t="s">
        <v>1222</v>
      </c>
      <c r="L282" s="25">
        <v>250</v>
      </c>
      <c r="M282" s="26">
        <f t="shared" si="8"/>
        <v>2500</v>
      </c>
      <c r="N282" s="25"/>
      <c r="O282" s="27">
        <f t="shared" si="9"/>
        <v>0</v>
      </c>
      <c r="P282" s="50" t="s">
        <v>1731</v>
      </c>
      <c r="Q282" s="7" t="s">
        <v>1350</v>
      </c>
      <c r="R282" s="7"/>
      <c r="S282" s="7"/>
      <c r="T282" s="7"/>
      <c r="U282" s="7"/>
      <c r="V282" s="7"/>
      <c r="W282" s="7"/>
      <c r="X282" s="7"/>
      <c r="Y282" s="30">
        <v>1005</v>
      </c>
      <c r="Z282" s="30"/>
      <c r="AA282" s="30"/>
      <c r="AB282" s="7"/>
      <c r="AC282" s="7"/>
    </row>
    <row r="283" spans="1:29" s="31" customFormat="1" ht="41.4" x14ac:dyDescent="0.25">
      <c r="A283" s="30">
        <v>2025</v>
      </c>
      <c r="B283" s="30" t="s">
        <v>1006</v>
      </c>
      <c r="C283" s="7" t="s">
        <v>1341</v>
      </c>
      <c r="D283" s="7" t="s">
        <v>1611</v>
      </c>
      <c r="E283" s="30"/>
      <c r="F283" s="30"/>
      <c r="G283" s="7" t="s">
        <v>1732</v>
      </c>
      <c r="H283" s="30"/>
      <c r="I283" s="50" t="s">
        <v>1712</v>
      </c>
      <c r="J283" s="30">
        <v>10</v>
      </c>
      <c r="K283" s="30" t="s">
        <v>1222</v>
      </c>
      <c r="L283" s="25">
        <v>250</v>
      </c>
      <c r="M283" s="26">
        <f t="shared" si="8"/>
        <v>2500</v>
      </c>
      <c r="N283" s="25"/>
      <c r="O283" s="27">
        <f t="shared" si="9"/>
        <v>0</v>
      </c>
      <c r="P283" s="50" t="s">
        <v>1731</v>
      </c>
      <c r="Q283" s="7" t="s">
        <v>1350</v>
      </c>
      <c r="R283" s="7"/>
      <c r="S283" s="7"/>
      <c r="T283" s="7"/>
      <c r="U283" s="7"/>
      <c r="V283" s="7"/>
      <c r="W283" s="7"/>
      <c r="X283" s="7"/>
      <c r="Y283" s="30">
        <v>1005</v>
      </c>
      <c r="Z283" s="30"/>
      <c r="AA283" s="30"/>
      <c r="AB283" s="7"/>
      <c r="AC283" s="7"/>
    </row>
    <row r="284" spans="1:29" s="31" customFormat="1" ht="27.6" x14ac:dyDescent="0.25">
      <c r="A284" s="30">
        <v>2025</v>
      </c>
      <c r="B284" s="30" t="s">
        <v>1006</v>
      </c>
      <c r="C284" s="7" t="s">
        <v>1341</v>
      </c>
      <c r="D284" s="7" t="s">
        <v>1611</v>
      </c>
      <c r="E284" s="30"/>
      <c r="F284" s="30"/>
      <c r="G284" s="7" t="s">
        <v>1732</v>
      </c>
      <c r="H284" s="30"/>
      <c r="I284" s="50" t="s">
        <v>1713</v>
      </c>
      <c r="J284" s="30">
        <v>100</v>
      </c>
      <c r="K284" s="30" t="s">
        <v>1173</v>
      </c>
      <c r="L284" s="25">
        <v>110</v>
      </c>
      <c r="M284" s="26">
        <f t="shared" si="8"/>
        <v>11000</v>
      </c>
      <c r="N284" s="25"/>
      <c r="O284" s="27">
        <f t="shared" si="9"/>
        <v>0</v>
      </c>
      <c r="P284" s="50" t="s">
        <v>1731</v>
      </c>
      <c r="Q284" s="7" t="s">
        <v>1350</v>
      </c>
      <c r="R284" s="7"/>
      <c r="S284" s="7"/>
      <c r="T284" s="7"/>
      <c r="U284" s="7"/>
      <c r="V284" s="7"/>
      <c r="W284" s="7"/>
      <c r="X284" s="7"/>
      <c r="Y284" s="30">
        <v>1005</v>
      </c>
      <c r="Z284" s="30"/>
      <c r="AA284" s="30"/>
      <c r="AB284" s="7"/>
      <c r="AC284" s="7"/>
    </row>
    <row r="285" spans="1:29" s="31" customFormat="1" ht="27.6" x14ac:dyDescent="0.25">
      <c r="A285" s="30">
        <v>2025</v>
      </c>
      <c r="B285" s="30" t="s">
        <v>1006</v>
      </c>
      <c r="C285" s="7" t="s">
        <v>1341</v>
      </c>
      <c r="D285" s="7" t="s">
        <v>1611</v>
      </c>
      <c r="E285" s="30"/>
      <c r="F285" s="30"/>
      <c r="G285" s="7" t="s">
        <v>1732</v>
      </c>
      <c r="H285" s="30"/>
      <c r="I285" s="50" t="s">
        <v>1714</v>
      </c>
      <c r="J285" s="30">
        <v>100</v>
      </c>
      <c r="K285" s="30" t="s">
        <v>1730</v>
      </c>
      <c r="L285" s="25">
        <v>60</v>
      </c>
      <c r="M285" s="26">
        <f t="shared" si="8"/>
        <v>6000</v>
      </c>
      <c r="N285" s="25"/>
      <c r="O285" s="27">
        <f t="shared" si="9"/>
        <v>0</v>
      </c>
      <c r="P285" s="50" t="s">
        <v>1731</v>
      </c>
      <c r="Q285" s="7" t="s">
        <v>1350</v>
      </c>
      <c r="R285" s="7"/>
      <c r="S285" s="7"/>
      <c r="T285" s="7"/>
      <c r="U285" s="7"/>
      <c r="V285" s="7"/>
      <c r="W285" s="7"/>
      <c r="X285" s="7"/>
      <c r="Y285" s="30">
        <v>1005</v>
      </c>
      <c r="Z285" s="30"/>
      <c r="AA285" s="30"/>
      <c r="AB285" s="7"/>
      <c r="AC285" s="7"/>
    </row>
    <row r="286" spans="1:29" s="31" customFormat="1" ht="27.6" x14ac:dyDescent="0.25">
      <c r="A286" s="30">
        <v>2025</v>
      </c>
      <c r="B286" s="30" t="s">
        <v>1006</v>
      </c>
      <c r="C286" s="7" t="s">
        <v>1341</v>
      </c>
      <c r="D286" s="7" t="s">
        <v>1611</v>
      </c>
      <c r="E286" s="30"/>
      <c r="F286" s="30"/>
      <c r="G286" s="7" t="s">
        <v>1732</v>
      </c>
      <c r="H286" s="30"/>
      <c r="I286" s="50" t="s">
        <v>1715</v>
      </c>
      <c r="J286" s="30">
        <v>20</v>
      </c>
      <c r="K286" s="30" t="s">
        <v>1349</v>
      </c>
      <c r="L286" s="25">
        <v>50</v>
      </c>
      <c r="M286" s="26">
        <f t="shared" si="8"/>
        <v>1000</v>
      </c>
      <c r="N286" s="25"/>
      <c r="O286" s="27">
        <f t="shared" si="9"/>
        <v>0</v>
      </c>
      <c r="P286" s="50" t="s">
        <v>1731</v>
      </c>
      <c r="Q286" s="7" t="s">
        <v>1350</v>
      </c>
      <c r="R286" s="7"/>
      <c r="S286" s="7"/>
      <c r="T286" s="7"/>
      <c r="U286" s="7"/>
      <c r="V286" s="7"/>
      <c r="W286" s="7"/>
      <c r="X286" s="7"/>
      <c r="Y286" s="30">
        <v>1005</v>
      </c>
      <c r="Z286" s="30"/>
      <c r="AA286" s="30"/>
      <c r="AB286" s="7"/>
      <c r="AC286" s="7"/>
    </row>
    <row r="287" spans="1:29" s="31" customFormat="1" ht="27.6" x14ac:dyDescent="0.25">
      <c r="A287" s="30">
        <v>2025</v>
      </c>
      <c r="B287" s="30" t="s">
        <v>1006</v>
      </c>
      <c r="C287" s="7" t="s">
        <v>1341</v>
      </c>
      <c r="D287" s="7" t="s">
        <v>1611</v>
      </c>
      <c r="E287" s="30"/>
      <c r="F287" s="30"/>
      <c r="G287" s="7" t="s">
        <v>1732</v>
      </c>
      <c r="H287" s="30"/>
      <c r="I287" s="50" t="s">
        <v>1716</v>
      </c>
      <c r="J287" s="30">
        <v>20</v>
      </c>
      <c r="K287" s="30" t="s">
        <v>1349</v>
      </c>
      <c r="L287" s="25">
        <v>70</v>
      </c>
      <c r="M287" s="26">
        <f t="shared" si="8"/>
        <v>1400</v>
      </c>
      <c r="N287" s="25"/>
      <c r="O287" s="27">
        <f t="shared" si="9"/>
        <v>0</v>
      </c>
      <c r="P287" s="50" t="s">
        <v>1731</v>
      </c>
      <c r="Q287" s="7" t="s">
        <v>1350</v>
      </c>
      <c r="R287" s="7"/>
      <c r="S287" s="7"/>
      <c r="T287" s="7"/>
      <c r="U287" s="7"/>
      <c r="V287" s="7"/>
      <c r="W287" s="7"/>
      <c r="X287" s="7"/>
      <c r="Y287" s="30">
        <v>1005</v>
      </c>
      <c r="Z287" s="30"/>
      <c r="AA287" s="30"/>
      <c r="AB287" s="7"/>
      <c r="AC287" s="7"/>
    </row>
    <row r="288" spans="1:29" s="31" customFormat="1" ht="27.6" x14ac:dyDescent="0.25">
      <c r="A288" s="30">
        <v>2025</v>
      </c>
      <c r="B288" s="30" t="s">
        <v>1006</v>
      </c>
      <c r="C288" s="7" t="s">
        <v>1341</v>
      </c>
      <c r="D288" s="7" t="s">
        <v>1611</v>
      </c>
      <c r="E288" s="30"/>
      <c r="F288" s="30"/>
      <c r="G288" s="7" t="s">
        <v>1732</v>
      </c>
      <c r="H288" s="30"/>
      <c r="I288" s="50" t="s">
        <v>1717</v>
      </c>
      <c r="J288" s="30">
        <v>20</v>
      </c>
      <c r="K288" s="30" t="s">
        <v>1349</v>
      </c>
      <c r="L288" s="25">
        <v>40</v>
      </c>
      <c r="M288" s="26">
        <f t="shared" si="8"/>
        <v>800</v>
      </c>
      <c r="N288" s="25"/>
      <c r="O288" s="27">
        <f t="shared" si="9"/>
        <v>0</v>
      </c>
      <c r="P288" s="50" t="s">
        <v>1731</v>
      </c>
      <c r="Q288" s="7" t="s">
        <v>1350</v>
      </c>
      <c r="R288" s="7"/>
      <c r="S288" s="7"/>
      <c r="T288" s="7"/>
      <c r="U288" s="7"/>
      <c r="V288" s="7"/>
      <c r="W288" s="7"/>
      <c r="X288" s="7"/>
      <c r="Y288" s="30">
        <v>1005</v>
      </c>
      <c r="Z288" s="30"/>
      <c r="AA288" s="30"/>
      <c r="AB288" s="7"/>
      <c r="AC288" s="7"/>
    </row>
    <row r="289" spans="1:31" s="31" customFormat="1" ht="29.4" customHeight="1" x14ac:dyDescent="0.25">
      <c r="A289" s="30">
        <v>2025</v>
      </c>
      <c r="B289" s="30" t="s">
        <v>1006</v>
      </c>
      <c r="C289" s="7" t="s">
        <v>1341</v>
      </c>
      <c r="D289" s="7" t="s">
        <v>1611</v>
      </c>
      <c r="E289" s="30"/>
      <c r="F289" s="30"/>
      <c r="G289" s="7" t="s">
        <v>1732</v>
      </c>
      <c r="H289" s="30"/>
      <c r="I289" s="50" t="s">
        <v>1718</v>
      </c>
      <c r="J289" s="30">
        <v>2</v>
      </c>
      <c r="K289" s="30" t="s">
        <v>1173</v>
      </c>
      <c r="L289" s="25">
        <v>300</v>
      </c>
      <c r="M289" s="26">
        <f t="shared" si="8"/>
        <v>600</v>
      </c>
      <c r="N289" s="25"/>
      <c r="O289" s="27">
        <f t="shared" si="9"/>
        <v>0</v>
      </c>
      <c r="P289" s="50" t="s">
        <v>1731</v>
      </c>
      <c r="Q289" s="7" t="s">
        <v>1350</v>
      </c>
      <c r="R289" s="7"/>
      <c r="S289" s="7"/>
      <c r="T289" s="7"/>
      <c r="U289" s="7"/>
      <c r="V289" s="7"/>
      <c r="W289" s="7"/>
      <c r="X289" s="7"/>
      <c r="Y289" s="30">
        <v>1005</v>
      </c>
      <c r="Z289" s="30"/>
      <c r="AA289" s="30"/>
      <c r="AB289" s="7"/>
      <c r="AC289" s="7"/>
    </row>
    <row r="290" spans="1:31" s="31" customFormat="1" ht="27.6" x14ac:dyDescent="0.25">
      <c r="A290" s="30">
        <v>2025</v>
      </c>
      <c r="B290" s="30" t="s">
        <v>1006</v>
      </c>
      <c r="C290" s="7" t="s">
        <v>1341</v>
      </c>
      <c r="D290" s="7" t="s">
        <v>1611</v>
      </c>
      <c r="E290" s="30"/>
      <c r="F290" s="30"/>
      <c r="G290" s="7" t="s">
        <v>1732</v>
      </c>
      <c r="H290" s="30"/>
      <c r="I290" s="50" t="s">
        <v>1719</v>
      </c>
      <c r="J290" s="30">
        <v>200</v>
      </c>
      <c r="K290" s="30" t="s">
        <v>1173</v>
      </c>
      <c r="L290" s="25">
        <v>9</v>
      </c>
      <c r="M290" s="26">
        <f t="shared" si="8"/>
        <v>1800</v>
      </c>
      <c r="N290" s="25"/>
      <c r="O290" s="27">
        <f t="shared" si="9"/>
        <v>0</v>
      </c>
      <c r="P290" s="50" t="s">
        <v>1731</v>
      </c>
      <c r="Q290" s="7" t="s">
        <v>1350</v>
      </c>
      <c r="R290" s="7"/>
      <c r="S290" s="7"/>
      <c r="T290" s="7"/>
      <c r="U290" s="7"/>
      <c r="V290" s="7"/>
      <c r="W290" s="7"/>
      <c r="X290" s="7"/>
      <c r="Y290" s="30">
        <v>1005</v>
      </c>
      <c r="Z290" s="30"/>
      <c r="AA290" s="30"/>
      <c r="AB290" s="7"/>
      <c r="AC290" s="7"/>
    </row>
    <row r="291" spans="1:31" s="31" customFormat="1" ht="27.6" x14ac:dyDescent="0.25">
      <c r="A291" s="30">
        <v>2025</v>
      </c>
      <c r="B291" s="30" t="s">
        <v>1006</v>
      </c>
      <c r="C291" s="7" t="s">
        <v>1341</v>
      </c>
      <c r="D291" s="7" t="s">
        <v>1611</v>
      </c>
      <c r="E291" s="30"/>
      <c r="F291" s="30"/>
      <c r="G291" s="7" t="s">
        <v>1732</v>
      </c>
      <c r="H291" s="30"/>
      <c r="I291" s="50" t="s">
        <v>1720</v>
      </c>
      <c r="J291" s="30">
        <v>200</v>
      </c>
      <c r="K291" s="30" t="s">
        <v>1173</v>
      </c>
      <c r="L291" s="25">
        <v>10</v>
      </c>
      <c r="M291" s="26">
        <f t="shared" si="8"/>
        <v>2000</v>
      </c>
      <c r="N291" s="25"/>
      <c r="O291" s="27">
        <f t="shared" si="9"/>
        <v>0</v>
      </c>
      <c r="P291" s="50" t="s">
        <v>1731</v>
      </c>
      <c r="Q291" s="7" t="s">
        <v>1350</v>
      </c>
      <c r="R291" s="7"/>
      <c r="S291" s="7"/>
      <c r="T291" s="7"/>
      <c r="U291" s="7"/>
      <c r="V291" s="7"/>
      <c r="W291" s="7"/>
      <c r="X291" s="7"/>
      <c r="Y291" s="30">
        <v>1005</v>
      </c>
      <c r="Z291" s="30"/>
      <c r="AA291" s="30"/>
      <c r="AB291" s="7"/>
      <c r="AC291" s="7"/>
    </row>
    <row r="292" spans="1:31" s="31" customFormat="1" ht="69" x14ac:dyDescent="0.25">
      <c r="A292" s="30">
        <v>2025</v>
      </c>
      <c r="B292" s="30" t="s">
        <v>1006</v>
      </c>
      <c r="C292" s="7" t="s">
        <v>1341</v>
      </c>
      <c r="D292" s="7" t="s">
        <v>1611</v>
      </c>
      <c r="E292" s="30"/>
      <c r="F292" s="30"/>
      <c r="G292" s="7" t="s">
        <v>1732</v>
      </c>
      <c r="H292" s="30"/>
      <c r="I292" s="50" t="s">
        <v>1721</v>
      </c>
      <c r="J292" s="30">
        <v>1</v>
      </c>
      <c r="K292" s="30" t="s">
        <v>1225</v>
      </c>
      <c r="L292" s="25">
        <v>9000</v>
      </c>
      <c r="M292" s="26">
        <f t="shared" si="8"/>
        <v>9000</v>
      </c>
      <c r="N292" s="25"/>
      <c r="O292" s="27">
        <f t="shared" si="9"/>
        <v>0</v>
      </c>
      <c r="P292" s="50" t="s">
        <v>1731</v>
      </c>
      <c r="Q292" s="7" t="s">
        <v>1350</v>
      </c>
      <c r="R292" s="7"/>
      <c r="S292" s="7"/>
      <c r="T292" s="7"/>
      <c r="U292" s="7"/>
      <c r="V292" s="7"/>
      <c r="W292" s="7"/>
      <c r="X292" s="7"/>
      <c r="Y292" s="30">
        <v>1005</v>
      </c>
      <c r="Z292" s="30"/>
      <c r="AA292" s="30"/>
      <c r="AB292" s="7"/>
      <c r="AC292" s="7"/>
    </row>
    <row r="293" spans="1:31" s="31" customFormat="1" ht="27.6" x14ac:dyDescent="0.25">
      <c r="A293" s="30">
        <v>2025</v>
      </c>
      <c r="B293" s="30" t="s">
        <v>1006</v>
      </c>
      <c r="C293" s="7" t="s">
        <v>1341</v>
      </c>
      <c r="D293" s="7" t="s">
        <v>1611</v>
      </c>
      <c r="E293" s="30"/>
      <c r="F293" s="30"/>
      <c r="G293" s="7" t="s">
        <v>1732</v>
      </c>
      <c r="H293" s="30"/>
      <c r="I293" s="50" t="s">
        <v>1722</v>
      </c>
      <c r="J293" s="30">
        <v>3</v>
      </c>
      <c r="K293" s="30" t="s">
        <v>1472</v>
      </c>
      <c r="L293" s="25">
        <v>450</v>
      </c>
      <c r="M293" s="26">
        <f t="shared" si="8"/>
        <v>1350</v>
      </c>
      <c r="N293" s="25"/>
      <c r="O293" s="27">
        <f t="shared" si="9"/>
        <v>0</v>
      </c>
      <c r="P293" s="50" t="s">
        <v>1731</v>
      </c>
      <c r="Q293" s="7" t="s">
        <v>1350</v>
      </c>
      <c r="R293" s="7"/>
      <c r="S293" s="7"/>
      <c r="T293" s="7"/>
      <c r="U293" s="7"/>
      <c r="V293" s="7"/>
      <c r="W293" s="7"/>
      <c r="X293" s="7"/>
      <c r="Y293" s="30">
        <v>1005</v>
      </c>
      <c r="Z293" s="30"/>
      <c r="AA293" s="30"/>
      <c r="AB293" s="7"/>
      <c r="AC293" s="7"/>
    </row>
    <row r="294" spans="1:31" s="31" customFormat="1" ht="27.6" x14ac:dyDescent="0.25">
      <c r="A294" s="30">
        <v>2025</v>
      </c>
      <c r="B294" s="30" t="s">
        <v>1006</v>
      </c>
      <c r="C294" s="7" t="s">
        <v>1341</v>
      </c>
      <c r="D294" s="7" t="s">
        <v>1611</v>
      </c>
      <c r="E294" s="30"/>
      <c r="F294" s="30"/>
      <c r="G294" s="7" t="s">
        <v>1732</v>
      </c>
      <c r="H294" s="30"/>
      <c r="I294" s="50" t="s">
        <v>1723</v>
      </c>
      <c r="J294" s="30">
        <v>3</v>
      </c>
      <c r="K294" s="30" t="s">
        <v>1472</v>
      </c>
      <c r="L294" s="25">
        <v>450</v>
      </c>
      <c r="M294" s="26">
        <f t="shared" si="8"/>
        <v>1350</v>
      </c>
      <c r="N294" s="25"/>
      <c r="O294" s="27">
        <f t="shared" si="9"/>
        <v>0</v>
      </c>
      <c r="P294" s="50" t="s">
        <v>1731</v>
      </c>
      <c r="Q294" s="7" t="s">
        <v>1350</v>
      </c>
      <c r="R294" s="7"/>
      <c r="S294" s="7"/>
      <c r="T294" s="7"/>
      <c r="U294" s="7"/>
      <c r="V294" s="7"/>
      <c r="W294" s="7"/>
      <c r="X294" s="7"/>
      <c r="Y294" s="30">
        <v>1005</v>
      </c>
      <c r="Z294" s="30"/>
      <c r="AA294" s="30"/>
      <c r="AB294" s="7"/>
      <c r="AC294" s="7"/>
    </row>
    <row r="295" spans="1:31" s="31" customFormat="1" ht="24.6" customHeight="1" x14ac:dyDescent="0.25">
      <c r="A295" s="30">
        <v>2025</v>
      </c>
      <c r="B295" s="30" t="s">
        <v>1006</v>
      </c>
      <c r="C295" s="7" t="s">
        <v>1341</v>
      </c>
      <c r="D295" s="7" t="s">
        <v>1611</v>
      </c>
      <c r="E295" s="30"/>
      <c r="F295" s="30"/>
      <c r="G295" s="7" t="s">
        <v>1732</v>
      </c>
      <c r="H295" s="30"/>
      <c r="I295" s="50" t="s">
        <v>1724</v>
      </c>
      <c r="J295" s="30">
        <v>3</v>
      </c>
      <c r="K295" s="30" t="s">
        <v>1472</v>
      </c>
      <c r="L295" s="25">
        <v>450</v>
      </c>
      <c r="M295" s="26">
        <f t="shared" si="8"/>
        <v>1350</v>
      </c>
      <c r="N295" s="25"/>
      <c r="O295" s="27">
        <f t="shared" si="9"/>
        <v>0</v>
      </c>
      <c r="P295" s="50" t="s">
        <v>1731</v>
      </c>
      <c r="Q295" s="7" t="s">
        <v>1350</v>
      </c>
      <c r="R295" s="7"/>
      <c r="S295" s="7"/>
      <c r="T295" s="7"/>
      <c r="U295" s="7"/>
      <c r="V295" s="7"/>
      <c r="W295" s="7"/>
      <c r="X295" s="7"/>
      <c r="Y295" s="30">
        <v>1005</v>
      </c>
      <c r="Z295" s="30"/>
      <c r="AA295" s="30"/>
      <c r="AB295" s="7"/>
      <c r="AC295" s="7"/>
    </row>
    <row r="296" spans="1:31" s="31" customFormat="1" ht="14.1" customHeight="1" x14ac:dyDescent="0.25">
      <c r="A296" s="30">
        <v>2025</v>
      </c>
      <c r="B296" s="30" t="s">
        <v>1006</v>
      </c>
      <c r="C296" s="7" t="s">
        <v>1341</v>
      </c>
      <c r="D296" s="7" t="s">
        <v>1611</v>
      </c>
      <c r="E296" s="30"/>
      <c r="F296" s="30"/>
      <c r="G296" s="7" t="s">
        <v>1732</v>
      </c>
      <c r="H296" s="30"/>
      <c r="I296" s="50" t="s">
        <v>1725</v>
      </c>
      <c r="J296" s="30">
        <v>5</v>
      </c>
      <c r="K296" s="30" t="s">
        <v>1222</v>
      </c>
      <c r="L296" s="25">
        <v>67.5</v>
      </c>
      <c r="M296" s="26">
        <f t="shared" si="8"/>
        <v>337.5</v>
      </c>
      <c r="N296" s="25"/>
      <c r="O296" s="27">
        <f t="shared" si="9"/>
        <v>0</v>
      </c>
      <c r="P296" s="50" t="s">
        <v>1731</v>
      </c>
      <c r="Q296" s="7" t="s">
        <v>1350</v>
      </c>
      <c r="R296" s="7"/>
      <c r="S296" s="7"/>
      <c r="T296" s="7"/>
      <c r="U296" s="7"/>
      <c r="V296" s="7"/>
      <c r="W296" s="7"/>
      <c r="X296" s="7"/>
      <c r="Y296" s="30">
        <v>1005</v>
      </c>
      <c r="Z296" s="30"/>
      <c r="AA296" s="30"/>
      <c r="AB296" s="7"/>
      <c r="AC296" s="7"/>
    </row>
    <row r="297" spans="1:31" s="31" customFormat="1" ht="14.1" customHeight="1" x14ac:dyDescent="0.25">
      <c r="A297" s="30">
        <v>2025</v>
      </c>
      <c r="B297" s="30" t="s">
        <v>1006</v>
      </c>
      <c r="C297" s="7" t="s">
        <v>1341</v>
      </c>
      <c r="D297" s="7" t="s">
        <v>1611</v>
      </c>
      <c r="E297" s="30"/>
      <c r="F297" s="30"/>
      <c r="G297" s="7" t="s">
        <v>1732</v>
      </c>
      <c r="H297" s="30"/>
      <c r="I297" s="50" t="s">
        <v>1726</v>
      </c>
      <c r="J297" s="30">
        <v>50</v>
      </c>
      <c r="K297" s="30" t="s">
        <v>1472</v>
      </c>
      <c r="L297" s="25">
        <v>117</v>
      </c>
      <c r="M297" s="26">
        <f t="shared" si="8"/>
        <v>5850</v>
      </c>
      <c r="N297" s="25"/>
      <c r="O297" s="27">
        <f t="shared" si="9"/>
        <v>0</v>
      </c>
      <c r="P297" s="50" t="s">
        <v>1731</v>
      </c>
      <c r="Q297" s="7" t="s">
        <v>1350</v>
      </c>
      <c r="R297" s="7"/>
      <c r="S297" s="7"/>
      <c r="T297" s="7"/>
      <c r="U297" s="7"/>
      <c r="V297" s="7"/>
      <c r="W297" s="7"/>
      <c r="X297" s="7"/>
      <c r="Y297" s="30">
        <v>1005</v>
      </c>
      <c r="Z297" s="30"/>
      <c r="AA297" s="30"/>
      <c r="AB297" s="7"/>
      <c r="AC297" s="7"/>
    </row>
    <row r="298" spans="1:31" s="31" customFormat="1" ht="14.1" customHeight="1" x14ac:dyDescent="0.25">
      <c r="A298" s="30">
        <v>2025</v>
      </c>
      <c r="B298" s="30" t="s">
        <v>1006</v>
      </c>
      <c r="C298" s="7" t="s">
        <v>1341</v>
      </c>
      <c r="D298" s="7" t="s">
        <v>1611</v>
      </c>
      <c r="E298" s="30"/>
      <c r="F298" s="30"/>
      <c r="G298" s="7" t="s">
        <v>1732</v>
      </c>
      <c r="H298" s="30"/>
      <c r="I298" s="50" t="s">
        <v>1727</v>
      </c>
      <c r="J298" s="30">
        <v>50</v>
      </c>
      <c r="K298" s="30" t="s">
        <v>1173</v>
      </c>
      <c r="L298" s="25">
        <v>126</v>
      </c>
      <c r="M298" s="26">
        <f t="shared" si="8"/>
        <v>6300</v>
      </c>
      <c r="N298" s="25"/>
      <c r="O298" s="27">
        <f t="shared" si="9"/>
        <v>0</v>
      </c>
      <c r="P298" s="50" t="s">
        <v>1731</v>
      </c>
      <c r="Q298" s="7" t="s">
        <v>1350</v>
      </c>
      <c r="R298" s="7"/>
      <c r="S298" s="7"/>
      <c r="T298" s="7"/>
      <c r="U298" s="7"/>
      <c r="V298" s="7"/>
      <c r="W298" s="7"/>
      <c r="X298" s="7"/>
      <c r="Y298" s="30">
        <v>1005</v>
      </c>
      <c r="Z298" s="30"/>
      <c r="AA298" s="30"/>
      <c r="AB298" s="7"/>
      <c r="AC298" s="7"/>
    </row>
    <row r="299" spans="1:31" s="31" customFormat="1" ht="14.1" customHeight="1" x14ac:dyDescent="0.25">
      <c r="A299" s="30">
        <v>2025</v>
      </c>
      <c r="B299" s="30" t="s">
        <v>1006</v>
      </c>
      <c r="C299" s="7" t="s">
        <v>1341</v>
      </c>
      <c r="D299" s="7" t="s">
        <v>1611</v>
      </c>
      <c r="E299" s="30"/>
      <c r="F299" s="30"/>
      <c r="G299" s="7" t="s">
        <v>1732</v>
      </c>
      <c r="H299" s="30"/>
      <c r="I299" s="50" t="s">
        <v>1728</v>
      </c>
      <c r="J299" s="30">
        <v>50</v>
      </c>
      <c r="K299" s="30" t="s">
        <v>1173</v>
      </c>
      <c r="L299" s="25">
        <v>75</v>
      </c>
      <c r="M299" s="26">
        <f t="shared" si="8"/>
        <v>3750</v>
      </c>
      <c r="N299" s="25"/>
      <c r="O299" s="27">
        <f t="shared" si="9"/>
        <v>0</v>
      </c>
      <c r="P299" s="50" t="s">
        <v>1731</v>
      </c>
      <c r="Q299" s="7" t="s">
        <v>1350</v>
      </c>
      <c r="R299" s="7"/>
      <c r="S299" s="7"/>
      <c r="T299" s="7"/>
      <c r="U299" s="7"/>
      <c r="V299" s="7"/>
      <c r="W299" s="7"/>
      <c r="X299" s="7"/>
      <c r="Y299" s="30">
        <v>1005</v>
      </c>
      <c r="Z299" s="30"/>
      <c r="AA299" s="30"/>
      <c r="AB299" s="7"/>
      <c r="AC299" s="7"/>
    </row>
    <row r="300" spans="1:31" s="31" customFormat="1" ht="31.2" customHeight="1" x14ac:dyDescent="0.25">
      <c r="A300" s="30">
        <v>2025</v>
      </c>
      <c r="B300" s="30" t="s">
        <v>1006</v>
      </c>
      <c r="C300" s="7" t="s">
        <v>1341</v>
      </c>
      <c r="D300" s="7" t="s">
        <v>1611</v>
      </c>
      <c r="E300" s="30"/>
      <c r="F300" s="30"/>
      <c r="G300" s="7" t="s">
        <v>1732</v>
      </c>
      <c r="H300" s="30"/>
      <c r="I300" s="50" t="s">
        <v>1729</v>
      </c>
      <c r="J300" s="30">
        <v>50</v>
      </c>
      <c r="K300" s="30" t="s">
        <v>1173</v>
      </c>
      <c r="L300" s="25">
        <v>150</v>
      </c>
      <c r="M300" s="26">
        <f t="shared" si="8"/>
        <v>7500</v>
      </c>
      <c r="N300" s="25"/>
      <c r="O300" s="27">
        <f t="shared" si="9"/>
        <v>0</v>
      </c>
      <c r="P300" s="50" t="s">
        <v>1731</v>
      </c>
      <c r="Q300" s="7" t="s">
        <v>1350</v>
      </c>
      <c r="R300" s="7"/>
      <c r="S300" s="7"/>
      <c r="T300" s="7"/>
      <c r="U300" s="7"/>
      <c r="V300" s="7"/>
      <c r="W300" s="7"/>
      <c r="X300" s="7"/>
      <c r="Y300" s="30">
        <v>1005</v>
      </c>
      <c r="Z300" s="30"/>
      <c r="AA300" s="30"/>
      <c r="AB300" s="7"/>
      <c r="AC300" s="7"/>
    </row>
    <row r="301" spans="1:31" s="31" customFormat="1" ht="27.6" customHeight="1" x14ac:dyDescent="0.25">
      <c r="A301" s="23">
        <v>2025</v>
      </c>
      <c r="B301" s="23" t="s">
        <v>1006</v>
      </c>
      <c r="C301" s="142" t="s">
        <v>1745</v>
      </c>
      <c r="D301" s="142" t="s">
        <v>1746</v>
      </c>
      <c r="E301" s="148">
        <v>101</v>
      </c>
      <c r="F301" s="23"/>
      <c r="G301" s="142" t="s">
        <v>1744</v>
      </c>
      <c r="H301" s="23"/>
      <c r="I301" s="153" t="s">
        <v>1747</v>
      </c>
      <c r="J301" s="148">
        <v>10</v>
      </c>
      <c r="K301" s="148" t="s">
        <v>1472</v>
      </c>
      <c r="L301" s="154">
        <v>80</v>
      </c>
      <c r="M301" s="181">
        <f t="shared" si="8"/>
        <v>800</v>
      </c>
      <c r="N301" s="154">
        <v>60</v>
      </c>
      <c r="O301" s="9">
        <f t="shared" si="9"/>
        <v>600</v>
      </c>
      <c r="P301" s="11" t="s">
        <v>1750</v>
      </c>
      <c r="Q301" s="4" t="s">
        <v>102</v>
      </c>
      <c r="R301" s="4" t="s">
        <v>2008</v>
      </c>
      <c r="S301" s="4" t="s">
        <v>2023</v>
      </c>
      <c r="T301" s="142" t="s">
        <v>2044</v>
      </c>
      <c r="U301" s="142" t="s">
        <v>2072</v>
      </c>
      <c r="V301" s="142" t="s">
        <v>2072</v>
      </c>
      <c r="W301" s="142" t="s">
        <v>27</v>
      </c>
      <c r="X301" s="142" t="s">
        <v>2072</v>
      </c>
      <c r="Y301" s="148" t="s">
        <v>1112</v>
      </c>
      <c r="Z301" s="148" t="s">
        <v>2160</v>
      </c>
      <c r="AA301" s="148" t="s">
        <v>31</v>
      </c>
      <c r="AB301" s="142" t="s">
        <v>1985</v>
      </c>
      <c r="AC301" s="142" t="s">
        <v>2075</v>
      </c>
      <c r="AD301" s="122" t="s">
        <v>1490</v>
      </c>
      <c r="AE301" s="122" t="s">
        <v>2166</v>
      </c>
    </row>
    <row r="302" spans="1:31" s="122" customFormat="1" ht="14.1" customHeight="1" x14ac:dyDescent="0.25">
      <c r="A302" s="23">
        <v>2025</v>
      </c>
      <c r="B302" s="23" t="s">
        <v>1006</v>
      </c>
      <c r="C302" s="142" t="s">
        <v>1745</v>
      </c>
      <c r="D302" s="142" t="s">
        <v>1746</v>
      </c>
      <c r="E302" s="148">
        <v>101</v>
      </c>
      <c r="F302" s="23"/>
      <c r="G302" s="142" t="s">
        <v>1744</v>
      </c>
      <c r="H302" s="23"/>
      <c r="I302" s="153" t="s">
        <v>1748</v>
      </c>
      <c r="J302" s="148">
        <v>10</v>
      </c>
      <c r="K302" s="148" t="s">
        <v>1225</v>
      </c>
      <c r="L302" s="154">
        <v>85</v>
      </c>
      <c r="M302" s="181">
        <f t="shared" si="8"/>
        <v>850</v>
      </c>
      <c r="N302" s="154">
        <v>75</v>
      </c>
      <c r="O302" s="185">
        <f t="shared" si="9"/>
        <v>750</v>
      </c>
      <c r="P302" s="11" t="s">
        <v>1750</v>
      </c>
      <c r="Q302" s="4" t="s">
        <v>102</v>
      </c>
      <c r="R302" s="4" t="s">
        <v>2008</v>
      </c>
      <c r="S302" s="4" t="s">
        <v>2023</v>
      </c>
      <c r="T302" s="142" t="s">
        <v>2044</v>
      </c>
      <c r="U302" s="142" t="s">
        <v>2072</v>
      </c>
      <c r="V302" s="142" t="s">
        <v>2072</v>
      </c>
      <c r="W302" s="142" t="s">
        <v>27</v>
      </c>
      <c r="X302" s="142" t="s">
        <v>2072</v>
      </c>
      <c r="Y302" s="148" t="s">
        <v>1112</v>
      </c>
      <c r="Z302" s="148" t="s">
        <v>2160</v>
      </c>
      <c r="AA302" s="148" t="s">
        <v>31</v>
      </c>
      <c r="AB302" s="142" t="s">
        <v>1985</v>
      </c>
      <c r="AC302" s="142" t="s">
        <v>2075</v>
      </c>
    </row>
    <row r="303" spans="1:31" s="122" customFormat="1" ht="27.6" x14ac:dyDescent="0.25">
      <c r="A303" s="23">
        <v>2025</v>
      </c>
      <c r="B303" s="23" t="s">
        <v>1006</v>
      </c>
      <c r="C303" s="142" t="s">
        <v>1745</v>
      </c>
      <c r="D303" s="142" t="s">
        <v>1746</v>
      </c>
      <c r="E303" s="148">
        <v>101</v>
      </c>
      <c r="F303" s="23"/>
      <c r="G303" s="142" t="s">
        <v>1744</v>
      </c>
      <c r="H303" s="23"/>
      <c r="I303" s="153" t="s">
        <v>1749</v>
      </c>
      <c r="J303" s="148">
        <v>2</v>
      </c>
      <c r="K303" s="148" t="s">
        <v>1173</v>
      </c>
      <c r="L303" s="154">
        <v>300</v>
      </c>
      <c r="M303" s="181">
        <f t="shared" si="8"/>
        <v>600</v>
      </c>
      <c r="N303" s="181">
        <v>150</v>
      </c>
      <c r="O303" s="185">
        <f t="shared" si="9"/>
        <v>300</v>
      </c>
      <c r="P303" s="11" t="s">
        <v>1750</v>
      </c>
      <c r="Q303" s="4" t="s">
        <v>102</v>
      </c>
      <c r="R303" s="4" t="s">
        <v>2008</v>
      </c>
      <c r="S303" s="4" t="s">
        <v>2023</v>
      </c>
      <c r="T303" s="142" t="s">
        <v>2044</v>
      </c>
      <c r="U303" s="142" t="s">
        <v>2072</v>
      </c>
      <c r="V303" s="142" t="s">
        <v>2072</v>
      </c>
      <c r="W303" s="142" t="s">
        <v>27</v>
      </c>
      <c r="X303" s="142" t="s">
        <v>2072</v>
      </c>
      <c r="Y303" s="148" t="s">
        <v>1112</v>
      </c>
      <c r="Z303" s="148" t="s">
        <v>2160</v>
      </c>
      <c r="AA303" s="148" t="s">
        <v>31</v>
      </c>
      <c r="AB303" s="142" t="s">
        <v>1985</v>
      </c>
      <c r="AC303" s="142" t="s">
        <v>2075</v>
      </c>
    </row>
    <row r="304" spans="1:31" s="122" customFormat="1" ht="31.8" customHeight="1" x14ac:dyDescent="0.25">
      <c r="A304" s="23">
        <v>2025</v>
      </c>
      <c r="B304" s="23" t="s">
        <v>1006</v>
      </c>
      <c r="C304" s="142" t="s">
        <v>1745</v>
      </c>
      <c r="D304" s="142" t="s">
        <v>1746</v>
      </c>
      <c r="E304" s="148">
        <v>101</v>
      </c>
      <c r="F304" s="23"/>
      <c r="G304" s="142" t="s">
        <v>1751</v>
      </c>
      <c r="H304" s="23"/>
      <c r="I304" s="153" t="s">
        <v>1752</v>
      </c>
      <c r="J304" s="148">
        <v>150</v>
      </c>
      <c r="K304" s="148" t="s">
        <v>1225</v>
      </c>
      <c r="L304" s="154">
        <v>650</v>
      </c>
      <c r="M304" s="181">
        <f t="shared" si="8"/>
        <v>97500</v>
      </c>
      <c r="N304" s="154">
        <v>600</v>
      </c>
      <c r="O304" s="185">
        <f t="shared" si="9"/>
        <v>90000</v>
      </c>
      <c r="P304" s="11" t="s">
        <v>1753</v>
      </c>
      <c r="Q304" s="4" t="s">
        <v>102</v>
      </c>
      <c r="R304" s="506" t="s">
        <v>2007</v>
      </c>
      <c r="S304" s="4" t="s">
        <v>2030</v>
      </c>
      <c r="T304" s="142" t="s">
        <v>2044</v>
      </c>
      <c r="U304" s="142" t="s">
        <v>2072</v>
      </c>
      <c r="V304" s="142" t="s">
        <v>2137</v>
      </c>
      <c r="W304" s="142" t="s">
        <v>1007</v>
      </c>
      <c r="X304" s="142" t="s">
        <v>2112</v>
      </c>
      <c r="Y304" s="148" t="s">
        <v>1112</v>
      </c>
      <c r="Z304" s="148" t="s">
        <v>2138</v>
      </c>
      <c r="AA304" s="148" t="s">
        <v>31</v>
      </c>
      <c r="AB304" s="142" t="s">
        <v>1985</v>
      </c>
      <c r="AC304" s="142" t="s">
        <v>2076</v>
      </c>
      <c r="AD304" s="122" t="s">
        <v>1961</v>
      </c>
      <c r="AE304" s="122" t="s">
        <v>2139</v>
      </c>
    </row>
    <row r="305" spans="1:31" s="122" customFormat="1" ht="26.4" customHeight="1" x14ac:dyDescent="0.25">
      <c r="A305" s="23">
        <v>2025</v>
      </c>
      <c r="B305" s="23" t="s">
        <v>1006</v>
      </c>
      <c r="C305" s="142" t="s">
        <v>1745</v>
      </c>
      <c r="D305" s="142" t="s">
        <v>1746</v>
      </c>
      <c r="E305" s="148">
        <v>101</v>
      </c>
      <c r="F305" s="23"/>
      <c r="G305" s="142" t="s">
        <v>1754</v>
      </c>
      <c r="H305" s="23"/>
      <c r="I305" s="153" t="s">
        <v>1755</v>
      </c>
      <c r="J305" s="148">
        <v>1</v>
      </c>
      <c r="K305" s="148" t="s">
        <v>1225</v>
      </c>
      <c r="L305" s="154">
        <v>1400</v>
      </c>
      <c r="M305" s="181">
        <f t="shared" si="8"/>
        <v>1400</v>
      </c>
      <c r="N305" s="154">
        <v>1276</v>
      </c>
      <c r="O305" s="185">
        <f t="shared" ref="O305:O368" si="10">SUM(J305*N305)</f>
        <v>1276</v>
      </c>
      <c r="P305" s="11" t="s">
        <v>1758</v>
      </c>
      <c r="Q305" s="4" t="s">
        <v>102</v>
      </c>
      <c r="R305" s="4" t="s">
        <v>2008</v>
      </c>
      <c r="S305" s="4" t="s">
        <v>2023</v>
      </c>
      <c r="T305" s="142" t="s">
        <v>2044</v>
      </c>
      <c r="U305" s="142" t="s">
        <v>2072</v>
      </c>
      <c r="V305" s="142" t="s">
        <v>2044</v>
      </c>
      <c r="W305" s="142" t="s">
        <v>1486</v>
      </c>
      <c r="X305" s="142" t="s">
        <v>2044</v>
      </c>
      <c r="Y305" s="148" t="s">
        <v>1112</v>
      </c>
      <c r="Z305" s="148" t="s">
        <v>2138</v>
      </c>
      <c r="AA305" s="148" t="s">
        <v>31</v>
      </c>
      <c r="AB305" s="142" t="s">
        <v>1985</v>
      </c>
      <c r="AC305" s="142" t="s">
        <v>2077</v>
      </c>
      <c r="AD305" s="122" t="s">
        <v>1177</v>
      </c>
      <c r="AE305" s="122" t="s">
        <v>2140</v>
      </c>
    </row>
    <row r="306" spans="1:31" s="122" customFormat="1" ht="14.1" customHeight="1" x14ac:dyDescent="0.25">
      <c r="A306" s="23">
        <v>2025</v>
      </c>
      <c r="B306" s="23" t="s">
        <v>1006</v>
      </c>
      <c r="C306" s="142" t="s">
        <v>1745</v>
      </c>
      <c r="D306" s="142" t="s">
        <v>1746</v>
      </c>
      <c r="E306" s="148">
        <v>101</v>
      </c>
      <c r="F306" s="23"/>
      <c r="G306" s="142" t="s">
        <v>1754</v>
      </c>
      <c r="H306" s="23"/>
      <c r="I306" s="153" t="s">
        <v>1756</v>
      </c>
      <c r="J306" s="148">
        <v>1</v>
      </c>
      <c r="K306" s="148" t="s">
        <v>1225</v>
      </c>
      <c r="L306" s="154">
        <v>1000</v>
      </c>
      <c r="M306" s="181">
        <f t="shared" si="8"/>
        <v>1000</v>
      </c>
      <c r="N306" s="154">
        <v>928</v>
      </c>
      <c r="O306" s="185">
        <f t="shared" si="10"/>
        <v>928</v>
      </c>
      <c r="P306" s="11" t="s">
        <v>1758</v>
      </c>
      <c r="Q306" s="4" t="s">
        <v>102</v>
      </c>
      <c r="R306" s="4" t="s">
        <v>2008</v>
      </c>
      <c r="S306" s="4" t="s">
        <v>2023</v>
      </c>
      <c r="T306" s="142" t="s">
        <v>2044</v>
      </c>
      <c r="U306" s="142" t="s">
        <v>2072</v>
      </c>
      <c r="V306" s="142" t="s">
        <v>2044</v>
      </c>
      <c r="W306" s="142" t="s">
        <v>1486</v>
      </c>
      <c r="X306" s="142" t="s">
        <v>2044</v>
      </c>
      <c r="Y306" s="148" t="s">
        <v>1112</v>
      </c>
      <c r="Z306" s="148" t="s">
        <v>2138</v>
      </c>
      <c r="AA306" s="148" t="s">
        <v>31</v>
      </c>
      <c r="AB306" s="142" t="s">
        <v>1985</v>
      </c>
      <c r="AC306" s="142" t="s">
        <v>2077</v>
      </c>
    </row>
    <row r="307" spans="1:31" s="122" customFormat="1" ht="14.1" customHeight="1" x14ac:dyDescent="0.25">
      <c r="A307" s="23">
        <v>2025</v>
      </c>
      <c r="B307" s="23" t="s">
        <v>1006</v>
      </c>
      <c r="C307" s="142" t="s">
        <v>1745</v>
      </c>
      <c r="D307" s="142" t="s">
        <v>1746</v>
      </c>
      <c r="E307" s="148">
        <v>101</v>
      </c>
      <c r="F307" s="23"/>
      <c r="G307" s="142" t="s">
        <v>1754</v>
      </c>
      <c r="H307" s="23"/>
      <c r="I307" s="153" t="s">
        <v>1757</v>
      </c>
      <c r="J307" s="148">
        <v>1</v>
      </c>
      <c r="K307" s="148" t="s">
        <v>1225</v>
      </c>
      <c r="L307" s="154">
        <v>1000</v>
      </c>
      <c r="M307" s="181">
        <f t="shared" si="8"/>
        <v>1000</v>
      </c>
      <c r="N307" s="154">
        <v>928</v>
      </c>
      <c r="O307" s="185">
        <f t="shared" si="10"/>
        <v>928</v>
      </c>
      <c r="P307" s="11" t="s">
        <v>1758</v>
      </c>
      <c r="Q307" s="4" t="s">
        <v>102</v>
      </c>
      <c r="R307" s="4" t="s">
        <v>2008</v>
      </c>
      <c r="S307" s="4" t="s">
        <v>2023</v>
      </c>
      <c r="T307" s="142" t="s">
        <v>2044</v>
      </c>
      <c r="U307" s="142" t="s">
        <v>2072</v>
      </c>
      <c r="V307" s="142" t="s">
        <v>2044</v>
      </c>
      <c r="W307" s="142" t="s">
        <v>1486</v>
      </c>
      <c r="X307" s="142" t="s">
        <v>2044</v>
      </c>
      <c r="Y307" s="148" t="s">
        <v>1112</v>
      </c>
      <c r="Z307" s="148" t="s">
        <v>2138</v>
      </c>
      <c r="AA307" s="148" t="s">
        <v>31</v>
      </c>
      <c r="AB307" s="142" t="s">
        <v>1985</v>
      </c>
      <c r="AC307" s="142" t="s">
        <v>2077</v>
      </c>
    </row>
    <row r="308" spans="1:31" s="31" customFormat="1" ht="40.200000000000003" customHeight="1" x14ac:dyDescent="0.25">
      <c r="A308" s="30">
        <v>2025</v>
      </c>
      <c r="B308" s="30" t="s">
        <v>1006</v>
      </c>
      <c r="C308" s="7" t="s">
        <v>1341</v>
      </c>
      <c r="D308" s="7" t="s">
        <v>1611</v>
      </c>
      <c r="E308" s="30"/>
      <c r="F308" s="30"/>
      <c r="G308" s="7" t="s">
        <v>1770</v>
      </c>
      <c r="H308" s="30"/>
      <c r="I308" s="50" t="s">
        <v>1771</v>
      </c>
      <c r="J308" s="30">
        <v>3</v>
      </c>
      <c r="K308" s="30" t="s">
        <v>1173</v>
      </c>
      <c r="L308" s="25">
        <v>500</v>
      </c>
      <c r="M308" s="26">
        <f t="shared" si="8"/>
        <v>1500</v>
      </c>
      <c r="N308" s="25"/>
      <c r="O308" s="27">
        <f t="shared" si="10"/>
        <v>0</v>
      </c>
      <c r="P308" s="50" t="s">
        <v>1787</v>
      </c>
      <c r="Q308" s="7" t="s">
        <v>1350</v>
      </c>
      <c r="R308" s="7"/>
      <c r="S308" s="7"/>
      <c r="T308" s="7"/>
      <c r="U308" s="7"/>
      <c r="V308" s="7"/>
      <c r="W308" s="7"/>
      <c r="X308" s="7"/>
      <c r="Y308" s="30">
        <v>1005</v>
      </c>
      <c r="Z308" s="30"/>
      <c r="AA308" s="30"/>
      <c r="AB308" s="7" t="s">
        <v>1997</v>
      </c>
      <c r="AC308" s="7"/>
      <c r="AD308" s="31" t="s">
        <v>1490</v>
      </c>
    </row>
    <row r="309" spans="1:31" s="31" customFormat="1" ht="14.1" customHeight="1" x14ac:dyDescent="0.25">
      <c r="A309" s="30">
        <v>2025</v>
      </c>
      <c r="B309" s="30" t="s">
        <v>1006</v>
      </c>
      <c r="C309" s="7" t="s">
        <v>1341</v>
      </c>
      <c r="D309" s="7" t="s">
        <v>1611</v>
      </c>
      <c r="E309" s="30"/>
      <c r="F309" s="30"/>
      <c r="G309" s="7" t="s">
        <v>1770</v>
      </c>
      <c r="H309" s="30"/>
      <c r="I309" s="50" t="s">
        <v>1772</v>
      </c>
      <c r="J309" s="30">
        <v>6</v>
      </c>
      <c r="K309" s="30" t="s">
        <v>1173</v>
      </c>
      <c r="L309" s="25">
        <v>1300</v>
      </c>
      <c r="M309" s="26">
        <f t="shared" si="8"/>
        <v>7800</v>
      </c>
      <c r="N309" s="25"/>
      <c r="O309" s="27">
        <f t="shared" si="10"/>
        <v>0</v>
      </c>
      <c r="P309" s="50" t="s">
        <v>1787</v>
      </c>
      <c r="Q309" s="7" t="s">
        <v>1350</v>
      </c>
      <c r="R309" s="7"/>
      <c r="S309" s="7"/>
      <c r="T309" s="7"/>
      <c r="U309" s="7"/>
      <c r="V309" s="7"/>
      <c r="W309" s="7"/>
      <c r="X309" s="7"/>
      <c r="Y309" s="30">
        <v>1005</v>
      </c>
      <c r="Z309" s="30"/>
      <c r="AA309" s="30"/>
      <c r="AB309" s="7"/>
      <c r="AC309" s="7"/>
    </row>
    <row r="310" spans="1:31" s="31" customFormat="1" ht="41.4" x14ac:dyDescent="0.25">
      <c r="A310" s="30">
        <v>2025</v>
      </c>
      <c r="B310" s="30" t="s">
        <v>1006</v>
      </c>
      <c r="C310" s="7" t="s">
        <v>1341</v>
      </c>
      <c r="D310" s="7" t="s">
        <v>1611</v>
      </c>
      <c r="E310" s="30"/>
      <c r="F310" s="30"/>
      <c r="G310" s="7" t="s">
        <v>1770</v>
      </c>
      <c r="H310" s="30"/>
      <c r="I310" s="50" t="s">
        <v>1773</v>
      </c>
      <c r="J310" s="30">
        <v>6</v>
      </c>
      <c r="K310" s="30" t="s">
        <v>1173</v>
      </c>
      <c r="L310" s="25">
        <v>1200</v>
      </c>
      <c r="M310" s="26">
        <f t="shared" si="8"/>
        <v>7200</v>
      </c>
      <c r="N310" s="25"/>
      <c r="O310" s="27">
        <f t="shared" si="10"/>
        <v>0</v>
      </c>
      <c r="P310" s="50" t="s">
        <v>1787</v>
      </c>
      <c r="Q310" s="7" t="s">
        <v>1350</v>
      </c>
      <c r="R310" s="7"/>
      <c r="S310" s="7"/>
      <c r="T310" s="7"/>
      <c r="U310" s="7"/>
      <c r="V310" s="7"/>
      <c r="W310" s="7"/>
      <c r="X310" s="7"/>
      <c r="Y310" s="30">
        <v>1005</v>
      </c>
      <c r="Z310" s="30"/>
      <c r="AA310" s="30"/>
      <c r="AB310" s="7"/>
      <c r="AC310" s="7"/>
    </row>
    <row r="311" spans="1:31" s="31" customFormat="1" ht="14.1" customHeight="1" x14ac:dyDescent="0.25">
      <c r="A311" s="30">
        <v>2025</v>
      </c>
      <c r="B311" s="30" t="s">
        <v>1006</v>
      </c>
      <c r="C311" s="7" t="s">
        <v>1341</v>
      </c>
      <c r="D311" s="7" t="s">
        <v>1611</v>
      </c>
      <c r="E311" s="30"/>
      <c r="F311" s="30"/>
      <c r="G311" s="7" t="s">
        <v>1770</v>
      </c>
      <c r="H311" s="30"/>
      <c r="I311" s="50" t="s">
        <v>1774</v>
      </c>
      <c r="J311" s="30">
        <v>5</v>
      </c>
      <c r="K311" s="30" t="s">
        <v>1173</v>
      </c>
      <c r="L311" s="25">
        <v>150</v>
      </c>
      <c r="M311" s="26">
        <f t="shared" si="8"/>
        <v>750</v>
      </c>
      <c r="N311" s="25"/>
      <c r="O311" s="27">
        <f t="shared" si="10"/>
        <v>0</v>
      </c>
      <c r="P311" s="50" t="s">
        <v>1787</v>
      </c>
      <c r="Q311" s="7" t="s">
        <v>1350</v>
      </c>
      <c r="R311" s="7"/>
      <c r="S311" s="7"/>
      <c r="T311" s="7"/>
      <c r="U311" s="7"/>
      <c r="V311" s="7"/>
      <c r="W311" s="7"/>
      <c r="X311" s="7"/>
      <c r="Y311" s="30">
        <v>1005</v>
      </c>
      <c r="Z311" s="30"/>
      <c r="AA311" s="30"/>
      <c r="AB311" s="7"/>
      <c r="AC311" s="7"/>
    </row>
    <row r="312" spans="1:31" s="31" customFormat="1" ht="14.1" customHeight="1" x14ac:dyDescent="0.25">
      <c r="A312" s="30">
        <v>2025</v>
      </c>
      <c r="B312" s="30" t="s">
        <v>1006</v>
      </c>
      <c r="C312" s="7" t="s">
        <v>1341</v>
      </c>
      <c r="D312" s="7" t="s">
        <v>1611</v>
      </c>
      <c r="E312" s="30"/>
      <c r="F312" s="30"/>
      <c r="G312" s="7" t="s">
        <v>1770</v>
      </c>
      <c r="H312" s="30"/>
      <c r="I312" s="50" t="s">
        <v>1775</v>
      </c>
      <c r="J312" s="30">
        <v>5</v>
      </c>
      <c r="K312" s="30" t="s">
        <v>1173</v>
      </c>
      <c r="L312" s="25">
        <v>200</v>
      </c>
      <c r="M312" s="26">
        <f t="shared" si="8"/>
        <v>1000</v>
      </c>
      <c r="N312" s="25"/>
      <c r="O312" s="27">
        <f t="shared" si="10"/>
        <v>0</v>
      </c>
      <c r="P312" s="50" t="s">
        <v>1787</v>
      </c>
      <c r="Q312" s="7" t="s">
        <v>1350</v>
      </c>
      <c r="R312" s="7"/>
      <c r="S312" s="7"/>
      <c r="T312" s="7"/>
      <c r="U312" s="7"/>
      <c r="V312" s="7"/>
      <c r="W312" s="7"/>
      <c r="X312" s="7"/>
      <c r="Y312" s="30">
        <v>1005</v>
      </c>
      <c r="Z312" s="30"/>
      <c r="AA312" s="30"/>
      <c r="AB312" s="7"/>
      <c r="AC312" s="7"/>
    </row>
    <row r="313" spans="1:31" s="31" customFormat="1" ht="14.1" customHeight="1" x14ac:dyDescent="0.25">
      <c r="A313" s="30">
        <v>2025</v>
      </c>
      <c r="B313" s="30" t="s">
        <v>1006</v>
      </c>
      <c r="C313" s="7" t="s">
        <v>1341</v>
      </c>
      <c r="D313" s="7" t="s">
        <v>1611</v>
      </c>
      <c r="E313" s="30"/>
      <c r="F313" s="30"/>
      <c r="G313" s="7" t="s">
        <v>1770</v>
      </c>
      <c r="H313" s="30"/>
      <c r="I313" s="50" t="s">
        <v>1776</v>
      </c>
      <c r="J313" s="58">
        <v>5</v>
      </c>
      <c r="K313" s="30" t="s">
        <v>1173</v>
      </c>
      <c r="L313" s="52">
        <v>90</v>
      </c>
      <c r="M313" s="26">
        <f t="shared" si="8"/>
        <v>450</v>
      </c>
      <c r="N313" s="52"/>
      <c r="O313" s="27">
        <f t="shared" si="10"/>
        <v>0</v>
      </c>
      <c r="P313" s="50" t="s">
        <v>1787</v>
      </c>
      <c r="Q313" s="7" t="s">
        <v>1350</v>
      </c>
      <c r="R313" s="7"/>
      <c r="S313" s="7"/>
      <c r="T313" s="7"/>
      <c r="U313" s="7"/>
      <c r="V313" s="7"/>
      <c r="W313" s="7"/>
      <c r="X313" s="7"/>
      <c r="Y313" s="30">
        <v>1005</v>
      </c>
      <c r="Z313" s="30"/>
      <c r="AA313" s="30"/>
      <c r="AB313" s="7"/>
      <c r="AC313" s="7"/>
    </row>
    <row r="314" spans="1:31" s="31" customFormat="1" ht="14.1" customHeight="1" x14ac:dyDescent="0.25">
      <c r="A314" s="30">
        <v>2025</v>
      </c>
      <c r="B314" s="30" t="s">
        <v>1006</v>
      </c>
      <c r="C314" s="7" t="s">
        <v>1341</v>
      </c>
      <c r="D314" s="7" t="s">
        <v>1611</v>
      </c>
      <c r="E314" s="30"/>
      <c r="F314" s="30"/>
      <c r="G314" s="7" t="s">
        <v>1770</v>
      </c>
      <c r="H314" s="30"/>
      <c r="I314" s="51" t="s">
        <v>1777</v>
      </c>
      <c r="J314" s="58">
        <v>2</v>
      </c>
      <c r="K314" s="30" t="s">
        <v>1173</v>
      </c>
      <c r="L314" s="52">
        <v>700</v>
      </c>
      <c r="M314" s="26">
        <f t="shared" si="8"/>
        <v>1400</v>
      </c>
      <c r="N314" s="52"/>
      <c r="O314" s="27">
        <f t="shared" si="10"/>
        <v>0</v>
      </c>
      <c r="P314" s="50" t="s">
        <v>1787</v>
      </c>
      <c r="Q314" s="7" t="s">
        <v>1350</v>
      </c>
      <c r="R314" s="7"/>
      <c r="S314" s="7"/>
      <c r="T314" s="7"/>
      <c r="U314" s="7"/>
      <c r="V314" s="7"/>
      <c r="W314" s="7"/>
      <c r="X314" s="7"/>
      <c r="Y314" s="30">
        <v>1005</v>
      </c>
      <c r="Z314" s="30"/>
      <c r="AA314" s="30"/>
      <c r="AB314" s="7"/>
      <c r="AC314" s="7"/>
    </row>
    <row r="315" spans="1:31" s="31" customFormat="1" ht="14.1" customHeight="1" x14ac:dyDescent="0.25">
      <c r="A315" s="30">
        <v>2025</v>
      </c>
      <c r="B315" s="30" t="s">
        <v>1006</v>
      </c>
      <c r="C315" s="7" t="s">
        <v>1341</v>
      </c>
      <c r="D315" s="7" t="s">
        <v>1611</v>
      </c>
      <c r="E315" s="30"/>
      <c r="F315" s="30"/>
      <c r="G315" s="7" t="s">
        <v>1770</v>
      </c>
      <c r="H315" s="30"/>
      <c r="I315" s="51" t="s">
        <v>1778</v>
      </c>
      <c r="J315" s="58">
        <v>5</v>
      </c>
      <c r="K315" s="30" t="s">
        <v>1173</v>
      </c>
      <c r="L315" s="52">
        <v>200</v>
      </c>
      <c r="M315" s="26">
        <f t="shared" si="8"/>
        <v>1000</v>
      </c>
      <c r="N315" s="52"/>
      <c r="O315" s="27">
        <f t="shared" si="10"/>
        <v>0</v>
      </c>
      <c r="P315" s="50" t="s">
        <v>1787</v>
      </c>
      <c r="Q315" s="7" t="s">
        <v>1350</v>
      </c>
      <c r="R315" s="7"/>
      <c r="S315" s="7"/>
      <c r="T315" s="7"/>
      <c r="U315" s="7"/>
      <c r="V315" s="7"/>
      <c r="W315" s="7"/>
      <c r="X315" s="7"/>
      <c r="Y315" s="30">
        <v>1005</v>
      </c>
      <c r="Z315" s="30"/>
      <c r="AA315" s="30"/>
      <c r="AB315" s="7"/>
      <c r="AC315" s="7"/>
    </row>
    <row r="316" spans="1:31" s="31" customFormat="1" ht="14.1" customHeight="1" x14ac:dyDescent="0.25">
      <c r="A316" s="30">
        <v>2025</v>
      </c>
      <c r="B316" s="30" t="s">
        <v>1006</v>
      </c>
      <c r="C316" s="7" t="s">
        <v>1341</v>
      </c>
      <c r="D316" s="7" t="s">
        <v>1611</v>
      </c>
      <c r="E316" s="30"/>
      <c r="F316" s="30"/>
      <c r="G316" s="7" t="s">
        <v>1770</v>
      </c>
      <c r="H316" s="30"/>
      <c r="I316" s="51" t="s">
        <v>1779</v>
      </c>
      <c r="J316" s="58">
        <v>1</v>
      </c>
      <c r="K316" s="30" t="s">
        <v>1785</v>
      </c>
      <c r="L316" s="52">
        <v>400</v>
      </c>
      <c r="M316" s="26">
        <f t="shared" si="8"/>
        <v>400</v>
      </c>
      <c r="N316" s="52"/>
      <c r="O316" s="27">
        <f t="shared" si="10"/>
        <v>0</v>
      </c>
      <c r="P316" s="50" t="s">
        <v>1787</v>
      </c>
      <c r="Q316" s="7" t="s">
        <v>1350</v>
      </c>
      <c r="R316" s="7"/>
      <c r="S316" s="7"/>
      <c r="T316" s="7"/>
      <c r="U316" s="7"/>
      <c r="V316" s="7"/>
      <c r="W316" s="7"/>
      <c r="X316" s="7"/>
      <c r="Y316" s="30">
        <v>1005</v>
      </c>
      <c r="Z316" s="30"/>
      <c r="AA316" s="30"/>
      <c r="AB316" s="7"/>
      <c r="AC316" s="7"/>
    </row>
    <row r="317" spans="1:31" s="31" customFormat="1" ht="16.8" customHeight="1" x14ac:dyDescent="0.25">
      <c r="A317" s="30">
        <v>2025</v>
      </c>
      <c r="B317" s="30" t="s">
        <v>1006</v>
      </c>
      <c r="C317" s="7" t="s">
        <v>1341</v>
      </c>
      <c r="D317" s="7" t="s">
        <v>1611</v>
      </c>
      <c r="E317" s="30"/>
      <c r="F317" s="30"/>
      <c r="G317" s="7" t="s">
        <v>1770</v>
      </c>
      <c r="H317" s="30"/>
      <c r="I317" s="51" t="s">
        <v>1780</v>
      </c>
      <c r="J317" s="58">
        <v>1</v>
      </c>
      <c r="K317" s="30" t="s">
        <v>1293</v>
      </c>
      <c r="L317" s="52">
        <v>5000</v>
      </c>
      <c r="M317" s="26">
        <f t="shared" ref="M317:M380" si="11">SUM(J317*L317)</f>
        <v>5000</v>
      </c>
      <c r="N317" s="52"/>
      <c r="O317" s="27">
        <f t="shared" si="10"/>
        <v>0</v>
      </c>
      <c r="P317" s="50" t="s">
        <v>1787</v>
      </c>
      <c r="Q317" s="7" t="s">
        <v>1350</v>
      </c>
      <c r="R317" s="7"/>
      <c r="S317" s="7"/>
      <c r="T317" s="7"/>
      <c r="U317" s="28"/>
      <c r="V317" s="29"/>
      <c r="W317" s="7"/>
      <c r="X317" s="29"/>
      <c r="Y317" s="30">
        <v>1005</v>
      </c>
      <c r="Z317" s="30"/>
      <c r="AA317" s="30"/>
      <c r="AB317" s="7"/>
      <c r="AC317" s="7"/>
    </row>
    <row r="318" spans="1:31" s="31" customFormat="1" ht="17.399999999999999" customHeight="1" x14ac:dyDescent="0.25">
      <c r="A318" s="30">
        <v>2025</v>
      </c>
      <c r="B318" s="30" t="s">
        <v>1006</v>
      </c>
      <c r="C318" s="7" t="s">
        <v>1341</v>
      </c>
      <c r="D318" s="7" t="s">
        <v>1611</v>
      </c>
      <c r="E318" s="30"/>
      <c r="F318" s="30"/>
      <c r="G318" s="7" t="s">
        <v>1770</v>
      </c>
      <c r="H318" s="30"/>
      <c r="I318" s="51" t="s">
        <v>1781</v>
      </c>
      <c r="J318" s="58">
        <v>2</v>
      </c>
      <c r="K318" s="58" t="s">
        <v>1293</v>
      </c>
      <c r="L318" s="52">
        <v>2500</v>
      </c>
      <c r="M318" s="587">
        <f t="shared" si="11"/>
        <v>5000</v>
      </c>
      <c r="N318" s="52"/>
      <c r="O318" s="588">
        <f t="shared" si="10"/>
        <v>0</v>
      </c>
      <c r="P318" s="50" t="s">
        <v>1787</v>
      </c>
      <c r="Q318" s="7" t="s">
        <v>1350</v>
      </c>
      <c r="R318" s="58"/>
      <c r="S318" s="58"/>
      <c r="T318" s="58"/>
      <c r="U318" s="57"/>
      <c r="V318" s="57"/>
      <c r="W318" s="58"/>
      <c r="X318" s="57"/>
      <c r="Y318" s="30">
        <v>1005</v>
      </c>
      <c r="Z318" s="30"/>
      <c r="AA318" s="30"/>
      <c r="AB318" s="121"/>
      <c r="AC318" s="58"/>
    </row>
    <row r="319" spans="1:31" s="31" customFormat="1" ht="14.1" customHeight="1" x14ac:dyDescent="0.25">
      <c r="A319" s="30">
        <v>2025</v>
      </c>
      <c r="B319" s="30" t="s">
        <v>1006</v>
      </c>
      <c r="C319" s="7" t="s">
        <v>1341</v>
      </c>
      <c r="D319" s="7" t="s">
        <v>1611</v>
      </c>
      <c r="E319" s="30"/>
      <c r="F319" s="30"/>
      <c r="G319" s="7" t="s">
        <v>1770</v>
      </c>
      <c r="H319" s="58"/>
      <c r="I319" s="51" t="s">
        <v>1782</v>
      </c>
      <c r="J319" s="58">
        <v>5</v>
      </c>
      <c r="K319" s="30" t="s">
        <v>1173</v>
      </c>
      <c r="L319" s="52">
        <v>1000</v>
      </c>
      <c r="M319" s="26">
        <f t="shared" si="11"/>
        <v>5000</v>
      </c>
      <c r="N319" s="52"/>
      <c r="O319" s="27">
        <f t="shared" si="10"/>
        <v>0</v>
      </c>
      <c r="P319" s="50" t="s">
        <v>1787</v>
      </c>
      <c r="Q319" s="7" t="s">
        <v>1350</v>
      </c>
      <c r="R319" s="7"/>
      <c r="S319" s="7"/>
      <c r="T319" s="7"/>
      <c r="U319" s="55"/>
      <c r="V319" s="29"/>
      <c r="W319" s="30"/>
      <c r="X319" s="29"/>
      <c r="Y319" s="30">
        <v>1005</v>
      </c>
      <c r="Z319" s="30"/>
      <c r="AA319" s="30"/>
      <c r="AB319" s="121"/>
      <c r="AC319" s="7"/>
    </row>
    <row r="320" spans="1:31" s="31" customFormat="1" ht="14.4" customHeight="1" x14ac:dyDescent="0.25">
      <c r="A320" s="30">
        <v>2025</v>
      </c>
      <c r="B320" s="30" t="s">
        <v>1006</v>
      </c>
      <c r="C320" s="7" t="s">
        <v>1341</v>
      </c>
      <c r="D320" s="7" t="s">
        <v>1611</v>
      </c>
      <c r="E320" s="30"/>
      <c r="F320" s="30"/>
      <c r="G320" s="7" t="s">
        <v>1770</v>
      </c>
      <c r="H320" s="58"/>
      <c r="I320" s="51" t="s">
        <v>1783</v>
      </c>
      <c r="J320" s="58">
        <v>2</v>
      </c>
      <c r="K320" s="58" t="s">
        <v>1786</v>
      </c>
      <c r="L320" s="52">
        <v>1500</v>
      </c>
      <c r="M320" s="26">
        <f t="shared" si="11"/>
        <v>3000</v>
      </c>
      <c r="N320" s="52"/>
      <c r="O320" s="27">
        <f t="shared" si="10"/>
        <v>0</v>
      </c>
      <c r="P320" s="50" t="s">
        <v>1787</v>
      </c>
      <c r="Q320" s="7" t="s">
        <v>1350</v>
      </c>
      <c r="R320" s="7"/>
      <c r="S320" s="7"/>
      <c r="T320" s="7"/>
      <c r="U320" s="55"/>
      <c r="V320" s="29"/>
      <c r="W320" s="30"/>
      <c r="X320" s="29"/>
      <c r="Y320" s="30">
        <v>1005</v>
      </c>
      <c r="Z320" s="30"/>
      <c r="AA320" s="30"/>
      <c r="AB320" s="121"/>
      <c r="AC320" s="7"/>
    </row>
    <row r="321" spans="1:31" s="31" customFormat="1" ht="13.2" customHeight="1" x14ac:dyDescent="0.25">
      <c r="A321" s="30">
        <v>2025</v>
      </c>
      <c r="B321" s="30" t="s">
        <v>1006</v>
      </c>
      <c r="C321" s="7" t="s">
        <v>1341</v>
      </c>
      <c r="D321" s="7" t="s">
        <v>1611</v>
      </c>
      <c r="E321" s="30"/>
      <c r="F321" s="30"/>
      <c r="G321" s="7" t="s">
        <v>1770</v>
      </c>
      <c r="H321" s="58"/>
      <c r="I321" s="51" t="s">
        <v>1784</v>
      </c>
      <c r="J321" s="58">
        <v>3</v>
      </c>
      <c r="K321" s="30" t="s">
        <v>1173</v>
      </c>
      <c r="L321" s="52">
        <v>650</v>
      </c>
      <c r="M321" s="26">
        <f t="shared" si="11"/>
        <v>1950</v>
      </c>
      <c r="N321" s="52"/>
      <c r="O321" s="27">
        <f t="shared" si="10"/>
        <v>0</v>
      </c>
      <c r="P321" s="50" t="s">
        <v>1787</v>
      </c>
      <c r="Q321" s="7" t="s">
        <v>1350</v>
      </c>
      <c r="R321" s="7"/>
      <c r="S321" s="7"/>
      <c r="T321" s="7"/>
      <c r="U321" s="55"/>
      <c r="V321" s="29"/>
      <c r="W321" s="30"/>
      <c r="X321" s="29"/>
      <c r="Y321" s="30">
        <v>1005</v>
      </c>
      <c r="Z321" s="30"/>
      <c r="AA321" s="30"/>
      <c r="AB321" s="121"/>
      <c r="AC321" s="7"/>
    </row>
    <row r="322" spans="1:31" s="576" customFormat="1" ht="14.1" customHeight="1" x14ac:dyDescent="0.25">
      <c r="A322" s="572">
        <v>2025</v>
      </c>
      <c r="B322" s="711" t="s">
        <v>1006</v>
      </c>
      <c r="C322" s="712" t="s">
        <v>120</v>
      </c>
      <c r="D322" s="712" t="s">
        <v>1548</v>
      </c>
      <c r="E322" s="572"/>
      <c r="F322" s="575" t="s">
        <v>1792</v>
      </c>
      <c r="G322" s="712" t="s">
        <v>1790</v>
      </c>
      <c r="H322" s="575"/>
      <c r="I322" s="574" t="s">
        <v>1791</v>
      </c>
      <c r="J322" s="575">
        <v>2</v>
      </c>
      <c r="K322" s="575" t="s">
        <v>1173</v>
      </c>
      <c r="L322" s="577">
        <v>6700</v>
      </c>
      <c r="M322" s="582">
        <f t="shared" si="11"/>
        <v>13400</v>
      </c>
      <c r="N322" s="577"/>
      <c r="O322" s="582">
        <f t="shared" si="10"/>
        <v>0</v>
      </c>
      <c r="P322" s="713" t="s">
        <v>1796</v>
      </c>
      <c r="Q322" s="712" t="s">
        <v>1553</v>
      </c>
      <c r="R322" s="712"/>
      <c r="S322" s="712"/>
      <c r="T322" s="712"/>
      <c r="U322" s="714"/>
      <c r="V322" s="715"/>
      <c r="W322" s="711"/>
      <c r="X322" s="715"/>
      <c r="Y322" s="711" t="s">
        <v>1554</v>
      </c>
      <c r="Z322" s="711"/>
      <c r="AA322" s="711" t="s">
        <v>2046</v>
      </c>
      <c r="AB322" s="716" t="s">
        <v>2088</v>
      </c>
      <c r="AC322" s="713"/>
    </row>
    <row r="323" spans="1:31" s="576" customFormat="1" ht="15" customHeight="1" x14ac:dyDescent="0.25">
      <c r="A323" s="572">
        <v>2025</v>
      </c>
      <c r="B323" s="711" t="s">
        <v>1006</v>
      </c>
      <c r="C323" s="712" t="s">
        <v>120</v>
      </c>
      <c r="D323" s="712" t="s">
        <v>1548</v>
      </c>
      <c r="E323" s="572"/>
      <c r="F323" s="575"/>
      <c r="G323" s="712" t="s">
        <v>1790</v>
      </c>
      <c r="H323" s="575"/>
      <c r="I323" s="574" t="s">
        <v>1560</v>
      </c>
      <c r="J323" s="575">
        <v>2</v>
      </c>
      <c r="K323" s="575" t="s">
        <v>1314</v>
      </c>
      <c r="L323" s="577">
        <v>4700</v>
      </c>
      <c r="M323" s="582">
        <f t="shared" si="11"/>
        <v>9400</v>
      </c>
      <c r="N323" s="577"/>
      <c r="O323" s="582">
        <f t="shared" si="10"/>
        <v>0</v>
      </c>
      <c r="P323" s="713" t="s">
        <v>1796</v>
      </c>
      <c r="Q323" s="712" t="s">
        <v>1553</v>
      </c>
      <c r="R323" s="712"/>
      <c r="S323" s="712"/>
      <c r="T323" s="712"/>
      <c r="U323" s="714"/>
      <c r="V323" s="717"/>
      <c r="X323" s="717"/>
      <c r="Y323" s="711" t="s">
        <v>1554</v>
      </c>
      <c r="Z323" s="711"/>
      <c r="AA323" s="711"/>
    </row>
    <row r="324" spans="1:31" s="576" customFormat="1" ht="16.2" customHeight="1" x14ac:dyDescent="0.25">
      <c r="A324" s="572">
        <v>2025</v>
      </c>
      <c r="B324" s="711" t="s">
        <v>1006</v>
      </c>
      <c r="C324" s="712" t="s">
        <v>120</v>
      </c>
      <c r="D324" s="712" t="s">
        <v>1548</v>
      </c>
      <c r="E324" s="572"/>
      <c r="F324" s="575"/>
      <c r="G324" s="712" t="s">
        <v>1790</v>
      </c>
      <c r="H324" s="575"/>
      <c r="I324" s="574" t="s">
        <v>1561</v>
      </c>
      <c r="J324" s="575">
        <v>5</v>
      </c>
      <c r="K324" s="575" t="s">
        <v>1222</v>
      </c>
      <c r="L324" s="577">
        <v>300</v>
      </c>
      <c r="M324" s="582">
        <f t="shared" si="11"/>
        <v>1500</v>
      </c>
      <c r="N324" s="577"/>
      <c r="O324" s="582">
        <f t="shared" si="10"/>
        <v>0</v>
      </c>
      <c r="P324" s="713" t="s">
        <v>1796</v>
      </c>
      <c r="Q324" s="712" t="s">
        <v>1553</v>
      </c>
      <c r="R324" s="712"/>
      <c r="S324" s="712"/>
      <c r="T324" s="712"/>
      <c r="U324" s="714"/>
      <c r="V324" s="717"/>
      <c r="X324" s="717"/>
      <c r="Y324" s="711" t="s">
        <v>1554</v>
      </c>
      <c r="Z324" s="711"/>
      <c r="AA324" s="711"/>
    </row>
    <row r="325" spans="1:31" s="576" customFormat="1" ht="14.4" customHeight="1" x14ac:dyDescent="0.25">
      <c r="A325" s="572">
        <v>2025</v>
      </c>
      <c r="B325" s="711" t="s">
        <v>1006</v>
      </c>
      <c r="C325" s="712" t="s">
        <v>120</v>
      </c>
      <c r="D325" s="712" t="s">
        <v>1548</v>
      </c>
      <c r="E325" s="572"/>
      <c r="F325" s="575"/>
      <c r="G325" s="712" t="s">
        <v>1790</v>
      </c>
      <c r="H325" s="575"/>
      <c r="I325" s="574" t="s">
        <v>1793</v>
      </c>
      <c r="J325" s="575">
        <v>4</v>
      </c>
      <c r="K325" s="575" t="s">
        <v>1565</v>
      </c>
      <c r="L325" s="577">
        <v>1500</v>
      </c>
      <c r="M325" s="582">
        <f t="shared" si="11"/>
        <v>6000</v>
      </c>
      <c r="N325" s="577"/>
      <c r="O325" s="582">
        <f t="shared" si="10"/>
        <v>0</v>
      </c>
      <c r="P325" s="713" t="s">
        <v>1796</v>
      </c>
      <c r="Q325" s="712" t="s">
        <v>1553</v>
      </c>
      <c r="R325" s="712"/>
      <c r="S325" s="712"/>
      <c r="T325" s="712"/>
      <c r="U325" s="714"/>
      <c r="V325" s="717"/>
      <c r="X325" s="717"/>
      <c r="Y325" s="711" t="s">
        <v>1554</v>
      </c>
      <c r="Z325" s="711"/>
      <c r="AA325" s="711"/>
    </row>
    <row r="326" spans="1:31" s="576" customFormat="1" ht="18" customHeight="1" x14ac:dyDescent="0.25">
      <c r="A326" s="572">
        <v>2025</v>
      </c>
      <c r="B326" s="711" t="s">
        <v>1006</v>
      </c>
      <c r="C326" s="712" t="s">
        <v>120</v>
      </c>
      <c r="D326" s="712" t="s">
        <v>1548</v>
      </c>
      <c r="E326" s="572"/>
      <c r="F326" s="575"/>
      <c r="G326" s="712" t="s">
        <v>1790</v>
      </c>
      <c r="H326" s="575"/>
      <c r="I326" s="574" t="s">
        <v>1794</v>
      </c>
      <c r="J326" s="575">
        <v>5</v>
      </c>
      <c r="K326" s="575" t="s">
        <v>1478</v>
      </c>
      <c r="L326" s="577">
        <v>120</v>
      </c>
      <c r="M326" s="582">
        <f t="shared" si="11"/>
        <v>600</v>
      </c>
      <c r="N326" s="577"/>
      <c r="O326" s="582">
        <f t="shared" si="10"/>
        <v>0</v>
      </c>
      <c r="P326" s="713" t="s">
        <v>1796</v>
      </c>
      <c r="Q326" s="712" t="s">
        <v>1553</v>
      </c>
      <c r="R326" s="712"/>
      <c r="S326" s="712"/>
      <c r="T326" s="712"/>
      <c r="U326" s="714"/>
      <c r="V326" s="717"/>
      <c r="X326" s="717"/>
      <c r="Y326" s="711" t="s">
        <v>1554</v>
      </c>
      <c r="Z326" s="711"/>
      <c r="AA326" s="711"/>
    </row>
    <row r="327" spans="1:31" s="576" customFormat="1" ht="16.2" customHeight="1" x14ac:dyDescent="0.25">
      <c r="A327" s="572">
        <v>2025</v>
      </c>
      <c r="B327" s="711" t="s">
        <v>1006</v>
      </c>
      <c r="C327" s="712" t="s">
        <v>120</v>
      </c>
      <c r="D327" s="712" t="s">
        <v>1548</v>
      </c>
      <c r="E327" s="572"/>
      <c r="F327" s="575"/>
      <c r="G327" s="712" t="s">
        <v>1790</v>
      </c>
      <c r="H327" s="575"/>
      <c r="I327" s="574" t="s">
        <v>1795</v>
      </c>
      <c r="J327" s="575">
        <v>2</v>
      </c>
      <c r="K327" s="575" t="s">
        <v>1173</v>
      </c>
      <c r="L327" s="577">
        <v>8250</v>
      </c>
      <c r="M327" s="582">
        <f t="shared" si="11"/>
        <v>16500</v>
      </c>
      <c r="N327" s="577"/>
      <c r="O327" s="582">
        <f t="shared" si="10"/>
        <v>0</v>
      </c>
      <c r="P327" s="713" t="s">
        <v>1796</v>
      </c>
      <c r="Q327" s="712" t="s">
        <v>1553</v>
      </c>
      <c r="R327" s="712"/>
      <c r="S327" s="712"/>
      <c r="T327" s="712"/>
      <c r="U327" s="714"/>
      <c r="V327" s="717"/>
      <c r="X327" s="717"/>
      <c r="Y327" s="711" t="s">
        <v>1554</v>
      </c>
      <c r="Z327" s="711"/>
      <c r="AA327" s="711"/>
    </row>
    <row r="328" spans="1:31" s="122" customFormat="1" ht="31.2" customHeight="1" x14ac:dyDescent="0.25">
      <c r="A328" s="23">
        <v>2025</v>
      </c>
      <c r="B328" s="148" t="s">
        <v>1006</v>
      </c>
      <c r="C328" s="142" t="s">
        <v>122</v>
      </c>
      <c r="D328" s="142" t="s">
        <v>1798</v>
      </c>
      <c r="E328" s="143">
        <v>101</v>
      </c>
      <c r="F328" s="143"/>
      <c r="G328" s="122" t="s">
        <v>1797</v>
      </c>
      <c r="H328" s="143"/>
      <c r="I328" s="123" t="s">
        <v>2015</v>
      </c>
      <c r="J328" s="143">
        <v>10</v>
      </c>
      <c r="K328" s="143" t="s">
        <v>1472</v>
      </c>
      <c r="L328" s="144">
        <v>90</v>
      </c>
      <c r="M328" s="205">
        <f t="shared" si="11"/>
        <v>900</v>
      </c>
      <c r="N328" s="754">
        <v>65</v>
      </c>
      <c r="O328" s="185">
        <f t="shared" si="10"/>
        <v>650</v>
      </c>
      <c r="P328" s="123" t="s">
        <v>1799</v>
      </c>
      <c r="Q328" s="4" t="s">
        <v>1800</v>
      </c>
      <c r="R328" s="4" t="s">
        <v>2092</v>
      </c>
      <c r="S328" s="4" t="s">
        <v>2111</v>
      </c>
      <c r="T328" s="4" t="s">
        <v>2112</v>
      </c>
      <c r="U328" s="146" t="s">
        <v>2135</v>
      </c>
      <c r="V328" s="147" t="s">
        <v>2225</v>
      </c>
      <c r="W328" s="122" t="s">
        <v>27</v>
      </c>
      <c r="X328" s="147" t="s">
        <v>2225</v>
      </c>
      <c r="Y328" s="148" t="s">
        <v>1135</v>
      </c>
      <c r="Z328" s="148" t="s">
        <v>2233</v>
      </c>
      <c r="AA328" s="148" t="s">
        <v>31</v>
      </c>
      <c r="AB328" s="122" t="s">
        <v>1985</v>
      </c>
      <c r="AC328" s="122" t="s">
        <v>2134</v>
      </c>
      <c r="AD328" s="122" t="s">
        <v>1490</v>
      </c>
      <c r="AE328" s="122" t="s">
        <v>2236</v>
      </c>
    </row>
    <row r="329" spans="1:31" s="122" customFormat="1" ht="191.4" customHeight="1" x14ac:dyDescent="0.25">
      <c r="A329" s="32">
        <v>2025</v>
      </c>
      <c r="B329" s="186" t="s">
        <v>1006</v>
      </c>
      <c r="C329" s="186" t="s">
        <v>1341</v>
      </c>
      <c r="D329" s="186" t="s">
        <v>1611</v>
      </c>
      <c r="E329" s="143">
        <v>165</v>
      </c>
      <c r="F329" s="143"/>
      <c r="G329" s="122" t="s">
        <v>1801</v>
      </c>
      <c r="H329" s="143"/>
      <c r="I329" s="123" t="s">
        <v>1802</v>
      </c>
      <c r="J329" s="148">
        <v>2</v>
      </c>
      <c r="K329" s="148" t="s">
        <v>1225</v>
      </c>
      <c r="L329" s="751">
        <v>6000</v>
      </c>
      <c r="M329" s="752">
        <f t="shared" si="11"/>
        <v>12000</v>
      </c>
      <c r="N329" s="751">
        <v>5600</v>
      </c>
      <c r="O329" s="753">
        <f t="shared" si="10"/>
        <v>11200</v>
      </c>
      <c r="P329" s="135" t="s">
        <v>1806</v>
      </c>
      <c r="Q329" s="23" t="s">
        <v>1350</v>
      </c>
      <c r="R329" s="4" t="s">
        <v>2100</v>
      </c>
      <c r="S329" s="4" t="s">
        <v>2100</v>
      </c>
      <c r="T329" s="23" t="s">
        <v>2001</v>
      </c>
      <c r="U329" s="155" t="s">
        <v>2159</v>
      </c>
      <c r="V329" s="156" t="s">
        <v>2202</v>
      </c>
      <c r="W329" s="148" t="s">
        <v>1679</v>
      </c>
      <c r="X329" s="156" t="s">
        <v>2203</v>
      </c>
      <c r="Y329" s="148">
        <v>1005</v>
      </c>
      <c r="Z329" s="148" t="s">
        <v>2200</v>
      </c>
      <c r="AA329" s="148" t="s">
        <v>31</v>
      </c>
      <c r="AB329" s="148" t="s">
        <v>1985</v>
      </c>
      <c r="AC329" s="148" t="s">
        <v>2122</v>
      </c>
      <c r="AD329" s="148" t="s">
        <v>1178</v>
      </c>
      <c r="AE329" s="148" t="s">
        <v>2204</v>
      </c>
    </row>
    <row r="330" spans="1:31" s="122" customFormat="1" ht="180.6" customHeight="1" x14ac:dyDescent="0.25">
      <c r="A330" s="32">
        <v>2025</v>
      </c>
      <c r="B330" s="186" t="s">
        <v>1006</v>
      </c>
      <c r="C330" s="186" t="s">
        <v>1341</v>
      </c>
      <c r="D330" s="186" t="s">
        <v>1611</v>
      </c>
      <c r="E330" s="143">
        <v>165</v>
      </c>
      <c r="F330" s="143"/>
      <c r="G330" s="122" t="s">
        <v>1801</v>
      </c>
      <c r="H330" s="143"/>
      <c r="I330" s="123" t="s">
        <v>1803</v>
      </c>
      <c r="J330" s="143">
        <v>6</v>
      </c>
      <c r="K330" s="143" t="s">
        <v>1173</v>
      </c>
      <c r="L330" s="144">
        <v>1600</v>
      </c>
      <c r="M330" s="565">
        <f t="shared" si="11"/>
        <v>9600</v>
      </c>
      <c r="N330" s="144">
        <v>1700</v>
      </c>
      <c r="O330" s="185">
        <f t="shared" si="10"/>
        <v>10200</v>
      </c>
      <c r="P330" s="123" t="s">
        <v>1806</v>
      </c>
      <c r="Q330" s="24" t="s">
        <v>1350</v>
      </c>
      <c r="R330" s="4" t="s">
        <v>2100</v>
      </c>
      <c r="S330" s="4" t="s">
        <v>2100</v>
      </c>
      <c r="T330" s="4" t="s">
        <v>2001</v>
      </c>
      <c r="U330" s="156" t="s">
        <v>2159</v>
      </c>
      <c r="V330" s="156" t="s">
        <v>2202</v>
      </c>
      <c r="W330" s="148" t="s">
        <v>1679</v>
      </c>
      <c r="X330" s="156" t="s">
        <v>2203</v>
      </c>
      <c r="Y330" s="148">
        <v>1005</v>
      </c>
      <c r="Z330" s="148" t="s">
        <v>2200</v>
      </c>
      <c r="AA330" s="148" t="s">
        <v>31</v>
      </c>
      <c r="AB330" s="148" t="s">
        <v>1985</v>
      </c>
      <c r="AC330" s="122" t="s">
        <v>2122</v>
      </c>
    </row>
    <row r="331" spans="1:31" s="122" customFormat="1" ht="127.8" customHeight="1" x14ac:dyDescent="0.25">
      <c r="A331" s="32">
        <v>2025</v>
      </c>
      <c r="B331" s="186" t="s">
        <v>1006</v>
      </c>
      <c r="C331" s="186" t="s">
        <v>1341</v>
      </c>
      <c r="D331" s="186" t="s">
        <v>1611</v>
      </c>
      <c r="E331" s="143">
        <v>165</v>
      </c>
      <c r="F331" s="143"/>
      <c r="G331" s="122" t="s">
        <v>1801</v>
      </c>
      <c r="H331" s="143"/>
      <c r="I331" s="123" t="s">
        <v>1804</v>
      </c>
      <c r="J331" s="143">
        <v>2</v>
      </c>
      <c r="K331" s="143" t="s">
        <v>1225</v>
      </c>
      <c r="L331" s="144">
        <v>3667</v>
      </c>
      <c r="M331" s="565">
        <f t="shared" si="11"/>
        <v>7334</v>
      </c>
      <c r="N331" s="144">
        <v>3500</v>
      </c>
      <c r="O331" s="185">
        <f t="shared" si="10"/>
        <v>7000</v>
      </c>
      <c r="P331" s="123" t="s">
        <v>1806</v>
      </c>
      <c r="Q331" s="24" t="s">
        <v>1350</v>
      </c>
      <c r="R331" s="4" t="s">
        <v>2100</v>
      </c>
      <c r="S331" s="4" t="s">
        <v>2100</v>
      </c>
      <c r="T331" s="4" t="s">
        <v>2001</v>
      </c>
      <c r="U331" s="156" t="s">
        <v>2159</v>
      </c>
      <c r="V331" s="156" t="s">
        <v>2202</v>
      </c>
      <c r="W331" s="148" t="s">
        <v>1679</v>
      </c>
      <c r="X331" s="156" t="s">
        <v>2203</v>
      </c>
      <c r="Y331" s="148">
        <v>1005</v>
      </c>
      <c r="Z331" s="148" t="s">
        <v>2200</v>
      </c>
      <c r="AA331" s="148" t="s">
        <v>31</v>
      </c>
      <c r="AB331" s="148" t="s">
        <v>1985</v>
      </c>
      <c r="AC331" s="122" t="s">
        <v>2122</v>
      </c>
    </row>
    <row r="332" spans="1:31" s="122" customFormat="1" ht="100.2" customHeight="1" x14ac:dyDescent="0.25">
      <c r="A332" s="32">
        <v>2025</v>
      </c>
      <c r="B332" s="186" t="s">
        <v>1006</v>
      </c>
      <c r="C332" s="186" t="s">
        <v>1341</v>
      </c>
      <c r="D332" s="186" t="s">
        <v>1611</v>
      </c>
      <c r="E332" s="143">
        <v>165</v>
      </c>
      <c r="F332" s="143"/>
      <c r="G332" s="122" t="s">
        <v>1801</v>
      </c>
      <c r="H332" s="143"/>
      <c r="I332" s="123" t="s">
        <v>1805</v>
      </c>
      <c r="J332" s="143">
        <v>20</v>
      </c>
      <c r="K332" s="143" t="s">
        <v>1173</v>
      </c>
      <c r="L332" s="144">
        <v>150</v>
      </c>
      <c r="M332" s="565">
        <f t="shared" si="11"/>
        <v>3000</v>
      </c>
      <c r="N332" s="144">
        <v>160</v>
      </c>
      <c r="O332" s="185">
        <f t="shared" si="10"/>
        <v>3200</v>
      </c>
      <c r="P332" s="123" t="s">
        <v>1806</v>
      </c>
      <c r="Q332" s="24" t="s">
        <v>1350</v>
      </c>
      <c r="R332" s="23" t="s">
        <v>2100</v>
      </c>
      <c r="S332" s="23" t="s">
        <v>2100</v>
      </c>
      <c r="T332" s="23" t="s">
        <v>2001</v>
      </c>
      <c r="U332" s="155" t="s">
        <v>2159</v>
      </c>
      <c r="V332" s="156" t="s">
        <v>2202</v>
      </c>
      <c r="W332" s="148" t="s">
        <v>1679</v>
      </c>
      <c r="X332" s="156" t="s">
        <v>2203</v>
      </c>
      <c r="Y332" s="148">
        <v>1005</v>
      </c>
      <c r="Z332" s="148" t="s">
        <v>2200</v>
      </c>
      <c r="AA332" s="148" t="s">
        <v>31</v>
      </c>
      <c r="AB332" s="148" t="s">
        <v>1985</v>
      </c>
      <c r="AC332" s="122" t="s">
        <v>2122</v>
      </c>
    </row>
    <row r="333" spans="1:31" s="122" customFormat="1" ht="25.2" customHeight="1" x14ac:dyDescent="0.25">
      <c r="A333" s="23">
        <v>2025</v>
      </c>
      <c r="B333" s="148" t="s">
        <v>1006</v>
      </c>
      <c r="C333" s="142" t="s">
        <v>920</v>
      </c>
      <c r="D333" s="142" t="s">
        <v>1807</v>
      </c>
      <c r="E333" s="143"/>
      <c r="F333" s="143"/>
      <c r="G333" s="122" t="s">
        <v>1808</v>
      </c>
      <c r="H333" s="143"/>
      <c r="I333" s="123" t="s">
        <v>1809</v>
      </c>
      <c r="J333" s="143">
        <v>10</v>
      </c>
      <c r="K333" s="143" t="s">
        <v>1225</v>
      </c>
      <c r="L333" s="144">
        <v>4500</v>
      </c>
      <c r="M333" s="181">
        <f t="shared" si="11"/>
        <v>45000</v>
      </c>
      <c r="N333" s="144">
        <v>700</v>
      </c>
      <c r="O333" s="185">
        <f t="shared" si="10"/>
        <v>7000</v>
      </c>
      <c r="P333" s="123" t="s">
        <v>1822</v>
      </c>
      <c r="Q333" s="24" t="s">
        <v>1350</v>
      </c>
      <c r="R333" s="24" t="s">
        <v>2100</v>
      </c>
      <c r="S333" s="24" t="s">
        <v>2100</v>
      </c>
      <c r="T333" s="24" t="s">
        <v>2001</v>
      </c>
      <c r="U333" s="146" t="s">
        <v>2180</v>
      </c>
      <c r="V333" s="147"/>
      <c r="W333" s="122" t="s">
        <v>666</v>
      </c>
      <c r="X333" s="147"/>
      <c r="Y333" s="148">
        <v>1005</v>
      </c>
      <c r="Z333" s="148"/>
      <c r="AA333" s="148"/>
      <c r="AD333" s="122" t="s">
        <v>1178</v>
      </c>
    </row>
    <row r="334" spans="1:31" s="122" customFormat="1" ht="14.1" customHeight="1" x14ac:dyDescent="0.25">
      <c r="A334" s="23">
        <v>2025</v>
      </c>
      <c r="B334" s="148" t="s">
        <v>1006</v>
      </c>
      <c r="C334" s="142" t="s">
        <v>920</v>
      </c>
      <c r="D334" s="142" t="s">
        <v>1807</v>
      </c>
      <c r="E334" s="143"/>
      <c r="F334" s="143"/>
      <c r="G334" s="122" t="s">
        <v>1808</v>
      </c>
      <c r="H334" s="143"/>
      <c r="I334" s="123" t="s">
        <v>1810</v>
      </c>
      <c r="J334" s="143">
        <v>2</v>
      </c>
      <c r="K334" s="143" t="s">
        <v>1225</v>
      </c>
      <c r="L334" s="144">
        <v>4515</v>
      </c>
      <c r="M334" s="181">
        <f t="shared" si="11"/>
        <v>9030</v>
      </c>
      <c r="N334" s="144">
        <v>3500</v>
      </c>
      <c r="O334" s="185">
        <f t="shared" si="10"/>
        <v>7000</v>
      </c>
      <c r="P334" s="123" t="s">
        <v>1822</v>
      </c>
      <c r="Q334" s="24" t="s">
        <v>1350</v>
      </c>
      <c r="R334" s="24" t="s">
        <v>2100</v>
      </c>
      <c r="S334" s="24" t="s">
        <v>2100</v>
      </c>
      <c r="T334" s="24" t="s">
        <v>2001</v>
      </c>
      <c r="U334" s="146" t="s">
        <v>2180</v>
      </c>
      <c r="V334" s="147"/>
      <c r="W334" s="122" t="s">
        <v>666</v>
      </c>
      <c r="X334" s="147"/>
      <c r="Y334" s="148">
        <v>1005</v>
      </c>
      <c r="Z334" s="148"/>
      <c r="AA334" s="148"/>
    </row>
    <row r="335" spans="1:31" s="122" customFormat="1" ht="14.1" customHeight="1" x14ac:dyDescent="0.25">
      <c r="A335" s="23">
        <v>2025</v>
      </c>
      <c r="B335" s="148" t="s">
        <v>1006</v>
      </c>
      <c r="C335" s="142" t="s">
        <v>920</v>
      </c>
      <c r="D335" s="142" t="s">
        <v>1807</v>
      </c>
      <c r="E335" s="143"/>
      <c r="F335" s="143"/>
      <c r="G335" s="122" t="s">
        <v>1808</v>
      </c>
      <c r="H335" s="143"/>
      <c r="I335" s="123" t="s">
        <v>1811</v>
      </c>
      <c r="J335" s="143">
        <v>2</v>
      </c>
      <c r="K335" s="143" t="s">
        <v>1225</v>
      </c>
      <c r="L335" s="144">
        <v>1198.5</v>
      </c>
      <c r="M335" s="181">
        <f t="shared" si="11"/>
        <v>2397</v>
      </c>
      <c r="N335" s="144">
        <v>1500</v>
      </c>
      <c r="O335" s="185">
        <f t="shared" si="10"/>
        <v>3000</v>
      </c>
      <c r="P335" s="123" t="s">
        <v>1822</v>
      </c>
      <c r="Q335" s="24" t="s">
        <v>1350</v>
      </c>
      <c r="R335" s="24" t="s">
        <v>2100</v>
      </c>
      <c r="S335" s="24" t="s">
        <v>2100</v>
      </c>
      <c r="T335" s="24" t="s">
        <v>2001</v>
      </c>
      <c r="U335" s="146" t="s">
        <v>2180</v>
      </c>
      <c r="V335" s="147"/>
      <c r="W335" s="122" t="s">
        <v>666</v>
      </c>
      <c r="X335" s="147"/>
      <c r="Y335" s="148">
        <v>1005</v>
      </c>
      <c r="Z335" s="148"/>
      <c r="AA335" s="148"/>
    </row>
    <row r="336" spans="1:31" s="31" customFormat="1" ht="14.1" customHeight="1" x14ac:dyDescent="0.25">
      <c r="A336" s="23">
        <v>2025</v>
      </c>
      <c r="B336" s="23" t="s">
        <v>1006</v>
      </c>
      <c r="C336" s="142" t="s">
        <v>920</v>
      </c>
      <c r="D336" s="142" t="s">
        <v>1807</v>
      </c>
      <c r="E336" s="143"/>
      <c r="F336" s="143"/>
      <c r="G336" s="122" t="s">
        <v>1808</v>
      </c>
      <c r="H336" s="143"/>
      <c r="I336" s="123" t="s">
        <v>1812</v>
      </c>
      <c r="J336" s="143">
        <v>2</v>
      </c>
      <c r="K336" s="143" t="s">
        <v>1225</v>
      </c>
      <c r="L336" s="144">
        <v>10500</v>
      </c>
      <c r="M336" s="12">
        <f t="shared" si="11"/>
        <v>21000</v>
      </c>
      <c r="N336" s="144">
        <v>11250</v>
      </c>
      <c r="O336" s="185">
        <f t="shared" si="10"/>
        <v>22500</v>
      </c>
      <c r="P336" s="123" t="s">
        <v>1822</v>
      </c>
      <c r="Q336" s="24" t="s">
        <v>1350</v>
      </c>
      <c r="R336" s="24" t="s">
        <v>2100</v>
      </c>
      <c r="S336" s="24" t="s">
        <v>2100</v>
      </c>
      <c r="T336" s="24" t="s">
        <v>2001</v>
      </c>
      <c r="U336" s="146" t="s">
        <v>2180</v>
      </c>
      <c r="V336" s="147"/>
      <c r="W336" s="122" t="s">
        <v>666</v>
      </c>
      <c r="X336" s="147"/>
      <c r="Y336" s="148">
        <v>1005</v>
      </c>
      <c r="Z336" s="148"/>
      <c r="AA336" s="148"/>
      <c r="AB336" s="122"/>
      <c r="AC336" s="122"/>
      <c r="AD336" s="122"/>
    </row>
    <row r="337" spans="1:32" s="31" customFormat="1" ht="14.1" customHeight="1" x14ac:dyDescent="0.25">
      <c r="A337" s="23">
        <v>2025</v>
      </c>
      <c r="B337" s="23" t="s">
        <v>1006</v>
      </c>
      <c r="C337" s="142" t="s">
        <v>920</v>
      </c>
      <c r="D337" s="142" t="s">
        <v>1807</v>
      </c>
      <c r="E337" s="143"/>
      <c r="F337" s="143"/>
      <c r="G337" s="122" t="s">
        <v>1808</v>
      </c>
      <c r="H337" s="143"/>
      <c r="I337" s="123" t="s">
        <v>1813</v>
      </c>
      <c r="J337" s="143">
        <v>2</v>
      </c>
      <c r="K337" s="143" t="s">
        <v>1225</v>
      </c>
      <c r="L337" s="144">
        <v>3405</v>
      </c>
      <c r="M337" s="12">
        <f t="shared" si="11"/>
        <v>6810</v>
      </c>
      <c r="N337" s="144">
        <v>2200</v>
      </c>
      <c r="O337" s="185">
        <f t="shared" si="10"/>
        <v>4400</v>
      </c>
      <c r="P337" s="123" t="s">
        <v>1822</v>
      </c>
      <c r="Q337" s="24" t="s">
        <v>1350</v>
      </c>
      <c r="R337" s="24" t="s">
        <v>2100</v>
      </c>
      <c r="S337" s="24" t="s">
        <v>2100</v>
      </c>
      <c r="T337" s="24" t="s">
        <v>2001</v>
      </c>
      <c r="U337" s="146" t="s">
        <v>2180</v>
      </c>
      <c r="V337" s="147"/>
      <c r="W337" s="122" t="s">
        <v>666</v>
      </c>
      <c r="X337" s="147"/>
      <c r="Y337" s="148">
        <v>1005</v>
      </c>
      <c r="Z337" s="148"/>
      <c r="AA337" s="148"/>
      <c r="AB337" s="122"/>
      <c r="AC337" s="122"/>
      <c r="AD337" s="122"/>
    </row>
    <row r="338" spans="1:32" s="31" customFormat="1" ht="15" customHeight="1" x14ac:dyDescent="0.25">
      <c r="A338" s="23">
        <v>2025</v>
      </c>
      <c r="B338" s="23" t="s">
        <v>1006</v>
      </c>
      <c r="C338" s="142" t="s">
        <v>920</v>
      </c>
      <c r="D338" s="142" t="s">
        <v>1807</v>
      </c>
      <c r="E338" s="143"/>
      <c r="F338" s="143"/>
      <c r="G338" s="122" t="s">
        <v>1808</v>
      </c>
      <c r="H338" s="143"/>
      <c r="I338" s="135" t="s">
        <v>1814</v>
      </c>
      <c r="J338" s="143">
        <v>5</v>
      </c>
      <c r="K338" s="143" t="s">
        <v>1225</v>
      </c>
      <c r="L338" s="144">
        <v>18000</v>
      </c>
      <c r="M338" s="12">
        <f t="shared" si="11"/>
        <v>90000</v>
      </c>
      <c r="N338" s="144">
        <v>17000</v>
      </c>
      <c r="O338" s="185">
        <f t="shared" si="10"/>
        <v>85000</v>
      </c>
      <c r="P338" s="123" t="s">
        <v>1822</v>
      </c>
      <c r="Q338" s="24" t="s">
        <v>1350</v>
      </c>
      <c r="R338" s="24" t="s">
        <v>2100</v>
      </c>
      <c r="S338" s="24" t="s">
        <v>2100</v>
      </c>
      <c r="T338" s="24" t="s">
        <v>2001</v>
      </c>
      <c r="U338" s="146" t="s">
        <v>2180</v>
      </c>
      <c r="V338" s="147"/>
      <c r="W338" s="122" t="s">
        <v>666</v>
      </c>
      <c r="X338" s="147"/>
      <c r="Y338" s="148">
        <v>1005</v>
      </c>
      <c r="Z338" s="148"/>
      <c r="AA338" s="148"/>
      <c r="AB338" s="122"/>
      <c r="AC338" s="122"/>
    </row>
    <row r="339" spans="1:32" s="31" customFormat="1" ht="14.4" customHeight="1" x14ac:dyDescent="0.25">
      <c r="A339" s="23">
        <v>2025</v>
      </c>
      <c r="B339" s="23" t="s">
        <v>1006</v>
      </c>
      <c r="C339" s="142" t="s">
        <v>920</v>
      </c>
      <c r="D339" s="142" t="s">
        <v>1807</v>
      </c>
      <c r="E339" s="143"/>
      <c r="F339" s="143"/>
      <c r="G339" s="122" t="s">
        <v>1808</v>
      </c>
      <c r="H339" s="143"/>
      <c r="I339" s="187" t="s">
        <v>1815</v>
      </c>
      <c r="J339" s="143">
        <v>2</v>
      </c>
      <c r="K339" s="143" t="s">
        <v>1225</v>
      </c>
      <c r="L339" s="144">
        <v>2280</v>
      </c>
      <c r="M339" s="12">
        <f t="shared" si="11"/>
        <v>4560</v>
      </c>
      <c r="N339" s="144">
        <v>2200</v>
      </c>
      <c r="O339" s="185">
        <f t="shared" si="10"/>
        <v>4400</v>
      </c>
      <c r="P339" s="123" t="s">
        <v>1822</v>
      </c>
      <c r="Q339" s="24" t="s">
        <v>1350</v>
      </c>
      <c r="R339" s="24" t="s">
        <v>2100</v>
      </c>
      <c r="S339" s="24" t="s">
        <v>2100</v>
      </c>
      <c r="T339" s="24" t="s">
        <v>2001</v>
      </c>
      <c r="U339" s="146" t="s">
        <v>2180</v>
      </c>
      <c r="V339" s="147"/>
      <c r="W339" s="122" t="s">
        <v>666</v>
      </c>
      <c r="X339" s="147"/>
      <c r="Y339" s="148">
        <v>1005</v>
      </c>
      <c r="Z339" s="148"/>
      <c r="AA339" s="148"/>
      <c r="AB339" s="122"/>
      <c r="AC339" s="122"/>
      <c r="AD339" s="122"/>
      <c r="AE339" s="122"/>
      <c r="AF339" s="122"/>
    </row>
    <row r="340" spans="1:32" s="31" customFormat="1" ht="15.6" customHeight="1" x14ac:dyDescent="0.25">
      <c r="A340" s="23">
        <v>2025</v>
      </c>
      <c r="B340" s="23" t="s">
        <v>1006</v>
      </c>
      <c r="C340" s="142" t="s">
        <v>920</v>
      </c>
      <c r="D340" s="142" t="s">
        <v>1807</v>
      </c>
      <c r="E340" s="143"/>
      <c r="F340" s="143"/>
      <c r="G340" s="122" t="s">
        <v>1808</v>
      </c>
      <c r="H340" s="143"/>
      <c r="I340" s="123" t="s">
        <v>1816</v>
      </c>
      <c r="J340" s="143">
        <v>2</v>
      </c>
      <c r="K340" s="143" t="s">
        <v>1225</v>
      </c>
      <c r="L340" s="144">
        <v>7575</v>
      </c>
      <c r="M340" s="12">
        <f t="shared" si="11"/>
        <v>15150</v>
      </c>
      <c r="N340" s="144">
        <v>980</v>
      </c>
      <c r="O340" s="185">
        <f t="shared" si="10"/>
        <v>1960</v>
      </c>
      <c r="P340" s="123" t="s">
        <v>1822</v>
      </c>
      <c r="Q340" s="24" t="s">
        <v>1350</v>
      </c>
      <c r="R340" s="24" t="s">
        <v>2100</v>
      </c>
      <c r="S340" s="24" t="s">
        <v>2100</v>
      </c>
      <c r="T340" s="24" t="s">
        <v>2001</v>
      </c>
      <c r="U340" s="146" t="s">
        <v>2180</v>
      </c>
      <c r="V340" s="147"/>
      <c r="W340" s="122" t="s">
        <v>666</v>
      </c>
      <c r="X340" s="147"/>
      <c r="Y340" s="148">
        <v>1005</v>
      </c>
      <c r="Z340" s="148"/>
      <c r="AA340" s="148"/>
      <c r="AB340" s="122"/>
      <c r="AC340" s="122"/>
      <c r="AD340" s="122"/>
      <c r="AE340" s="122"/>
      <c r="AF340" s="122"/>
    </row>
    <row r="341" spans="1:32" s="31" customFormat="1" ht="13.2" customHeight="1" x14ac:dyDescent="0.25">
      <c r="A341" s="23">
        <v>2025</v>
      </c>
      <c r="B341" s="23" t="s">
        <v>1006</v>
      </c>
      <c r="C341" s="142" t="s">
        <v>920</v>
      </c>
      <c r="D341" s="142" t="s">
        <v>1807</v>
      </c>
      <c r="E341" s="143"/>
      <c r="F341" s="143"/>
      <c r="G341" s="122" t="s">
        <v>1808</v>
      </c>
      <c r="H341" s="143"/>
      <c r="I341" s="123" t="s">
        <v>1817</v>
      </c>
      <c r="J341" s="143">
        <v>2</v>
      </c>
      <c r="K341" s="143" t="s">
        <v>1225</v>
      </c>
      <c r="L341" s="144">
        <v>6840</v>
      </c>
      <c r="M341" s="12">
        <f t="shared" si="11"/>
        <v>13680</v>
      </c>
      <c r="N341" s="144">
        <v>6850</v>
      </c>
      <c r="O341" s="185">
        <f t="shared" si="10"/>
        <v>13700</v>
      </c>
      <c r="P341" s="123" t="s">
        <v>1822</v>
      </c>
      <c r="Q341" s="24" t="s">
        <v>1350</v>
      </c>
      <c r="R341" s="24" t="s">
        <v>2100</v>
      </c>
      <c r="S341" s="24" t="s">
        <v>2100</v>
      </c>
      <c r="T341" s="24" t="s">
        <v>2001</v>
      </c>
      <c r="U341" s="146" t="s">
        <v>2180</v>
      </c>
      <c r="V341" s="147"/>
      <c r="W341" s="122" t="s">
        <v>666</v>
      </c>
      <c r="X341" s="147"/>
      <c r="Y341" s="148">
        <v>1005</v>
      </c>
      <c r="Z341" s="148"/>
      <c r="AA341" s="148"/>
      <c r="AB341" s="122"/>
      <c r="AC341" s="122"/>
      <c r="AD341" s="122"/>
      <c r="AE341" s="122"/>
      <c r="AF341" s="122"/>
    </row>
    <row r="342" spans="1:32" s="31" customFormat="1" ht="15" customHeight="1" x14ac:dyDescent="0.25">
      <c r="A342" s="23">
        <v>2025</v>
      </c>
      <c r="B342" s="23" t="s">
        <v>1006</v>
      </c>
      <c r="C342" s="142" t="s">
        <v>920</v>
      </c>
      <c r="D342" s="142" t="s">
        <v>1807</v>
      </c>
      <c r="E342" s="143"/>
      <c r="F342" s="143"/>
      <c r="G342" s="122" t="s">
        <v>1808</v>
      </c>
      <c r="H342" s="143"/>
      <c r="I342" s="123" t="s">
        <v>1818</v>
      </c>
      <c r="J342" s="143">
        <v>10</v>
      </c>
      <c r="K342" s="143" t="s">
        <v>1225</v>
      </c>
      <c r="L342" s="144">
        <v>4500</v>
      </c>
      <c r="M342" s="12">
        <f t="shared" si="11"/>
        <v>45000</v>
      </c>
      <c r="N342" s="144">
        <v>14100</v>
      </c>
      <c r="O342" s="185">
        <f t="shared" si="10"/>
        <v>141000</v>
      </c>
      <c r="P342" s="123" t="s">
        <v>1822</v>
      </c>
      <c r="Q342" s="24" t="s">
        <v>1350</v>
      </c>
      <c r="R342" s="24" t="s">
        <v>2100</v>
      </c>
      <c r="S342" s="24" t="s">
        <v>2100</v>
      </c>
      <c r="T342" s="24" t="s">
        <v>2001</v>
      </c>
      <c r="U342" s="146" t="s">
        <v>2180</v>
      </c>
      <c r="V342" s="147"/>
      <c r="W342" s="122" t="s">
        <v>666</v>
      </c>
      <c r="X342" s="147"/>
      <c r="Y342" s="148">
        <v>1005</v>
      </c>
      <c r="Z342" s="148"/>
      <c r="AA342" s="148"/>
      <c r="AB342" s="122"/>
      <c r="AC342" s="122"/>
      <c r="AD342" s="122"/>
      <c r="AE342" s="122"/>
      <c r="AF342" s="122"/>
    </row>
    <row r="343" spans="1:32" s="31" customFormat="1" ht="16.2" customHeight="1" x14ac:dyDescent="0.25">
      <c r="A343" s="23">
        <v>2025</v>
      </c>
      <c r="B343" s="23" t="s">
        <v>1006</v>
      </c>
      <c r="C343" s="142" t="s">
        <v>920</v>
      </c>
      <c r="D343" s="142" t="s">
        <v>1807</v>
      </c>
      <c r="E343" s="143"/>
      <c r="F343" s="143"/>
      <c r="G343" s="122" t="s">
        <v>1808</v>
      </c>
      <c r="H343" s="143"/>
      <c r="I343" s="123" t="s">
        <v>1819</v>
      </c>
      <c r="J343" s="143">
        <v>2</v>
      </c>
      <c r="K343" s="143" t="s">
        <v>1225</v>
      </c>
      <c r="L343" s="144">
        <v>1920</v>
      </c>
      <c r="M343" s="12">
        <f t="shared" si="11"/>
        <v>3840</v>
      </c>
      <c r="N343" s="144">
        <v>350</v>
      </c>
      <c r="O343" s="185">
        <f t="shared" si="10"/>
        <v>700</v>
      </c>
      <c r="P343" s="123" t="s">
        <v>1822</v>
      </c>
      <c r="Q343" s="24" t="s">
        <v>1350</v>
      </c>
      <c r="R343" s="24" t="s">
        <v>2100</v>
      </c>
      <c r="S343" s="24" t="s">
        <v>2100</v>
      </c>
      <c r="T343" s="24" t="s">
        <v>2001</v>
      </c>
      <c r="U343" s="146" t="s">
        <v>2180</v>
      </c>
      <c r="V343" s="147"/>
      <c r="W343" s="122" t="s">
        <v>666</v>
      </c>
      <c r="X343" s="147"/>
      <c r="Y343" s="148">
        <v>1005</v>
      </c>
      <c r="Z343" s="148"/>
      <c r="AA343" s="148"/>
      <c r="AB343" s="122"/>
      <c r="AC343" s="122"/>
      <c r="AD343" s="122"/>
      <c r="AE343" s="122"/>
      <c r="AF343" s="122"/>
    </row>
    <row r="344" spans="1:32" ht="25.2" customHeight="1" x14ac:dyDescent="0.25">
      <c r="A344" s="23">
        <v>2025</v>
      </c>
      <c r="B344" s="23" t="s">
        <v>1006</v>
      </c>
      <c r="C344" s="142" t="s">
        <v>920</v>
      </c>
      <c r="D344" s="142" t="s">
        <v>1807</v>
      </c>
      <c r="E344" s="143"/>
      <c r="F344" s="143"/>
      <c r="G344" s="122" t="s">
        <v>1808</v>
      </c>
      <c r="H344" s="143"/>
      <c r="I344" s="123" t="s">
        <v>1820</v>
      </c>
      <c r="J344" s="143">
        <v>3</v>
      </c>
      <c r="K344" s="143" t="s">
        <v>1225</v>
      </c>
      <c r="L344" s="144">
        <v>31875</v>
      </c>
      <c r="M344" s="12">
        <f t="shared" si="11"/>
        <v>95625</v>
      </c>
      <c r="N344" s="144">
        <v>19000</v>
      </c>
      <c r="O344" s="185">
        <f t="shared" si="10"/>
        <v>57000</v>
      </c>
      <c r="P344" s="123" t="s">
        <v>1822</v>
      </c>
      <c r="Q344" s="24" t="s">
        <v>1350</v>
      </c>
      <c r="R344" s="24" t="s">
        <v>2100</v>
      </c>
      <c r="S344" s="24" t="s">
        <v>2100</v>
      </c>
      <c r="T344" s="24" t="s">
        <v>2001</v>
      </c>
      <c r="U344" s="146" t="s">
        <v>2180</v>
      </c>
      <c r="V344" s="147"/>
      <c r="W344" s="122" t="s">
        <v>666</v>
      </c>
      <c r="X344" s="147"/>
      <c r="Y344" s="148">
        <v>1005</v>
      </c>
      <c r="Z344" s="148"/>
      <c r="AA344" s="148"/>
      <c r="AB344" s="122"/>
      <c r="AC344" s="122"/>
      <c r="AD344" s="122"/>
      <c r="AE344" s="122"/>
      <c r="AF344" s="122"/>
    </row>
    <row r="345" spans="1:32" ht="15" customHeight="1" x14ac:dyDescent="0.25">
      <c r="A345" s="23">
        <v>2025</v>
      </c>
      <c r="B345" s="23" t="s">
        <v>1006</v>
      </c>
      <c r="C345" s="142" t="s">
        <v>920</v>
      </c>
      <c r="D345" s="142" t="s">
        <v>1807</v>
      </c>
      <c r="E345" s="143"/>
      <c r="F345" s="143"/>
      <c r="G345" s="122" t="s">
        <v>1808</v>
      </c>
      <c r="H345" s="143"/>
      <c r="I345" s="8" t="s">
        <v>1821</v>
      </c>
      <c r="J345" s="24">
        <v>10</v>
      </c>
      <c r="K345" s="143" t="s">
        <v>1225</v>
      </c>
      <c r="L345" s="2">
        <v>150</v>
      </c>
      <c r="M345" s="12">
        <f t="shared" si="11"/>
        <v>1500</v>
      </c>
      <c r="N345" s="2">
        <v>200</v>
      </c>
      <c r="O345" s="185">
        <f t="shared" si="10"/>
        <v>2000</v>
      </c>
      <c r="P345" s="123" t="s">
        <v>1822</v>
      </c>
      <c r="Q345" s="24" t="s">
        <v>1350</v>
      </c>
      <c r="R345" s="24" t="s">
        <v>2100</v>
      </c>
      <c r="S345" s="24" t="s">
        <v>2100</v>
      </c>
      <c r="T345" s="24" t="s">
        <v>2001</v>
      </c>
      <c r="U345" s="146" t="s">
        <v>2180</v>
      </c>
      <c r="W345" s="122" t="s">
        <v>666</v>
      </c>
      <c r="Y345" s="148">
        <v>1005</v>
      </c>
      <c r="Z345" s="148"/>
      <c r="AA345" s="148"/>
      <c r="AD345" s="124"/>
    </row>
    <row r="346" spans="1:32" ht="30" customHeight="1" x14ac:dyDescent="0.25">
      <c r="A346" s="23">
        <v>2025</v>
      </c>
      <c r="B346" s="23" t="s">
        <v>1006</v>
      </c>
      <c r="C346" s="142" t="s">
        <v>920</v>
      </c>
      <c r="D346" s="142" t="s">
        <v>1807</v>
      </c>
      <c r="G346" s="1" t="s">
        <v>1823</v>
      </c>
      <c r="H346" s="143"/>
      <c r="I346" s="8" t="s">
        <v>1824</v>
      </c>
      <c r="J346" s="24">
        <v>5</v>
      </c>
      <c r="K346" s="24" t="s">
        <v>1517</v>
      </c>
      <c r="L346" s="2">
        <v>3523.5</v>
      </c>
      <c r="M346" s="12">
        <f t="shared" si="11"/>
        <v>17617.5</v>
      </c>
      <c r="N346" s="2">
        <v>3330</v>
      </c>
      <c r="O346" s="185">
        <f t="shared" si="10"/>
        <v>16650</v>
      </c>
      <c r="P346" s="123" t="s">
        <v>1822</v>
      </c>
      <c r="Q346" s="24" t="s">
        <v>1350</v>
      </c>
      <c r="R346" s="24" t="s">
        <v>2100</v>
      </c>
      <c r="S346" s="24" t="s">
        <v>2100</v>
      </c>
      <c r="T346" s="24" t="s">
        <v>2001</v>
      </c>
      <c r="U346" s="16" t="s">
        <v>2181</v>
      </c>
      <c r="V346" s="747">
        <v>0.45</v>
      </c>
      <c r="W346" s="1" t="s">
        <v>209</v>
      </c>
      <c r="Y346" s="148">
        <v>1005</v>
      </c>
      <c r="Z346" s="148"/>
      <c r="AA346" s="148"/>
      <c r="AD346" s="1" t="s">
        <v>1584</v>
      </c>
    </row>
    <row r="347" spans="1:32" ht="19.2" customHeight="1" x14ac:dyDescent="0.25">
      <c r="A347" s="23">
        <v>2025</v>
      </c>
      <c r="B347" s="23" t="s">
        <v>1006</v>
      </c>
      <c r="C347" s="142" t="s">
        <v>920</v>
      </c>
      <c r="D347" s="142" t="s">
        <v>1807</v>
      </c>
      <c r="G347" s="1" t="s">
        <v>1823</v>
      </c>
      <c r="H347" s="143"/>
      <c r="I347" s="8" t="s">
        <v>1825</v>
      </c>
      <c r="J347" s="24">
        <v>5</v>
      </c>
      <c r="K347" s="24" t="s">
        <v>1291</v>
      </c>
      <c r="L347" s="2">
        <v>283.5</v>
      </c>
      <c r="M347" s="12">
        <f t="shared" si="11"/>
        <v>1417.5</v>
      </c>
      <c r="N347" s="2">
        <v>100</v>
      </c>
      <c r="O347" s="185">
        <f t="shared" si="10"/>
        <v>500</v>
      </c>
      <c r="P347" s="123" t="s">
        <v>1822</v>
      </c>
      <c r="Q347" s="24" t="s">
        <v>1350</v>
      </c>
      <c r="R347" s="24" t="s">
        <v>2100</v>
      </c>
      <c r="S347" s="24" t="s">
        <v>2100</v>
      </c>
      <c r="T347" s="24" t="s">
        <v>2001</v>
      </c>
      <c r="U347" s="16" t="s">
        <v>2181</v>
      </c>
      <c r="W347" s="1" t="s">
        <v>209</v>
      </c>
      <c r="Y347" s="148">
        <v>1005</v>
      </c>
      <c r="Z347" s="148"/>
      <c r="AA347" s="148"/>
    </row>
    <row r="348" spans="1:32" ht="18" customHeight="1" x14ac:dyDescent="0.25">
      <c r="A348" s="23">
        <v>2025</v>
      </c>
      <c r="B348" s="23" t="s">
        <v>1006</v>
      </c>
      <c r="C348" s="142" t="s">
        <v>920</v>
      </c>
      <c r="D348" s="142" t="s">
        <v>1807</v>
      </c>
      <c r="G348" s="1" t="s">
        <v>1823</v>
      </c>
      <c r="H348" s="143"/>
      <c r="I348" s="8" t="s">
        <v>1826</v>
      </c>
      <c r="J348" s="24">
        <v>5</v>
      </c>
      <c r="K348" s="24" t="s">
        <v>1291</v>
      </c>
      <c r="L348" s="2">
        <v>252</v>
      </c>
      <c r="M348" s="12">
        <f t="shared" si="11"/>
        <v>1260</v>
      </c>
      <c r="N348" s="2">
        <v>95</v>
      </c>
      <c r="O348" s="185">
        <f t="shared" si="10"/>
        <v>475</v>
      </c>
      <c r="P348" s="123" t="s">
        <v>1822</v>
      </c>
      <c r="Q348" s="24" t="s">
        <v>1350</v>
      </c>
      <c r="R348" s="24" t="s">
        <v>2100</v>
      </c>
      <c r="S348" s="24" t="s">
        <v>2100</v>
      </c>
      <c r="T348" s="24" t="s">
        <v>2001</v>
      </c>
      <c r="U348" s="16" t="s">
        <v>2181</v>
      </c>
      <c r="W348" s="1" t="s">
        <v>209</v>
      </c>
      <c r="Y348" s="148">
        <v>1005</v>
      </c>
      <c r="Z348" s="148"/>
      <c r="AA348" s="148"/>
    </row>
    <row r="349" spans="1:32" ht="19.95" customHeight="1" x14ac:dyDescent="0.25">
      <c r="A349" s="23">
        <v>2025</v>
      </c>
      <c r="B349" s="23" t="s">
        <v>1006</v>
      </c>
      <c r="C349" s="142" t="s">
        <v>920</v>
      </c>
      <c r="D349" s="142" t="s">
        <v>1807</v>
      </c>
      <c r="G349" s="1" t="s">
        <v>1823</v>
      </c>
      <c r="H349" s="143"/>
      <c r="I349" s="8" t="s">
        <v>1827</v>
      </c>
      <c r="J349" s="24">
        <v>5</v>
      </c>
      <c r="K349" s="24" t="s">
        <v>1291</v>
      </c>
      <c r="L349" s="2">
        <v>198</v>
      </c>
      <c r="M349" s="12">
        <f t="shared" si="11"/>
        <v>990</v>
      </c>
      <c r="N349" s="2">
        <v>75</v>
      </c>
      <c r="O349" s="185">
        <f t="shared" si="10"/>
        <v>375</v>
      </c>
      <c r="P349" s="123" t="s">
        <v>1822</v>
      </c>
      <c r="Q349" s="24" t="s">
        <v>1350</v>
      </c>
      <c r="R349" s="24" t="s">
        <v>2100</v>
      </c>
      <c r="S349" s="24" t="s">
        <v>2100</v>
      </c>
      <c r="T349" s="24" t="s">
        <v>2001</v>
      </c>
      <c r="U349" s="16" t="s">
        <v>2181</v>
      </c>
      <c r="W349" s="1" t="s">
        <v>209</v>
      </c>
      <c r="Y349" s="148">
        <v>1005</v>
      </c>
      <c r="Z349" s="148"/>
      <c r="AA349" s="148"/>
    </row>
    <row r="350" spans="1:32" ht="14.4" customHeight="1" x14ac:dyDescent="0.25">
      <c r="A350" s="24">
        <v>2025</v>
      </c>
      <c r="B350" s="24" t="s">
        <v>1006</v>
      </c>
      <c r="C350" s="142" t="s">
        <v>920</v>
      </c>
      <c r="D350" s="142" t="s">
        <v>1807</v>
      </c>
      <c r="G350" s="1" t="s">
        <v>1823</v>
      </c>
      <c r="H350" s="143"/>
      <c r="I350" s="8" t="s">
        <v>1828</v>
      </c>
      <c r="J350" s="24">
        <v>5</v>
      </c>
      <c r="K350" s="24" t="s">
        <v>1291</v>
      </c>
      <c r="L350" s="2">
        <v>184.5</v>
      </c>
      <c r="M350" s="423">
        <f t="shared" si="11"/>
        <v>922.5</v>
      </c>
      <c r="N350" s="2">
        <v>70</v>
      </c>
      <c r="O350" s="427">
        <f t="shared" si="10"/>
        <v>350</v>
      </c>
      <c r="P350" s="123" t="s">
        <v>1822</v>
      </c>
      <c r="Q350" s="24" t="s">
        <v>1350</v>
      </c>
      <c r="R350" s="24" t="s">
        <v>2100</v>
      </c>
      <c r="S350" s="24" t="s">
        <v>2100</v>
      </c>
      <c r="T350" s="24" t="s">
        <v>2001</v>
      </c>
      <c r="U350" s="16" t="s">
        <v>2181</v>
      </c>
      <c r="W350" s="1" t="s">
        <v>209</v>
      </c>
      <c r="Y350" s="148">
        <v>1005</v>
      </c>
      <c r="Z350" s="148"/>
      <c r="AA350" s="148"/>
    </row>
    <row r="351" spans="1:32" ht="20.399999999999999" customHeight="1" x14ac:dyDescent="0.25">
      <c r="A351" s="24">
        <v>2025</v>
      </c>
      <c r="B351" s="23" t="s">
        <v>1006</v>
      </c>
      <c r="C351" s="142" t="s">
        <v>920</v>
      </c>
      <c r="D351" s="142" t="s">
        <v>1807</v>
      </c>
      <c r="G351" s="1" t="s">
        <v>1823</v>
      </c>
      <c r="H351" s="24"/>
      <c r="I351" s="8" t="s">
        <v>1829</v>
      </c>
      <c r="J351" s="24">
        <v>1</v>
      </c>
      <c r="K351" s="24" t="s">
        <v>1517</v>
      </c>
      <c r="L351" s="2">
        <v>23500</v>
      </c>
      <c r="M351" s="12">
        <f t="shared" si="11"/>
        <v>23500</v>
      </c>
      <c r="N351" s="2">
        <v>16000</v>
      </c>
      <c r="O351" s="185">
        <f t="shared" si="10"/>
        <v>16000</v>
      </c>
      <c r="P351" s="123" t="s">
        <v>1822</v>
      </c>
      <c r="Q351" s="24" t="s">
        <v>1350</v>
      </c>
      <c r="R351" s="24" t="s">
        <v>2100</v>
      </c>
      <c r="S351" s="24" t="s">
        <v>2100</v>
      </c>
      <c r="T351" s="24" t="s">
        <v>2001</v>
      </c>
      <c r="U351" s="16" t="s">
        <v>2181</v>
      </c>
      <c r="V351" s="16"/>
      <c r="W351" s="1" t="s">
        <v>209</v>
      </c>
      <c r="X351" s="16"/>
      <c r="Y351" s="148">
        <v>1005</v>
      </c>
      <c r="Z351" s="148"/>
      <c r="AA351" s="148"/>
    </row>
    <row r="352" spans="1:32" s="122" customFormat="1" ht="22.2" customHeight="1" x14ac:dyDescent="0.25">
      <c r="A352" s="24">
        <v>2025</v>
      </c>
      <c r="B352" s="148" t="s">
        <v>1006</v>
      </c>
      <c r="C352" s="142" t="s">
        <v>920</v>
      </c>
      <c r="D352" s="142" t="s">
        <v>1807</v>
      </c>
      <c r="E352" s="24"/>
      <c r="F352" s="24"/>
      <c r="G352" s="1" t="s">
        <v>1823</v>
      </c>
      <c r="H352" s="24"/>
      <c r="I352" s="123" t="s">
        <v>1830</v>
      </c>
      <c r="J352" s="143">
        <v>10</v>
      </c>
      <c r="K352" s="143" t="s">
        <v>1291</v>
      </c>
      <c r="L352" s="144">
        <v>604.5</v>
      </c>
      <c r="M352" s="181">
        <f t="shared" si="11"/>
        <v>6045</v>
      </c>
      <c r="N352" s="144">
        <v>700</v>
      </c>
      <c r="O352" s="185">
        <f t="shared" si="10"/>
        <v>7000</v>
      </c>
      <c r="P352" s="123" t="s">
        <v>1822</v>
      </c>
      <c r="Q352" s="24" t="s">
        <v>1350</v>
      </c>
      <c r="R352" s="24" t="s">
        <v>2100</v>
      </c>
      <c r="S352" s="24" t="s">
        <v>2100</v>
      </c>
      <c r="T352" s="24" t="s">
        <v>2001</v>
      </c>
      <c r="U352" s="16" t="s">
        <v>2181</v>
      </c>
      <c r="V352" s="16"/>
      <c r="W352" s="1" t="s">
        <v>209</v>
      </c>
      <c r="X352" s="16"/>
      <c r="Y352" s="148">
        <v>1005</v>
      </c>
      <c r="Z352" s="148"/>
      <c r="AA352" s="148"/>
      <c r="AB352" s="1"/>
      <c r="AC352" s="1"/>
    </row>
    <row r="353" spans="1:31" s="122" customFormat="1" ht="25.2" customHeight="1" x14ac:dyDescent="0.25">
      <c r="A353" s="23">
        <v>2025</v>
      </c>
      <c r="B353" s="148" t="s">
        <v>1006</v>
      </c>
      <c r="C353" s="142" t="s">
        <v>920</v>
      </c>
      <c r="D353" s="142" t="s">
        <v>1807</v>
      </c>
      <c r="E353" s="24"/>
      <c r="F353" s="24"/>
      <c r="G353" s="1" t="s">
        <v>1823</v>
      </c>
      <c r="H353" s="24"/>
      <c r="I353" s="123" t="s">
        <v>1831</v>
      </c>
      <c r="J353" s="143">
        <v>5</v>
      </c>
      <c r="K353" s="143" t="s">
        <v>1291</v>
      </c>
      <c r="L353" s="144">
        <v>742.5</v>
      </c>
      <c r="M353" s="181">
        <f t="shared" si="11"/>
        <v>3712.5</v>
      </c>
      <c r="N353" s="144">
        <v>855</v>
      </c>
      <c r="O353" s="185">
        <f t="shared" si="10"/>
        <v>4275</v>
      </c>
      <c r="P353" s="123" t="s">
        <v>1822</v>
      </c>
      <c r="Q353" s="24" t="s">
        <v>1350</v>
      </c>
      <c r="R353" s="24" t="s">
        <v>2100</v>
      </c>
      <c r="S353" s="24" t="s">
        <v>2100</v>
      </c>
      <c r="T353" s="24" t="s">
        <v>2001</v>
      </c>
      <c r="U353" s="16" t="s">
        <v>2181</v>
      </c>
      <c r="V353" s="16"/>
      <c r="W353" s="1" t="s">
        <v>209</v>
      </c>
      <c r="X353" s="16"/>
      <c r="Y353" s="148">
        <v>1005</v>
      </c>
      <c r="Z353" s="148"/>
      <c r="AA353" s="148"/>
      <c r="AB353" s="1"/>
      <c r="AC353" s="1"/>
    </row>
    <row r="354" spans="1:31" s="122" customFormat="1" ht="26.4" customHeight="1" x14ac:dyDescent="0.25">
      <c r="A354" s="23">
        <v>2025</v>
      </c>
      <c r="B354" s="148" t="s">
        <v>1006</v>
      </c>
      <c r="C354" s="142" t="s">
        <v>920</v>
      </c>
      <c r="D354" s="142" t="s">
        <v>1807</v>
      </c>
      <c r="E354" s="24"/>
      <c r="F354" s="24"/>
      <c r="G354" s="1" t="s">
        <v>1823</v>
      </c>
      <c r="H354" s="24"/>
      <c r="I354" s="123" t="s">
        <v>1832</v>
      </c>
      <c r="J354" s="143">
        <v>5</v>
      </c>
      <c r="K354" s="143" t="s">
        <v>1291</v>
      </c>
      <c r="L354" s="144">
        <v>685.5</v>
      </c>
      <c r="M354" s="181">
        <f t="shared" si="11"/>
        <v>3427.5</v>
      </c>
      <c r="N354" s="144">
        <v>790</v>
      </c>
      <c r="O354" s="185">
        <f t="shared" si="10"/>
        <v>3950</v>
      </c>
      <c r="P354" s="123" t="s">
        <v>1822</v>
      </c>
      <c r="Q354" s="24" t="s">
        <v>1350</v>
      </c>
      <c r="R354" s="24" t="s">
        <v>2100</v>
      </c>
      <c r="S354" s="24" t="s">
        <v>2100</v>
      </c>
      <c r="T354" s="24" t="s">
        <v>2001</v>
      </c>
      <c r="U354" s="16" t="s">
        <v>2181</v>
      </c>
      <c r="V354" s="16"/>
      <c r="W354" s="1" t="s">
        <v>209</v>
      </c>
      <c r="X354" s="16"/>
      <c r="Y354" s="143">
        <v>1005</v>
      </c>
      <c r="Z354" s="143"/>
      <c r="AA354" s="143"/>
      <c r="AB354" s="1"/>
      <c r="AC354" s="1"/>
    </row>
    <row r="355" spans="1:31" s="122" customFormat="1" ht="57" customHeight="1" x14ac:dyDescent="0.25">
      <c r="A355" s="23">
        <v>2025</v>
      </c>
      <c r="B355" s="148" t="s">
        <v>1006</v>
      </c>
      <c r="C355" s="142" t="s">
        <v>920</v>
      </c>
      <c r="D355" s="142" t="s">
        <v>1807</v>
      </c>
      <c r="E355" s="24">
        <v>165</v>
      </c>
      <c r="F355" s="24"/>
      <c r="G355" s="1" t="s">
        <v>1833</v>
      </c>
      <c r="H355" s="24"/>
      <c r="I355" s="123" t="s">
        <v>1834</v>
      </c>
      <c r="J355" s="143">
        <v>2</v>
      </c>
      <c r="K355" s="143" t="s">
        <v>1225</v>
      </c>
      <c r="L355" s="144">
        <v>2671.5</v>
      </c>
      <c r="M355" s="565">
        <f t="shared" si="11"/>
        <v>5343</v>
      </c>
      <c r="N355" s="144">
        <v>1515</v>
      </c>
      <c r="O355" s="185">
        <f t="shared" si="10"/>
        <v>3030</v>
      </c>
      <c r="P355" s="123" t="s">
        <v>1822</v>
      </c>
      <c r="Q355" s="24" t="s">
        <v>1350</v>
      </c>
      <c r="R355" s="122" t="s">
        <v>2100</v>
      </c>
      <c r="S355" s="122" t="s">
        <v>2100</v>
      </c>
      <c r="T355" s="16" t="s">
        <v>2001</v>
      </c>
      <c r="U355" s="16" t="s">
        <v>2182</v>
      </c>
      <c r="V355" s="15" t="s">
        <v>2244</v>
      </c>
      <c r="W355" s="1" t="s">
        <v>209</v>
      </c>
      <c r="X355" s="15" t="s">
        <v>2245</v>
      </c>
      <c r="Y355" s="143">
        <v>1005</v>
      </c>
      <c r="Z355" s="143" t="s">
        <v>2246</v>
      </c>
      <c r="AA355" s="143" t="s">
        <v>31</v>
      </c>
      <c r="AB355" s="1" t="s">
        <v>1985</v>
      </c>
      <c r="AC355" s="1" t="s">
        <v>2123</v>
      </c>
      <c r="AD355" s="122" t="s">
        <v>1584</v>
      </c>
      <c r="AE355" s="122" t="s">
        <v>2247</v>
      </c>
    </row>
    <row r="356" spans="1:31" s="122" customFormat="1" ht="24" customHeight="1" x14ac:dyDescent="0.25">
      <c r="A356" s="23">
        <v>2025</v>
      </c>
      <c r="B356" s="148" t="s">
        <v>1006</v>
      </c>
      <c r="C356" s="142" t="s">
        <v>920</v>
      </c>
      <c r="D356" s="142" t="s">
        <v>1807</v>
      </c>
      <c r="E356" s="24">
        <v>165</v>
      </c>
      <c r="F356" s="24"/>
      <c r="G356" s="1" t="s">
        <v>1833</v>
      </c>
      <c r="H356" s="24"/>
      <c r="I356" s="123" t="s">
        <v>1835</v>
      </c>
      <c r="J356" s="143">
        <v>2</v>
      </c>
      <c r="K356" s="143" t="s">
        <v>1225</v>
      </c>
      <c r="L356" s="144">
        <v>2895</v>
      </c>
      <c r="M356" s="181">
        <f t="shared" si="11"/>
        <v>5790</v>
      </c>
      <c r="N356" s="144">
        <v>3385</v>
      </c>
      <c r="O356" s="185">
        <f t="shared" si="10"/>
        <v>6770</v>
      </c>
      <c r="P356" s="123" t="s">
        <v>1822</v>
      </c>
      <c r="Q356" s="24" t="s">
        <v>1350</v>
      </c>
      <c r="R356" s="122" t="s">
        <v>2100</v>
      </c>
      <c r="S356" s="122" t="s">
        <v>2100</v>
      </c>
      <c r="T356" s="16" t="s">
        <v>2001</v>
      </c>
      <c r="U356" s="16" t="s">
        <v>2182</v>
      </c>
      <c r="V356" s="15" t="s">
        <v>2244</v>
      </c>
      <c r="W356" s="1" t="s">
        <v>209</v>
      </c>
      <c r="X356" s="15" t="s">
        <v>2245</v>
      </c>
      <c r="Y356" s="143">
        <v>1005</v>
      </c>
      <c r="Z356" s="143" t="s">
        <v>2246</v>
      </c>
      <c r="AA356" s="143" t="s">
        <v>31</v>
      </c>
      <c r="AB356" s="1" t="s">
        <v>1985</v>
      </c>
      <c r="AC356" s="1" t="s">
        <v>2123</v>
      </c>
    </row>
    <row r="357" spans="1:31" s="122" customFormat="1" ht="21.6" customHeight="1" x14ac:dyDescent="0.25">
      <c r="A357" s="23">
        <v>2025</v>
      </c>
      <c r="B357" s="148" t="s">
        <v>1006</v>
      </c>
      <c r="C357" s="142" t="s">
        <v>920</v>
      </c>
      <c r="D357" s="142" t="s">
        <v>1807</v>
      </c>
      <c r="E357" s="24">
        <v>165</v>
      </c>
      <c r="F357" s="24"/>
      <c r="G357" s="1" t="s">
        <v>1833</v>
      </c>
      <c r="H357" s="24"/>
      <c r="I357" s="123" t="s">
        <v>1836</v>
      </c>
      <c r="J357" s="143">
        <v>2</v>
      </c>
      <c r="K357" s="143" t="s">
        <v>1225</v>
      </c>
      <c r="L357" s="144">
        <v>2100</v>
      </c>
      <c r="M357" s="181">
        <f t="shared" si="11"/>
        <v>4200</v>
      </c>
      <c r="N357" s="144">
        <v>2280</v>
      </c>
      <c r="O357" s="185">
        <f t="shared" si="10"/>
        <v>4560</v>
      </c>
      <c r="P357" s="123" t="s">
        <v>1822</v>
      </c>
      <c r="Q357" s="24" t="s">
        <v>1350</v>
      </c>
      <c r="R357" s="122" t="s">
        <v>2100</v>
      </c>
      <c r="S357" s="122" t="s">
        <v>2100</v>
      </c>
      <c r="T357" s="16" t="s">
        <v>2001</v>
      </c>
      <c r="U357" s="16" t="s">
        <v>2182</v>
      </c>
      <c r="V357" s="15" t="s">
        <v>2244</v>
      </c>
      <c r="W357" s="1" t="s">
        <v>209</v>
      </c>
      <c r="X357" s="15" t="s">
        <v>2245</v>
      </c>
      <c r="Y357" s="148">
        <v>1005</v>
      </c>
      <c r="Z357" s="143" t="s">
        <v>2246</v>
      </c>
      <c r="AA357" s="143" t="s">
        <v>31</v>
      </c>
      <c r="AB357" s="1" t="s">
        <v>1985</v>
      </c>
      <c r="AC357" s="1" t="s">
        <v>2123</v>
      </c>
    </row>
    <row r="358" spans="1:31" s="31" customFormat="1" ht="26.4" customHeight="1" x14ac:dyDescent="0.25">
      <c r="A358" s="30">
        <v>2025</v>
      </c>
      <c r="B358" s="30" t="s">
        <v>1006</v>
      </c>
      <c r="C358" s="7" t="s">
        <v>920</v>
      </c>
      <c r="D358" s="7" t="s">
        <v>1807</v>
      </c>
      <c r="E358" s="58"/>
      <c r="F358" s="58"/>
      <c r="G358" s="31" t="s">
        <v>1837</v>
      </c>
      <c r="H358" s="58"/>
      <c r="I358" s="51" t="s">
        <v>1838</v>
      </c>
      <c r="J358" s="58">
        <v>20</v>
      </c>
      <c r="K358" s="58" t="s">
        <v>1291</v>
      </c>
      <c r="L358" s="52">
        <v>112.5</v>
      </c>
      <c r="M358" s="26">
        <f t="shared" si="11"/>
        <v>2250</v>
      </c>
      <c r="N358" s="52"/>
      <c r="O358" s="27">
        <f t="shared" si="10"/>
        <v>0</v>
      </c>
      <c r="P358" s="51" t="s">
        <v>1822</v>
      </c>
      <c r="Q358" s="58" t="s">
        <v>1350</v>
      </c>
      <c r="T358" s="55"/>
      <c r="U358" s="55"/>
      <c r="V358" s="55"/>
      <c r="X358" s="55"/>
      <c r="Y358" s="30">
        <v>1005</v>
      </c>
      <c r="Z358" s="30"/>
      <c r="AA358" s="30" t="s">
        <v>95</v>
      </c>
      <c r="AB358" s="58" t="s">
        <v>2020</v>
      </c>
      <c r="AD358" s="31" t="s">
        <v>1978</v>
      </c>
    </row>
    <row r="359" spans="1:31" s="31" customFormat="1" ht="27" customHeight="1" x14ac:dyDescent="0.25">
      <c r="A359" s="30">
        <v>2025</v>
      </c>
      <c r="B359" s="30" t="s">
        <v>1006</v>
      </c>
      <c r="C359" s="7" t="s">
        <v>920</v>
      </c>
      <c r="D359" s="7" t="s">
        <v>1807</v>
      </c>
      <c r="E359" s="58"/>
      <c r="F359" s="58"/>
      <c r="G359" s="31" t="s">
        <v>1837</v>
      </c>
      <c r="H359" s="58"/>
      <c r="I359" s="51" t="s">
        <v>1839</v>
      </c>
      <c r="J359" s="58">
        <v>10</v>
      </c>
      <c r="K359" s="58" t="s">
        <v>1232</v>
      </c>
      <c r="L359" s="52">
        <v>90</v>
      </c>
      <c r="M359" s="26">
        <f t="shared" si="11"/>
        <v>900</v>
      </c>
      <c r="N359" s="52"/>
      <c r="O359" s="27">
        <f t="shared" si="10"/>
        <v>0</v>
      </c>
      <c r="P359" s="51" t="s">
        <v>1822</v>
      </c>
      <c r="Q359" s="58" t="s">
        <v>1350</v>
      </c>
      <c r="T359" s="55"/>
      <c r="U359" s="55"/>
      <c r="V359" s="57"/>
      <c r="X359" s="57"/>
      <c r="Y359" s="30">
        <v>1005</v>
      </c>
      <c r="Z359" s="30"/>
      <c r="AA359" s="30"/>
    </row>
    <row r="360" spans="1:31" s="31" customFormat="1" ht="19.8" customHeight="1" x14ac:dyDescent="0.25">
      <c r="A360" s="30">
        <v>2025</v>
      </c>
      <c r="B360" s="30" t="s">
        <v>1006</v>
      </c>
      <c r="C360" s="7" t="s">
        <v>920</v>
      </c>
      <c r="D360" s="7" t="s">
        <v>1807</v>
      </c>
      <c r="E360" s="58"/>
      <c r="F360" s="58"/>
      <c r="G360" s="31" t="s">
        <v>1837</v>
      </c>
      <c r="H360" s="58"/>
      <c r="I360" s="51" t="s">
        <v>1840</v>
      </c>
      <c r="J360" s="58">
        <v>2</v>
      </c>
      <c r="K360" s="58" t="s">
        <v>1850</v>
      </c>
      <c r="L360" s="52">
        <v>67.5</v>
      </c>
      <c r="M360" s="26">
        <f t="shared" si="11"/>
        <v>135</v>
      </c>
      <c r="N360" s="52"/>
      <c r="O360" s="27">
        <f t="shared" si="10"/>
        <v>0</v>
      </c>
      <c r="P360" s="51" t="s">
        <v>1822</v>
      </c>
      <c r="Q360" s="58" t="s">
        <v>1350</v>
      </c>
      <c r="T360" s="55"/>
      <c r="U360" s="55"/>
      <c r="V360" s="57"/>
      <c r="X360" s="57"/>
      <c r="Y360" s="30">
        <v>1005</v>
      </c>
      <c r="Z360" s="30"/>
      <c r="AA360" s="30"/>
    </row>
    <row r="361" spans="1:31" s="31" customFormat="1" ht="21.6" customHeight="1" x14ac:dyDescent="0.25">
      <c r="A361" s="30">
        <v>2025</v>
      </c>
      <c r="B361" s="30" t="s">
        <v>1006</v>
      </c>
      <c r="C361" s="7" t="s">
        <v>920</v>
      </c>
      <c r="D361" s="7" t="s">
        <v>1807</v>
      </c>
      <c r="E361" s="58"/>
      <c r="F361" s="58"/>
      <c r="G361" s="31" t="s">
        <v>1837</v>
      </c>
      <c r="H361" s="58"/>
      <c r="I361" s="51" t="s">
        <v>1841</v>
      </c>
      <c r="J361" s="58">
        <v>2</v>
      </c>
      <c r="K361" s="58" t="s">
        <v>1850</v>
      </c>
      <c r="L361" s="52">
        <v>67.5</v>
      </c>
      <c r="M361" s="26">
        <f t="shared" si="11"/>
        <v>135</v>
      </c>
      <c r="N361" s="52"/>
      <c r="O361" s="27">
        <f t="shared" si="10"/>
        <v>0</v>
      </c>
      <c r="P361" s="51" t="s">
        <v>1822</v>
      </c>
      <c r="Q361" s="58" t="s">
        <v>1350</v>
      </c>
      <c r="T361" s="55"/>
      <c r="U361" s="55"/>
      <c r="V361" s="57"/>
      <c r="X361" s="57"/>
      <c r="Y361" s="30">
        <v>1005</v>
      </c>
      <c r="Z361" s="30"/>
      <c r="AA361" s="30"/>
    </row>
    <row r="362" spans="1:31" s="31" customFormat="1" ht="20.399999999999999" customHeight="1" x14ac:dyDescent="0.25">
      <c r="A362" s="30">
        <v>2025</v>
      </c>
      <c r="B362" s="30" t="s">
        <v>1006</v>
      </c>
      <c r="C362" s="7" t="s">
        <v>920</v>
      </c>
      <c r="D362" s="7" t="s">
        <v>1807</v>
      </c>
      <c r="E362" s="58"/>
      <c r="F362" s="58"/>
      <c r="G362" s="31" t="s">
        <v>1837</v>
      </c>
      <c r="H362" s="58"/>
      <c r="I362" s="51" t="s">
        <v>1842</v>
      </c>
      <c r="J362" s="58">
        <v>2</v>
      </c>
      <c r="K362" s="58" t="s">
        <v>1850</v>
      </c>
      <c r="L362" s="52">
        <v>67.5</v>
      </c>
      <c r="M362" s="26">
        <f t="shared" si="11"/>
        <v>135</v>
      </c>
      <c r="N362" s="52"/>
      <c r="O362" s="27">
        <f t="shared" si="10"/>
        <v>0</v>
      </c>
      <c r="P362" s="51" t="s">
        <v>1822</v>
      </c>
      <c r="Q362" s="58" t="s">
        <v>1350</v>
      </c>
      <c r="T362" s="55"/>
      <c r="U362" s="55"/>
      <c r="V362" s="57"/>
      <c r="X362" s="57"/>
      <c r="Y362" s="30">
        <v>1005</v>
      </c>
      <c r="Z362" s="30"/>
      <c r="AA362" s="30"/>
    </row>
    <row r="363" spans="1:31" s="31" customFormat="1" ht="20.399999999999999" customHeight="1" x14ac:dyDescent="0.25">
      <c r="A363" s="30">
        <v>2025</v>
      </c>
      <c r="B363" s="30" t="s">
        <v>1006</v>
      </c>
      <c r="C363" s="7" t="s">
        <v>920</v>
      </c>
      <c r="D363" s="7" t="s">
        <v>1807</v>
      </c>
      <c r="E363" s="58"/>
      <c r="F363" s="58"/>
      <c r="G363" s="31" t="s">
        <v>1837</v>
      </c>
      <c r="H363" s="58"/>
      <c r="I363" s="51" t="s">
        <v>1843</v>
      </c>
      <c r="J363" s="58">
        <v>2</v>
      </c>
      <c r="K363" s="58" t="s">
        <v>1850</v>
      </c>
      <c r="L363" s="52">
        <v>67.5</v>
      </c>
      <c r="M363" s="26">
        <f t="shared" si="11"/>
        <v>135</v>
      </c>
      <c r="N363" s="52"/>
      <c r="O363" s="27">
        <f t="shared" si="10"/>
        <v>0</v>
      </c>
      <c r="P363" s="51" t="s">
        <v>1822</v>
      </c>
      <c r="Q363" s="58" t="s">
        <v>1350</v>
      </c>
      <c r="T363" s="55"/>
      <c r="U363" s="55"/>
      <c r="V363" s="57"/>
      <c r="X363" s="57"/>
      <c r="Y363" s="30">
        <v>1005</v>
      </c>
      <c r="Z363" s="30"/>
      <c r="AA363" s="30"/>
    </row>
    <row r="364" spans="1:31" s="31" customFormat="1" ht="17.399999999999999" customHeight="1" x14ac:dyDescent="0.25">
      <c r="A364" s="30">
        <v>2025</v>
      </c>
      <c r="B364" s="30" t="s">
        <v>1006</v>
      </c>
      <c r="C364" s="7" t="s">
        <v>920</v>
      </c>
      <c r="D364" s="7" t="s">
        <v>1807</v>
      </c>
      <c r="E364" s="58"/>
      <c r="F364" s="58"/>
      <c r="G364" s="31" t="s">
        <v>1837</v>
      </c>
      <c r="H364" s="58"/>
      <c r="I364" s="51" t="s">
        <v>1844</v>
      </c>
      <c r="J364" s="58">
        <v>2</v>
      </c>
      <c r="K364" s="58" t="s">
        <v>1850</v>
      </c>
      <c r="L364" s="52">
        <v>67.5</v>
      </c>
      <c r="M364" s="26">
        <f t="shared" si="11"/>
        <v>135</v>
      </c>
      <c r="N364" s="52"/>
      <c r="O364" s="27">
        <f t="shared" si="10"/>
        <v>0</v>
      </c>
      <c r="P364" s="51" t="s">
        <v>1822</v>
      </c>
      <c r="Q364" s="58" t="s">
        <v>1350</v>
      </c>
      <c r="T364" s="55"/>
      <c r="U364" s="55"/>
      <c r="V364" s="57"/>
      <c r="X364" s="57"/>
      <c r="Y364" s="30">
        <v>1005</v>
      </c>
      <c r="Z364" s="30"/>
      <c r="AA364" s="30"/>
    </row>
    <row r="365" spans="1:31" s="31" customFormat="1" ht="20.399999999999999" customHeight="1" x14ac:dyDescent="0.25">
      <c r="A365" s="30">
        <v>2025</v>
      </c>
      <c r="B365" s="30" t="s">
        <v>1006</v>
      </c>
      <c r="C365" s="7" t="s">
        <v>920</v>
      </c>
      <c r="D365" s="7" t="s">
        <v>1807</v>
      </c>
      <c r="E365" s="58"/>
      <c r="F365" s="58"/>
      <c r="G365" s="31" t="s">
        <v>1837</v>
      </c>
      <c r="H365" s="58"/>
      <c r="I365" s="51" t="s">
        <v>1845</v>
      </c>
      <c r="J365" s="58">
        <v>5</v>
      </c>
      <c r="K365" s="58" t="s">
        <v>1173</v>
      </c>
      <c r="L365" s="52">
        <v>1335</v>
      </c>
      <c r="M365" s="26">
        <f t="shared" si="11"/>
        <v>6675</v>
      </c>
      <c r="N365" s="52"/>
      <c r="O365" s="27">
        <f t="shared" si="10"/>
        <v>0</v>
      </c>
      <c r="P365" s="51" t="s">
        <v>1822</v>
      </c>
      <c r="Q365" s="58" t="s">
        <v>1350</v>
      </c>
      <c r="T365" s="55"/>
      <c r="U365" s="55"/>
      <c r="V365" s="57"/>
      <c r="X365" s="57"/>
      <c r="Y365" s="30">
        <v>1005</v>
      </c>
      <c r="Z365" s="30"/>
      <c r="AA365" s="30"/>
    </row>
    <row r="366" spans="1:31" s="31" customFormat="1" ht="21.6" customHeight="1" x14ac:dyDescent="0.25">
      <c r="A366" s="30">
        <v>2025</v>
      </c>
      <c r="B366" s="30" t="s">
        <v>1006</v>
      </c>
      <c r="C366" s="7" t="s">
        <v>920</v>
      </c>
      <c r="D366" s="7" t="s">
        <v>1807</v>
      </c>
      <c r="E366" s="58"/>
      <c r="F366" s="58"/>
      <c r="G366" s="31" t="s">
        <v>1837</v>
      </c>
      <c r="H366" s="58"/>
      <c r="I366" s="51" t="s">
        <v>1846</v>
      </c>
      <c r="J366" s="58">
        <v>5</v>
      </c>
      <c r="K366" s="58" t="s">
        <v>1173</v>
      </c>
      <c r="L366" s="52">
        <v>1138.5</v>
      </c>
      <c r="M366" s="26">
        <f t="shared" si="11"/>
        <v>5692.5</v>
      </c>
      <c r="N366" s="52"/>
      <c r="O366" s="27">
        <f t="shared" si="10"/>
        <v>0</v>
      </c>
      <c r="P366" s="51" t="s">
        <v>1822</v>
      </c>
      <c r="Q366" s="58" t="s">
        <v>1350</v>
      </c>
      <c r="T366" s="55"/>
      <c r="U366" s="55"/>
      <c r="V366" s="57"/>
      <c r="X366" s="57"/>
      <c r="Y366" s="30">
        <v>1005</v>
      </c>
      <c r="Z366" s="30"/>
      <c r="AA366" s="30"/>
    </row>
    <row r="367" spans="1:31" s="31" customFormat="1" ht="19.2" customHeight="1" x14ac:dyDescent="0.25">
      <c r="A367" s="30">
        <v>2025</v>
      </c>
      <c r="B367" s="30" t="s">
        <v>1006</v>
      </c>
      <c r="C367" s="7" t="s">
        <v>920</v>
      </c>
      <c r="D367" s="7" t="s">
        <v>1807</v>
      </c>
      <c r="E367" s="58"/>
      <c r="F367" s="58"/>
      <c r="G367" s="31" t="s">
        <v>1837</v>
      </c>
      <c r="H367" s="58"/>
      <c r="I367" s="51" t="s">
        <v>1847</v>
      </c>
      <c r="J367" s="58">
        <v>50</v>
      </c>
      <c r="K367" s="58" t="s">
        <v>1851</v>
      </c>
      <c r="L367" s="52">
        <v>45</v>
      </c>
      <c r="M367" s="26">
        <f t="shared" si="11"/>
        <v>2250</v>
      </c>
      <c r="N367" s="52"/>
      <c r="O367" s="27">
        <f t="shared" si="10"/>
        <v>0</v>
      </c>
      <c r="P367" s="51" t="s">
        <v>1822</v>
      </c>
      <c r="Q367" s="58" t="s">
        <v>1350</v>
      </c>
      <c r="T367" s="55"/>
      <c r="U367" s="55"/>
      <c r="V367" s="57"/>
      <c r="X367" s="57"/>
      <c r="Y367" s="30">
        <v>1005</v>
      </c>
      <c r="Z367" s="30"/>
      <c r="AA367" s="30"/>
    </row>
    <row r="368" spans="1:31" s="31" customFormat="1" ht="16.8" customHeight="1" x14ac:dyDescent="0.25">
      <c r="A368" s="30">
        <v>2025</v>
      </c>
      <c r="B368" s="30" t="s">
        <v>1006</v>
      </c>
      <c r="C368" s="7" t="s">
        <v>920</v>
      </c>
      <c r="D368" s="7" t="s">
        <v>1807</v>
      </c>
      <c r="E368" s="58"/>
      <c r="F368" s="58"/>
      <c r="G368" s="31" t="s">
        <v>1837</v>
      </c>
      <c r="H368" s="58"/>
      <c r="I368" s="51" t="s">
        <v>1848</v>
      </c>
      <c r="J368" s="58">
        <v>10</v>
      </c>
      <c r="K368" s="58" t="s">
        <v>1173</v>
      </c>
      <c r="L368" s="52">
        <v>30</v>
      </c>
      <c r="M368" s="26">
        <f t="shared" si="11"/>
        <v>300</v>
      </c>
      <c r="N368" s="52"/>
      <c r="O368" s="27">
        <f t="shared" si="10"/>
        <v>0</v>
      </c>
      <c r="P368" s="51" t="s">
        <v>1822</v>
      </c>
      <c r="Q368" s="58" t="s">
        <v>1350</v>
      </c>
      <c r="T368" s="55"/>
      <c r="U368" s="55"/>
      <c r="V368" s="57"/>
      <c r="X368" s="57"/>
      <c r="Y368" s="30">
        <v>1005</v>
      </c>
      <c r="Z368" s="30"/>
      <c r="AA368" s="30"/>
    </row>
    <row r="369" spans="1:31" s="31" customFormat="1" ht="13.95" customHeight="1" x14ac:dyDescent="0.25">
      <c r="A369" s="30">
        <v>2025</v>
      </c>
      <c r="B369" s="30" t="s">
        <v>1006</v>
      </c>
      <c r="C369" s="7" t="s">
        <v>920</v>
      </c>
      <c r="D369" s="7" t="s">
        <v>1807</v>
      </c>
      <c r="E369" s="58"/>
      <c r="F369" s="58"/>
      <c r="G369" s="31" t="s">
        <v>1837</v>
      </c>
      <c r="H369" s="58"/>
      <c r="I369" s="51" t="s">
        <v>1849</v>
      </c>
      <c r="J369" s="58">
        <v>50</v>
      </c>
      <c r="K369" s="58" t="s">
        <v>1293</v>
      </c>
      <c r="L369" s="52">
        <v>15</v>
      </c>
      <c r="M369" s="26">
        <f t="shared" si="11"/>
        <v>750</v>
      </c>
      <c r="N369" s="52"/>
      <c r="O369" s="27">
        <f t="shared" ref="O369:O432" si="12">SUM(J369*N369)</f>
        <v>0</v>
      </c>
      <c r="P369" s="51" t="s">
        <v>1822</v>
      </c>
      <c r="Q369" s="58" t="s">
        <v>1350</v>
      </c>
      <c r="U369" s="55"/>
      <c r="V369" s="57"/>
      <c r="X369" s="57"/>
      <c r="Y369" s="58">
        <v>1005</v>
      </c>
      <c r="Z369" s="58"/>
      <c r="AA369" s="58"/>
    </row>
    <row r="370" spans="1:31" s="122" customFormat="1" ht="14.1" customHeight="1" x14ac:dyDescent="0.25">
      <c r="A370" s="148">
        <v>2025</v>
      </c>
      <c r="B370" s="148" t="s">
        <v>1006</v>
      </c>
      <c r="C370" s="142" t="s">
        <v>920</v>
      </c>
      <c r="D370" s="142" t="s">
        <v>1807</v>
      </c>
      <c r="E370" s="143">
        <v>165</v>
      </c>
      <c r="F370" s="143"/>
      <c r="G370" s="122" t="s">
        <v>1852</v>
      </c>
      <c r="H370" s="143"/>
      <c r="I370" s="123" t="s">
        <v>1853</v>
      </c>
      <c r="J370" s="143">
        <v>2</v>
      </c>
      <c r="K370" s="143" t="s">
        <v>1234</v>
      </c>
      <c r="L370" s="144">
        <v>187.5</v>
      </c>
      <c r="M370" s="181">
        <f t="shared" si="11"/>
        <v>375</v>
      </c>
      <c r="N370" s="144">
        <v>225</v>
      </c>
      <c r="O370" s="185">
        <f t="shared" si="12"/>
        <v>450</v>
      </c>
      <c r="P370" s="123" t="s">
        <v>1822</v>
      </c>
      <c r="Q370" s="24" t="s">
        <v>1350</v>
      </c>
      <c r="R370" s="122" t="s">
        <v>2100</v>
      </c>
      <c r="S370" s="122" t="s">
        <v>2100</v>
      </c>
      <c r="T370" s="122" t="s">
        <v>2001</v>
      </c>
      <c r="U370" s="146" t="s">
        <v>2138</v>
      </c>
      <c r="V370" s="147" t="s">
        <v>2205</v>
      </c>
      <c r="W370" s="122" t="s">
        <v>1996</v>
      </c>
      <c r="X370" s="147" t="s">
        <v>2206</v>
      </c>
      <c r="Y370" s="148">
        <v>1005</v>
      </c>
      <c r="Z370" s="148" t="s">
        <v>2200</v>
      </c>
      <c r="AA370" s="148" t="s">
        <v>2207</v>
      </c>
      <c r="AB370" s="122" t="s">
        <v>1985</v>
      </c>
      <c r="AC370" s="122" t="s">
        <v>2124</v>
      </c>
      <c r="AD370" s="122" t="s">
        <v>1789</v>
      </c>
      <c r="AE370" s="122" t="s">
        <v>2208</v>
      </c>
    </row>
    <row r="371" spans="1:31" s="122" customFormat="1" ht="14.1" customHeight="1" x14ac:dyDescent="0.25">
      <c r="A371" s="148">
        <v>2025</v>
      </c>
      <c r="B371" s="148" t="s">
        <v>1006</v>
      </c>
      <c r="C371" s="142" t="s">
        <v>920</v>
      </c>
      <c r="D371" s="142" t="s">
        <v>1807</v>
      </c>
      <c r="E371" s="143">
        <v>165</v>
      </c>
      <c r="F371" s="143"/>
      <c r="G371" s="122" t="s">
        <v>1852</v>
      </c>
      <c r="H371" s="143"/>
      <c r="I371" s="123" t="s">
        <v>1854</v>
      </c>
      <c r="J371" s="143">
        <v>2</v>
      </c>
      <c r="K371" s="143" t="s">
        <v>1234</v>
      </c>
      <c r="L371" s="144">
        <v>187.5</v>
      </c>
      <c r="M371" s="181">
        <f t="shared" si="11"/>
        <v>375</v>
      </c>
      <c r="N371" s="144">
        <v>225</v>
      </c>
      <c r="O371" s="185">
        <f t="shared" si="12"/>
        <v>450</v>
      </c>
      <c r="P371" s="123" t="s">
        <v>1822</v>
      </c>
      <c r="Q371" s="24" t="s">
        <v>1350</v>
      </c>
      <c r="R371" s="122" t="s">
        <v>2100</v>
      </c>
      <c r="S371" s="122" t="s">
        <v>2100</v>
      </c>
      <c r="T371" s="122" t="s">
        <v>2001</v>
      </c>
      <c r="U371" s="146" t="s">
        <v>2138</v>
      </c>
      <c r="V371" s="147" t="s">
        <v>2205</v>
      </c>
      <c r="W371" s="122" t="s">
        <v>1996</v>
      </c>
      <c r="X371" s="147" t="s">
        <v>2206</v>
      </c>
      <c r="Y371" s="143">
        <v>1005</v>
      </c>
      <c r="Z371" s="148" t="s">
        <v>2200</v>
      </c>
      <c r="AA371" s="148" t="s">
        <v>2207</v>
      </c>
      <c r="AB371" s="122" t="s">
        <v>1985</v>
      </c>
      <c r="AC371" s="122" t="s">
        <v>2124</v>
      </c>
    </row>
    <row r="372" spans="1:31" s="122" customFormat="1" ht="14.1" customHeight="1" x14ac:dyDescent="0.25">
      <c r="A372" s="148">
        <v>2025</v>
      </c>
      <c r="B372" s="148" t="s">
        <v>1006</v>
      </c>
      <c r="C372" s="142" t="s">
        <v>920</v>
      </c>
      <c r="D372" s="142" t="s">
        <v>1807</v>
      </c>
      <c r="E372" s="143">
        <v>165</v>
      </c>
      <c r="F372" s="143"/>
      <c r="G372" s="122" t="s">
        <v>1852</v>
      </c>
      <c r="H372" s="143"/>
      <c r="I372" s="123" t="s">
        <v>1855</v>
      </c>
      <c r="J372" s="143">
        <v>2</v>
      </c>
      <c r="K372" s="143" t="s">
        <v>1234</v>
      </c>
      <c r="L372" s="144">
        <v>187.5</v>
      </c>
      <c r="M372" s="181">
        <f t="shared" si="11"/>
        <v>375</v>
      </c>
      <c r="N372" s="144">
        <v>225</v>
      </c>
      <c r="O372" s="185">
        <f t="shared" si="12"/>
        <v>450</v>
      </c>
      <c r="P372" s="123" t="s">
        <v>1822</v>
      </c>
      <c r="Q372" s="24" t="s">
        <v>1350</v>
      </c>
      <c r="R372" s="122" t="s">
        <v>2100</v>
      </c>
      <c r="S372" s="122" t="s">
        <v>2100</v>
      </c>
      <c r="T372" s="122" t="s">
        <v>2001</v>
      </c>
      <c r="U372" s="146" t="s">
        <v>2138</v>
      </c>
      <c r="V372" s="147" t="s">
        <v>2205</v>
      </c>
      <c r="W372" s="122" t="s">
        <v>1996</v>
      </c>
      <c r="X372" s="147" t="s">
        <v>2206</v>
      </c>
      <c r="Y372" s="148">
        <v>1005</v>
      </c>
      <c r="Z372" s="148" t="s">
        <v>2200</v>
      </c>
      <c r="AA372" s="148" t="s">
        <v>2207</v>
      </c>
      <c r="AB372" s="122" t="s">
        <v>1985</v>
      </c>
      <c r="AC372" s="122" t="s">
        <v>2124</v>
      </c>
    </row>
    <row r="373" spans="1:31" s="122" customFormat="1" ht="14.1" customHeight="1" x14ac:dyDescent="0.25">
      <c r="A373" s="148">
        <v>2025</v>
      </c>
      <c r="B373" s="148" t="s">
        <v>1006</v>
      </c>
      <c r="C373" s="142" t="s">
        <v>920</v>
      </c>
      <c r="D373" s="142" t="s">
        <v>1807</v>
      </c>
      <c r="E373" s="143">
        <v>165</v>
      </c>
      <c r="F373" s="143"/>
      <c r="G373" s="122" t="s">
        <v>1852</v>
      </c>
      <c r="H373" s="143"/>
      <c r="I373" s="123" t="s">
        <v>1856</v>
      </c>
      <c r="J373" s="143">
        <v>2</v>
      </c>
      <c r="K373" s="143" t="s">
        <v>1234</v>
      </c>
      <c r="L373" s="144">
        <v>180</v>
      </c>
      <c r="M373" s="181">
        <f t="shared" si="11"/>
        <v>360</v>
      </c>
      <c r="N373" s="144">
        <v>185</v>
      </c>
      <c r="O373" s="185">
        <f t="shared" si="12"/>
        <v>370</v>
      </c>
      <c r="P373" s="123" t="s">
        <v>1822</v>
      </c>
      <c r="Q373" s="24" t="s">
        <v>1350</v>
      </c>
      <c r="R373" s="122" t="s">
        <v>2100</v>
      </c>
      <c r="S373" s="122" t="s">
        <v>2100</v>
      </c>
      <c r="T373" s="122" t="s">
        <v>2001</v>
      </c>
      <c r="U373" s="146" t="s">
        <v>2138</v>
      </c>
      <c r="V373" s="147" t="s">
        <v>2205</v>
      </c>
      <c r="W373" s="122" t="s">
        <v>1996</v>
      </c>
      <c r="X373" s="147" t="s">
        <v>2206</v>
      </c>
      <c r="Y373" s="143">
        <v>1005</v>
      </c>
      <c r="Z373" s="148" t="s">
        <v>2200</v>
      </c>
      <c r="AA373" s="148" t="s">
        <v>2207</v>
      </c>
      <c r="AB373" s="122" t="s">
        <v>1985</v>
      </c>
      <c r="AC373" s="122" t="s">
        <v>2124</v>
      </c>
    </row>
    <row r="374" spans="1:31" s="122" customFormat="1" ht="14.1" customHeight="1" x14ac:dyDescent="0.25">
      <c r="A374" s="148">
        <v>2025</v>
      </c>
      <c r="B374" s="148" t="s">
        <v>1006</v>
      </c>
      <c r="C374" s="142" t="s">
        <v>920</v>
      </c>
      <c r="D374" s="142" t="s">
        <v>1807</v>
      </c>
      <c r="E374" s="143">
        <v>165</v>
      </c>
      <c r="F374" s="143"/>
      <c r="G374" s="122" t="s">
        <v>1852</v>
      </c>
      <c r="H374" s="143"/>
      <c r="I374" s="123" t="s">
        <v>1857</v>
      </c>
      <c r="J374" s="143">
        <v>2</v>
      </c>
      <c r="K374" s="143" t="s">
        <v>1234</v>
      </c>
      <c r="L374" s="144">
        <v>180</v>
      </c>
      <c r="M374" s="181">
        <f t="shared" si="11"/>
        <v>360</v>
      </c>
      <c r="N374" s="144">
        <v>185</v>
      </c>
      <c r="O374" s="185">
        <f t="shared" si="12"/>
        <v>370</v>
      </c>
      <c r="P374" s="123" t="s">
        <v>1822</v>
      </c>
      <c r="Q374" s="24" t="s">
        <v>1350</v>
      </c>
      <c r="R374" s="122" t="s">
        <v>2100</v>
      </c>
      <c r="S374" s="122" t="s">
        <v>2100</v>
      </c>
      <c r="T374" s="122" t="s">
        <v>2001</v>
      </c>
      <c r="U374" s="146" t="s">
        <v>2138</v>
      </c>
      <c r="V374" s="147" t="s">
        <v>2205</v>
      </c>
      <c r="W374" s="122" t="s">
        <v>1996</v>
      </c>
      <c r="X374" s="147" t="s">
        <v>2206</v>
      </c>
      <c r="Y374" s="148">
        <v>1005</v>
      </c>
      <c r="Z374" s="148" t="s">
        <v>2200</v>
      </c>
      <c r="AA374" s="148" t="s">
        <v>2207</v>
      </c>
      <c r="AB374" s="122" t="s">
        <v>1985</v>
      </c>
      <c r="AC374" s="122" t="s">
        <v>2124</v>
      </c>
    </row>
    <row r="375" spans="1:31" s="122" customFormat="1" ht="14.1" customHeight="1" x14ac:dyDescent="0.25">
      <c r="A375" s="148">
        <v>2025</v>
      </c>
      <c r="B375" s="148" t="s">
        <v>1006</v>
      </c>
      <c r="C375" s="142" t="s">
        <v>920</v>
      </c>
      <c r="D375" s="142" t="s">
        <v>1807</v>
      </c>
      <c r="E375" s="143">
        <v>165</v>
      </c>
      <c r="F375" s="143"/>
      <c r="G375" s="122" t="s">
        <v>1852</v>
      </c>
      <c r="H375" s="143"/>
      <c r="I375" s="123" t="s">
        <v>1858</v>
      </c>
      <c r="J375" s="564">
        <v>2</v>
      </c>
      <c r="K375" s="143" t="s">
        <v>1234</v>
      </c>
      <c r="L375" s="144">
        <v>180</v>
      </c>
      <c r="M375" s="181">
        <f t="shared" si="11"/>
        <v>360</v>
      </c>
      <c r="N375" s="144">
        <v>185</v>
      </c>
      <c r="O375" s="185">
        <f t="shared" si="12"/>
        <v>370</v>
      </c>
      <c r="P375" s="123" t="s">
        <v>1822</v>
      </c>
      <c r="Q375" s="24" t="s">
        <v>1350</v>
      </c>
      <c r="R375" s="122" t="s">
        <v>2100</v>
      </c>
      <c r="S375" s="122" t="s">
        <v>2100</v>
      </c>
      <c r="T375" s="122" t="s">
        <v>2001</v>
      </c>
      <c r="U375" s="146" t="s">
        <v>2138</v>
      </c>
      <c r="V375" s="147" t="s">
        <v>2205</v>
      </c>
      <c r="W375" s="122" t="s">
        <v>1996</v>
      </c>
      <c r="X375" s="147" t="s">
        <v>2206</v>
      </c>
      <c r="Y375" s="143">
        <v>1005</v>
      </c>
      <c r="Z375" s="148" t="s">
        <v>2200</v>
      </c>
      <c r="AA375" s="148" t="s">
        <v>2207</v>
      </c>
      <c r="AB375" s="122" t="s">
        <v>1985</v>
      </c>
      <c r="AC375" s="122" t="s">
        <v>2124</v>
      </c>
    </row>
    <row r="376" spans="1:31" s="122" customFormat="1" ht="14.1" customHeight="1" x14ac:dyDescent="0.25">
      <c r="A376" s="148">
        <v>2025</v>
      </c>
      <c r="B376" s="148" t="s">
        <v>1006</v>
      </c>
      <c r="C376" s="142" t="s">
        <v>920</v>
      </c>
      <c r="D376" s="142" t="s">
        <v>1807</v>
      </c>
      <c r="E376" s="143">
        <v>165</v>
      </c>
      <c r="F376" s="143"/>
      <c r="G376" s="122" t="s">
        <v>1852</v>
      </c>
      <c r="H376" s="143"/>
      <c r="I376" s="123" t="s">
        <v>1859</v>
      </c>
      <c r="J376" s="564">
        <v>50</v>
      </c>
      <c r="K376" s="143" t="s">
        <v>1173</v>
      </c>
      <c r="L376" s="144">
        <v>690</v>
      </c>
      <c r="M376" s="181">
        <f t="shared" si="11"/>
        <v>34500</v>
      </c>
      <c r="N376" s="144">
        <v>345</v>
      </c>
      <c r="O376" s="185">
        <f t="shared" si="12"/>
        <v>17250</v>
      </c>
      <c r="P376" s="123" t="s">
        <v>1822</v>
      </c>
      <c r="Q376" s="24" t="s">
        <v>1350</v>
      </c>
      <c r="R376" s="122" t="s">
        <v>2100</v>
      </c>
      <c r="S376" s="122" t="s">
        <v>2100</v>
      </c>
      <c r="T376" s="122" t="s">
        <v>2001</v>
      </c>
      <c r="U376" s="146" t="s">
        <v>2138</v>
      </c>
      <c r="V376" s="147" t="s">
        <v>2205</v>
      </c>
      <c r="W376" s="122" t="s">
        <v>1996</v>
      </c>
      <c r="X376" s="147" t="s">
        <v>2206</v>
      </c>
      <c r="Y376" s="148">
        <v>1005</v>
      </c>
      <c r="Z376" s="148" t="s">
        <v>2200</v>
      </c>
      <c r="AA376" s="148" t="s">
        <v>2207</v>
      </c>
      <c r="AB376" s="122" t="s">
        <v>1985</v>
      </c>
      <c r="AC376" s="122" t="s">
        <v>2124</v>
      </c>
    </row>
    <row r="377" spans="1:31" s="122" customFormat="1" ht="14.1" customHeight="1" x14ac:dyDescent="0.25">
      <c r="A377" s="148">
        <v>2025</v>
      </c>
      <c r="B377" s="148" t="s">
        <v>1006</v>
      </c>
      <c r="C377" s="142" t="s">
        <v>920</v>
      </c>
      <c r="D377" s="142" t="s">
        <v>1807</v>
      </c>
      <c r="E377" s="143">
        <v>165</v>
      </c>
      <c r="F377" s="143"/>
      <c r="G377" s="122" t="s">
        <v>1852</v>
      </c>
      <c r="H377" s="143"/>
      <c r="I377" s="123" t="s">
        <v>1860</v>
      </c>
      <c r="J377" s="564">
        <v>50</v>
      </c>
      <c r="K377" s="143" t="s">
        <v>1173</v>
      </c>
      <c r="L377" s="144">
        <v>313.5</v>
      </c>
      <c r="M377" s="181">
        <f t="shared" si="11"/>
        <v>15675</v>
      </c>
      <c r="N377" s="144">
        <v>245</v>
      </c>
      <c r="O377" s="132">
        <f t="shared" si="12"/>
        <v>12250</v>
      </c>
      <c r="P377" s="123" t="s">
        <v>1822</v>
      </c>
      <c r="Q377" s="24" t="s">
        <v>1350</v>
      </c>
      <c r="R377" s="122" t="s">
        <v>2100</v>
      </c>
      <c r="S377" s="122" t="s">
        <v>2100</v>
      </c>
      <c r="T377" s="122" t="s">
        <v>2001</v>
      </c>
      <c r="U377" s="146" t="s">
        <v>2138</v>
      </c>
      <c r="V377" s="147" t="s">
        <v>2205</v>
      </c>
      <c r="W377" s="122" t="s">
        <v>1996</v>
      </c>
      <c r="X377" s="147" t="s">
        <v>2206</v>
      </c>
      <c r="Y377" s="143">
        <v>1005</v>
      </c>
      <c r="Z377" s="148" t="s">
        <v>2200</v>
      </c>
      <c r="AA377" s="148" t="s">
        <v>2207</v>
      </c>
      <c r="AB377" s="122" t="s">
        <v>1985</v>
      </c>
      <c r="AC377" s="122" t="s">
        <v>2124</v>
      </c>
    </row>
    <row r="378" spans="1:31" s="122" customFormat="1" ht="16.8" customHeight="1" x14ac:dyDescent="0.25">
      <c r="A378" s="148">
        <v>2025</v>
      </c>
      <c r="B378" s="148" t="s">
        <v>1006</v>
      </c>
      <c r="C378" s="142" t="s">
        <v>920</v>
      </c>
      <c r="D378" s="142" t="s">
        <v>1807</v>
      </c>
      <c r="E378" s="143">
        <v>165</v>
      </c>
      <c r="F378" s="143"/>
      <c r="G378" s="122" t="s">
        <v>1852</v>
      </c>
      <c r="H378" s="143"/>
      <c r="I378" s="123" t="s">
        <v>1861</v>
      </c>
      <c r="J378" s="564">
        <v>15</v>
      </c>
      <c r="K378" s="143" t="s">
        <v>1291</v>
      </c>
      <c r="L378" s="144">
        <v>298.5</v>
      </c>
      <c r="M378" s="181">
        <f t="shared" si="11"/>
        <v>4477.5</v>
      </c>
      <c r="N378" s="144">
        <v>195</v>
      </c>
      <c r="O378" s="185">
        <f t="shared" si="12"/>
        <v>2925</v>
      </c>
      <c r="P378" s="123" t="s">
        <v>1822</v>
      </c>
      <c r="Q378" s="24" t="s">
        <v>1350</v>
      </c>
      <c r="R378" s="122" t="s">
        <v>2100</v>
      </c>
      <c r="S378" s="122" t="s">
        <v>2100</v>
      </c>
      <c r="T378" s="122" t="s">
        <v>2001</v>
      </c>
      <c r="U378" s="146" t="s">
        <v>2138</v>
      </c>
      <c r="V378" s="147" t="s">
        <v>2205</v>
      </c>
      <c r="W378" s="122" t="s">
        <v>1996</v>
      </c>
      <c r="X378" s="147" t="s">
        <v>2206</v>
      </c>
      <c r="Y378" s="143">
        <v>1005</v>
      </c>
      <c r="Z378" s="148" t="s">
        <v>2200</v>
      </c>
      <c r="AA378" s="148" t="s">
        <v>2207</v>
      </c>
      <c r="AB378" s="122" t="s">
        <v>1985</v>
      </c>
      <c r="AC378" s="122" t="s">
        <v>2124</v>
      </c>
    </row>
    <row r="379" spans="1:31" s="31" customFormat="1" ht="14.1" customHeight="1" x14ac:dyDescent="0.25">
      <c r="A379" s="30">
        <v>2025</v>
      </c>
      <c r="B379" s="30" t="s">
        <v>1006</v>
      </c>
      <c r="C379" s="7" t="s">
        <v>920</v>
      </c>
      <c r="D379" s="7" t="s">
        <v>1807</v>
      </c>
      <c r="E379" s="58"/>
      <c r="F379" s="58"/>
      <c r="G379" s="31" t="s">
        <v>1862</v>
      </c>
      <c r="H379" s="58"/>
      <c r="I379" s="51" t="s">
        <v>1863</v>
      </c>
      <c r="J379" s="681">
        <v>10</v>
      </c>
      <c r="K379" s="58" t="s">
        <v>1225</v>
      </c>
      <c r="L379" s="52">
        <v>156</v>
      </c>
      <c r="M379" s="26">
        <f t="shared" si="11"/>
        <v>1560</v>
      </c>
      <c r="N379" s="52"/>
      <c r="O379" s="54">
        <f t="shared" si="12"/>
        <v>0</v>
      </c>
      <c r="P379" s="51" t="s">
        <v>1822</v>
      </c>
      <c r="Q379" s="58" t="s">
        <v>1350</v>
      </c>
      <c r="U379" s="55"/>
      <c r="V379" s="57"/>
      <c r="X379" s="57"/>
      <c r="Y379" s="58">
        <v>1005</v>
      </c>
      <c r="Z379" s="58"/>
      <c r="AA379" s="58" t="s">
        <v>95</v>
      </c>
      <c r="AB379" s="31" t="s">
        <v>2050</v>
      </c>
      <c r="AD379" s="31" t="s">
        <v>1976</v>
      </c>
    </row>
    <row r="380" spans="1:31" s="31" customFormat="1" ht="14.1" customHeight="1" x14ac:dyDescent="0.25">
      <c r="A380" s="30">
        <v>2025</v>
      </c>
      <c r="B380" s="30" t="s">
        <v>1006</v>
      </c>
      <c r="C380" s="7" t="s">
        <v>920</v>
      </c>
      <c r="D380" s="7" t="s">
        <v>1807</v>
      </c>
      <c r="E380" s="58"/>
      <c r="F380" s="58"/>
      <c r="G380" s="31" t="s">
        <v>1862</v>
      </c>
      <c r="H380" s="58"/>
      <c r="I380" s="51" t="s">
        <v>1864</v>
      </c>
      <c r="J380" s="681">
        <v>10</v>
      </c>
      <c r="K380" s="58" t="s">
        <v>1225</v>
      </c>
      <c r="L380" s="52">
        <v>99</v>
      </c>
      <c r="M380" s="26">
        <f t="shared" si="11"/>
        <v>990</v>
      </c>
      <c r="N380" s="52"/>
      <c r="O380" s="27">
        <f t="shared" si="12"/>
        <v>0</v>
      </c>
      <c r="P380" s="51" t="s">
        <v>1822</v>
      </c>
      <c r="Q380" s="58" t="s">
        <v>1350</v>
      </c>
      <c r="U380" s="55"/>
      <c r="V380" s="57"/>
      <c r="X380" s="57"/>
      <c r="Y380" s="58">
        <v>1005</v>
      </c>
      <c r="Z380" s="58"/>
      <c r="AA380" s="58"/>
    </row>
    <row r="381" spans="1:31" s="31" customFormat="1" ht="14.1" customHeight="1" x14ac:dyDescent="0.25">
      <c r="A381" s="30">
        <v>2025</v>
      </c>
      <c r="B381" s="30" t="s">
        <v>1006</v>
      </c>
      <c r="C381" s="7" t="s">
        <v>920</v>
      </c>
      <c r="D381" s="7" t="s">
        <v>1807</v>
      </c>
      <c r="E381" s="58"/>
      <c r="F381" s="58"/>
      <c r="G381" s="31" t="s">
        <v>1862</v>
      </c>
      <c r="H381" s="58"/>
      <c r="I381" s="51" t="s">
        <v>1865</v>
      </c>
      <c r="J381" s="681">
        <v>10</v>
      </c>
      <c r="K381" s="58" t="s">
        <v>1225</v>
      </c>
      <c r="L381" s="52">
        <v>82.5</v>
      </c>
      <c r="M381" s="26">
        <f t="shared" ref="M381:M444" si="13">SUM(J381*L381)</f>
        <v>825</v>
      </c>
      <c r="N381" s="52"/>
      <c r="O381" s="54">
        <f t="shared" si="12"/>
        <v>0</v>
      </c>
      <c r="P381" s="51" t="s">
        <v>1822</v>
      </c>
      <c r="Q381" s="58" t="s">
        <v>1350</v>
      </c>
      <c r="U381" s="55"/>
      <c r="V381" s="57"/>
      <c r="X381" s="57"/>
      <c r="Y381" s="58">
        <v>1005</v>
      </c>
      <c r="Z381" s="58"/>
      <c r="AA381" s="58"/>
    </row>
    <row r="382" spans="1:31" s="31" customFormat="1" ht="14.1" customHeight="1" x14ac:dyDescent="0.25">
      <c r="A382" s="30">
        <v>2025</v>
      </c>
      <c r="B382" s="30" t="s">
        <v>1006</v>
      </c>
      <c r="C382" s="7" t="s">
        <v>920</v>
      </c>
      <c r="D382" s="7" t="s">
        <v>1807</v>
      </c>
      <c r="E382" s="58"/>
      <c r="F382" s="58"/>
      <c r="G382" s="31" t="s">
        <v>1862</v>
      </c>
      <c r="H382" s="58"/>
      <c r="I382" s="51" t="s">
        <v>1866</v>
      </c>
      <c r="J382" s="681">
        <v>6</v>
      </c>
      <c r="K382" s="58" t="s">
        <v>1225</v>
      </c>
      <c r="L382" s="52">
        <v>748.5</v>
      </c>
      <c r="M382" s="26">
        <f t="shared" si="13"/>
        <v>4491</v>
      </c>
      <c r="N382" s="52"/>
      <c r="O382" s="27">
        <f t="shared" si="12"/>
        <v>0</v>
      </c>
      <c r="P382" s="51" t="s">
        <v>1822</v>
      </c>
      <c r="Q382" s="58" t="s">
        <v>1350</v>
      </c>
      <c r="U382" s="55"/>
      <c r="V382" s="57"/>
      <c r="X382" s="57"/>
      <c r="Y382" s="58">
        <v>1005</v>
      </c>
      <c r="Z382" s="58"/>
      <c r="AA382" s="58"/>
    </row>
    <row r="383" spans="1:31" s="31" customFormat="1" ht="14.1" customHeight="1" x14ac:dyDescent="0.25">
      <c r="A383" s="30">
        <v>2025</v>
      </c>
      <c r="B383" s="30" t="s">
        <v>1006</v>
      </c>
      <c r="C383" s="7" t="s">
        <v>920</v>
      </c>
      <c r="D383" s="7" t="s">
        <v>1807</v>
      </c>
      <c r="E383" s="58"/>
      <c r="F383" s="58"/>
      <c r="G383" s="31" t="s">
        <v>1862</v>
      </c>
      <c r="H383" s="58"/>
      <c r="I383" s="51" t="s">
        <v>1867</v>
      </c>
      <c r="J383" s="681">
        <v>6</v>
      </c>
      <c r="K383" s="58" t="s">
        <v>1225</v>
      </c>
      <c r="L383" s="52">
        <v>748.5</v>
      </c>
      <c r="M383" s="26">
        <f t="shared" si="13"/>
        <v>4491</v>
      </c>
      <c r="N383" s="52"/>
      <c r="O383" s="54">
        <f t="shared" si="12"/>
        <v>0</v>
      </c>
      <c r="P383" s="51" t="s">
        <v>1822</v>
      </c>
      <c r="Q383" s="58" t="s">
        <v>1350</v>
      </c>
      <c r="U383" s="55"/>
      <c r="V383" s="57"/>
      <c r="X383" s="57"/>
      <c r="Y383" s="58">
        <v>1005</v>
      </c>
      <c r="Z383" s="58"/>
      <c r="AA383" s="58"/>
    </row>
    <row r="384" spans="1:31" s="31" customFormat="1" ht="14.1" customHeight="1" x14ac:dyDescent="0.25">
      <c r="A384" s="30">
        <v>2025</v>
      </c>
      <c r="B384" s="30" t="s">
        <v>1006</v>
      </c>
      <c r="C384" s="7" t="s">
        <v>920</v>
      </c>
      <c r="D384" s="7" t="s">
        <v>1807</v>
      </c>
      <c r="E384" s="58"/>
      <c r="F384" s="58"/>
      <c r="G384" s="31" t="s">
        <v>1862</v>
      </c>
      <c r="H384" s="58"/>
      <c r="I384" s="51" t="s">
        <v>1868</v>
      </c>
      <c r="J384" s="681">
        <v>6</v>
      </c>
      <c r="K384" s="58" t="s">
        <v>1225</v>
      </c>
      <c r="L384" s="52">
        <v>748.5</v>
      </c>
      <c r="M384" s="26">
        <f t="shared" si="13"/>
        <v>4491</v>
      </c>
      <c r="N384" s="52"/>
      <c r="O384" s="27">
        <f t="shared" si="12"/>
        <v>0</v>
      </c>
      <c r="P384" s="51" t="s">
        <v>1822</v>
      </c>
      <c r="Q384" s="58" t="s">
        <v>1350</v>
      </c>
      <c r="U384" s="55"/>
      <c r="V384" s="57"/>
      <c r="X384" s="57"/>
      <c r="Y384" s="58">
        <v>1005</v>
      </c>
      <c r="Z384" s="58"/>
      <c r="AA384" s="58"/>
    </row>
    <row r="385" spans="1:27" s="31" customFormat="1" ht="14.1" customHeight="1" x14ac:dyDescent="0.25">
      <c r="A385" s="30">
        <v>2025</v>
      </c>
      <c r="B385" s="30" t="s">
        <v>1006</v>
      </c>
      <c r="C385" s="7" t="s">
        <v>920</v>
      </c>
      <c r="D385" s="7" t="s">
        <v>1807</v>
      </c>
      <c r="E385" s="58"/>
      <c r="F385" s="58"/>
      <c r="G385" s="31" t="s">
        <v>1862</v>
      </c>
      <c r="H385" s="58"/>
      <c r="I385" s="51" t="s">
        <v>1869</v>
      </c>
      <c r="J385" s="681">
        <v>6</v>
      </c>
      <c r="K385" s="58" t="s">
        <v>1225</v>
      </c>
      <c r="L385" s="52">
        <v>748.5</v>
      </c>
      <c r="M385" s="26">
        <f t="shared" si="13"/>
        <v>4491</v>
      </c>
      <c r="N385" s="52"/>
      <c r="O385" s="54">
        <f t="shared" si="12"/>
        <v>0</v>
      </c>
      <c r="P385" s="51" t="s">
        <v>1822</v>
      </c>
      <c r="Q385" s="58" t="s">
        <v>1350</v>
      </c>
      <c r="U385" s="55"/>
      <c r="V385" s="57"/>
      <c r="X385" s="57"/>
      <c r="Y385" s="58">
        <v>1005</v>
      </c>
      <c r="Z385" s="58"/>
      <c r="AA385" s="58"/>
    </row>
    <row r="386" spans="1:27" s="31" customFormat="1" ht="14.1" customHeight="1" x14ac:dyDescent="0.25">
      <c r="A386" s="30">
        <v>2025</v>
      </c>
      <c r="B386" s="30" t="s">
        <v>1006</v>
      </c>
      <c r="C386" s="7" t="s">
        <v>920</v>
      </c>
      <c r="D386" s="7" t="s">
        <v>1807</v>
      </c>
      <c r="E386" s="58"/>
      <c r="F386" s="58"/>
      <c r="G386" s="31" t="s">
        <v>1862</v>
      </c>
      <c r="H386" s="58"/>
      <c r="I386" s="51" t="s">
        <v>1870</v>
      </c>
      <c r="J386" s="681">
        <v>6</v>
      </c>
      <c r="K386" s="58" t="s">
        <v>1225</v>
      </c>
      <c r="L386" s="52">
        <v>748.5</v>
      </c>
      <c r="M386" s="26">
        <f t="shared" si="13"/>
        <v>4491</v>
      </c>
      <c r="N386" s="52"/>
      <c r="O386" s="27">
        <f t="shared" si="12"/>
        <v>0</v>
      </c>
      <c r="P386" s="51" t="s">
        <v>1822</v>
      </c>
      <c r="Q386" s="58" t="s">
        <v>1350</v>
      </c>
      <c r="U386" s="55"/>
      <c r="V386" s="57"/>
      <c r="X386" s="57"/>
      <c r="Y386" s="58">
        <v>1005</v>
      </c>
      <c r="Z386" s="58"/>
      <c r="AA386" s="58"/>
    </row>
    <row r="387" spans="1:27" s="31" customFormat="1" ht="14.1" customHeight="1" x14ac:dyDescent="0.25">
      <c r="A387" s="30">
        <v>2025</v>
      </c>
      <c r="B387" s="30" t="s">
        <v>1006</v>
      </c>
      <c r="C387" s="7" t="s">
        <v>920</v>
      </c>
      <c r="D387" s="7" t="s">
        <v>1807</v>
      </c>
      <c r="E387" s="58"/>
      <c r="F387" s="58"/>
      <c r="G387" s="31" t="s">
        <v>1862</v>
      </c>
      <c r="H387" s="58"/>
      <c r="I387" s="51" t="s">
        <v>1871</v>
      </c>
      <c r="J387" s="681">
        <v>6</v>
      </c>
      <c r="K387" s="58" t="s">
        <v>1225</v>
      </c>
      <c r="L387" s="52">
        <v>748.5</v>
      </c>
      <c r="M387" s="26">
        <f t="shared" si="13"/>
        <v>4491</v>
      </c>
      <c r="N387" s="52"/>
      <c r="O387" s="54">
        <f t="shared" si="12"/>
        <v>0</v>
      </c>
      <c r="P387" s="51" t="s">
        <v>1822</v>
      </c>
      <c r="Q387" s="58" t="s">
        <v>1350</v>
      </c>
      <c r="U387" s="55"/>
      <c r="V387" s="57"/>
      <c r="X387" s="57"/>
      <c r="Y387" s="58">
        <v>1005</v>
      </c>
      <c r="Z387" s="58"/>
      <c r="AA387" s="58"/>
    </row>
    <row r="388" spans="1:27" s="31" customFormat="1" ht="14.1" customHeight="1" x14ac:dyDescent="0.25">
      <c r="A388" s="30">
        <v>2025</v>
      </c>
      <c r="B388" s="30" t="s">
        <v>1006</v>
      </c>
      <c r="C388" s="7" t="s">
        <v>920</v>
      </c>
      <c r="D388" s="7" t="s">
        <v>1807</v>
      </c>
      <c r="E388" s="58"/>
      <c r="F388" s="58"/>
      <c r="G388" s="31" t="s">
        <v>1862</v>
      </c>
      <c r="H388" s="58"/>
      <c r="I388" s="51" t="s">
        <v>1872</v>
      </c>
      <c r="J388" s="681">
        <v>5</v>
      </c>
      <c r="K388" s="58" t="s">
        <v>1225</v>
      </c>
      <c r="L388" s="52">
        <v>448.5</v>
      </c>
      <c r="M388" s="26">
        <f t="shared" si="13"/>
        <v>2242.5</v>
      </c>
      <c r="N388" s="52"/>
      <c r="O388" s="27">
        <f t="shared" si="12"/>
        <v>0</v>
      </c>
      <c r="P388" s="51" t="s">
        <v>1822</v>
      </c>
      <c r="Q388" s="58" t="s">
        <v>1350</v>
      </c>
      <c r="U388" s="55"/>
      <c r="V388" s="57"/>
      <c r="X388" s="57"/>
      <c r="Y388" s="58">
        <v>1005</v>
      </c>
      <c r="Z388" s="58"/>
      <c r="AA388" s="58"/>
    </row>
    <row r="389" spans="1:27" s="31" customFormat="1" ht="14.1" customHeight="1" x14ac:dyDescent="0.25">
      <c r="A389" s="30">
        <v>2025</v>
      </c>
      <c r="B389" s="30" t="s">
        <v>1006</v>
      </c>
      <c r="C389" s="7" t="s">
        <v>920</v>
      </c>
      <c r="D389" s="7" t="s">
        <v>1807</v>
      </c>
      <c r="E389" s="58"/>
      <c r="F389" s="58"/>
      <c r="G389" s="31" t="s">
        <v>1862</v>
      </c>
      <c r="H389" s="58"/>
      <c r="I389" s="51" t="s">
        <v>1873</v>
      </c>
      <c r="J389" s="681">
        <v>5</v>
      </c>
      <c r="K389" s="58" t="s">
        <v>1225</v>
      </c>
      <c r="L389" s="52">
        <v>228</v>
      </c>
      <c r="M389" s="26">
        <f t="shared" si="13"/>
        <v>1140</v>
      </c>
      <c r="N389" s="52"/>
      <c r="O389" s="54">
        <f t="shared" si="12"/>
        <v>0</v>
      </c>
      <c r="P389" s="51" t="s">
        <v>1822</v>
      </c>
      <c r="Q389" s="58" t="s">
        <v>1350</v>
      </c>
      <c r="U389" s="55"/>
      <c r="V389" s="57"/>
      <c r="X389" s="57"/>
      <c r="Y389" s="58">
        <v>1005</v>
      </c>
      <c r="Z389" s="58"/>
      <c r="AA389" s="58"/>
    </row>
    <row r="390" spans="1:27" s="31" customFormat="1" ht="14.1" customHeight="1" x14ac:dyDescent="0.25">
      <c r="A390" s="30">
        <v>2025</v>
      </c>
      <c r="B390" s="30" t="s">
        <v>1006</v>
      </c>
      <c r="C390" s="7" t="s">
        <v>920</v>
      </c>
      <c r="D390" s="7" t="s">
        <v>1807</v>
      </c>
      <c r="E390" s="58"/>
      <c r="F390" s="58"/>
      <c r="G390" s="31" t="s">
        <v>1862</v>
      </c>
      <c r="H390" s="58"/>
      <c r="I390" s="51" t="s">
        <v>1874</v>
      </c>
      <c r="J390" s="681">
        <v>5</v>
      </c>
      <c r="K390" s="58" t="s">
        <v>1225</v>
      </c>
      <c r="L390" s="52">
        <v>600</v>
      </c>
      <c r="M390" s="26">
        <f t="shared" si="13"/>
        <v>3000</v>
      </c>
      <c r="N390" s="52"/>
      <c r="O390" s="27">
        <f t="shared" si="12"/>
        <v>0</v>
      </c>
      <c r="P390" s="51" t="s">
        <v>1822</v>
      </c>
      <c r="Q390" s="58" t="s">
        <v>1350</v>
      </c>
      <c r="U390" s="55"/>
      <c r="V390" s="57"/>
      <c r="X390" s="57"/>
      <c r="Y390" s="58">
        <v>1005</v>
      </c>
      <c r="Z390" s="58"/>
      <c r="AA390" s="58"/>
    </row>
    <row r="391" spans="1:27" s="31" customFormat="1" ht="14.1" customHeight="1" x14ac:dyDescent="0.25">
      <c r="A391" s="30">
        <v>2025</v>
      </c>
      <c r="B391" s="30" t="s">
        <v>1006</v>
      </c>
      <c r="C391" s="7" t="s">
        <v>920</v>
      </c>
      <c r="D391" s="7" t="s">
        <v>1807</v>
      </c>
      <c r="E391" s="58"/>
      <c r="F391" s="58"/>
      <c r="G391" s="31" t="s">
        <v>1862</v>
      </c>
      <c r="H391" s="58"/>
      <c r="I391" s="31" t="s">
        <v>1875</v>
      </c>
      <c r="J391" s="682">
        <v>5</v>
      </c>
      <c r="K391" s="58" t="s">
        <v>1225</v>
      </c>
      <c r="L391" s="52">
        <v>298.5</v>
      </c>
      <c r="M391" s="26">
        <f t="shared" si="13"/>
        <v>1492.5</v>
      </c>
      <c r="N391" s="52"/>
      <c r="O391" s="54">
        <f t="shared" si="12"/>
        <v>0</v>
      </c>
      <c r="P391" s="51" t="s">
        <v>1822</v>
      </c>
      <c r="Q391" s="58" t="s">
        <v>1350</v>
      </c>
      <c r="U391" s="55"/>
      <c r="V391" s="57"/>
      <c r="X391" s="57"/>
      <c r="Y391" s="58">
        <v>1005</v>
      </c>
      <c r="Z391" s="58"/>
      <c r="AA391" s="58"/>
    </row>
    <row r="392" spans="1:27" s="31" customFormat="1" ht="13.95" customHeight="1" x14ac:dyDescent="0.25">
      <c r="A392" s="30">
        <v>2025</v>
      </c>
      <c r="B392" s="30" t="s">
        <v>1006</v>
      </c>
      <c r="C392" s="7" t="s">
        <v>920</v>
      </c>
      <c r="D392" s="7" t="s">
        <v>1807</v>
      </c>
      <c r="E392" s="58"/>
      <c r="F392" s="58"/>
      <c r="G392" s="31" t="s">
        <v>1862</v>
      </c>
      <c r="H392" s="58"/>
      <c r="I392" s="31" t="s">
        <v>1876</v>
      </c>
      <c r="J392" s="682">
        <v>5</v>
      </c>
      <c r="K392" s="58" t="s">
        <v>1225</v>
      </c>
      <c r="L392" s="52">
        <v>60</v>
      </c>
      <c r="M392" s="26">
        <f t="shared" si="13"/>
        <v>300</v>
      </c>
      <c r="N392" s="52"/>
      <c r="O392" s="27">
        <f t="shared" si="12"/>
        <v>0</v>
      </c>
      <c r="P392" s="51" t="s">
        <v>1822</v>
      </c>
      <c r="Q392" s="58" t="s">
        <v>1350</v>
      </c>
      <c r="U392" s="55"/>
      <c r="V392" s="57"/>
      <c r="X392" s="57"/>
      <c r="Y392" s="58">
        <v>1005</v>
      </c>
      <c r="Z392" s="58"/>
      <c r="AA392" s="58"/>
    </row>
    <row r="393" spans="1:27" s="31" customFormat="1" ht="13.95" customHeight="1" x14ac:dyDescent="0.25">
      <c r="A393" s="30">
        <v>2025</v>
      </c>
      <c r="B393" s="58" t="s">
        <v>1006</v>
      </c>
      <c r="C393" s="7" t="s">
        <v>920</v>
      </c>
      <c r="D393" s="7" t="s">
        <v>1807</v>
      </c>
      <c r="E393" s="58"/>
      <c r="F393" s="58"/>
      <c r="G393" s="31" t="s">
        <v>1862</v>
      </c>
      <c r="H393" s="58"/>
      <c r="I393" s="51" t="s">
        <v>1877</v>
      </c>
      <c r="J393" s="683">
        <v>20</v>
      </c>
      <c r="K393" s="58" t="s">
        <v>1225</v>
      </c>
      <c r="L393" s="52">
        <v>267</v>
      </c>
      <c r="M393" s="587">
        <f t="shared" si="13"/>
        <v>5340</v>
      </c>
      <c r="N393" s="52"/>
      <c r="O393" s="54">
        <f t="shared" si="12"/>
        <v>0</v>
      </c>
      <c r="P393" s="51" t="s">
        <v>1822</v>
      </c>
      <c r="Q393" s="58" t="s">
        <v>1350</v>
      </c>
      <c r="U393" s="55"/>
      <c r="V393" s="57"/>
      <c r="X393" s="57"/>
      <c r="Y393" s="58">
        <v>1005</v>
      </c>
      <c r="Z393" s="58"/>
      <c r="AA393" s="58"/>
    </row>
    <row r="394" spans="1:27" s="31" customFormat="1" ht="13.8" customHeight="1" x14ac:dyDescent="0.25">
      <c r="A394" s="30">
        <v>2025</v>
      </c>
      <c r="B394" s="30" t="s">
        <v>1006</v>
      </c>
      <c r="C394" s="7" t="s">
        <v>920</v>
      </c>
      <c r="D394" s="7" t="s">
        <v>1807</v>
      </c>
      <c r="E394" s="58"/>
      <c r="F394" s="58"/>
      <c r="G394" s="31" t="s">
        <v>1862</v>
      </c>
      <c r="H394" s="58"/>
      <c r="I394" s="51" t="s">
        <v>1878</v>
      </c>
      <c r="J394" s="682">
        <v>5</v>
      </c>
      <c r="K394" s="58" t="s">
        <v>1225</v>
      </c>
      <c r="L394" s="52">
        <v>247.5</v>
      </c>
      <c r="M394" s="26">
        <f t="shared" si="13"/>
        <v>1237.5</v>
      </c>
      <c r="N394" s="52"/>
      <c r="O394" s="27">
        <f t="shared" si="12"/>
        <v>0</v>
      </c>
      <c r="P394" s="51" t="s">
        <v>1822</v>
      </c>
      <c r="Q394" s="58" t="s">
        <v>1350</v>
      </c>
      <c r="U394" s="55"/>
      <c r="V394" s="57"/>
      <c r="X394" s="57"/>
      <c r="Y394" s="58">
        <v>1005</v>
      </c>
      <c r="Z394" s="58"/>
      <c r="AA394" s="58"/>
    </row>
    <row r="395" spans="1:27" s="31" customFormat="1" ht="15.6" customHeight="1" x14ac:dyDescent="0.25">
      <c r="A395" s="30">
        <v>2025</v>
      </c>
      <c r="B395" s="58" t="s">
        <v>1006</v>
      </c>
      <c r="C395" s="7" t="s">
        <v>920</v>
      </c>
      <c r="D395" s="7" t="s">
        <v>1807</v>
      </c>
      <c r="E395" s="58"/>
      <c r="F395" s="58"/>
      <c r="G395" s="31" t="s">
        <v>1862</v>
      </c>
      <c r="H395" s="58"/>
      <c r="I395" s="51" t="s">
        <v>1879</v>
      </c>
      <c r="J395" s="682">
        <v>5</v>
      </c>
      <c r="K395" s="58" t="s">
        <v>1225</v>
      </c>
      <c r="L395" s="52">
        <v>159</v>
      </c>
      <c r="M395" s="26">
        <f t="shared" si="13"/>
        <v>795</v>
      </c>
      <c r="N395" s="52"/>
      <c r="O395" s="54">
        <f t="shared" si="12"/>
        <v>0</v>
      </c>
      <c r="P395" s="51" t="s">
        <v>1822</v>
      </c>
      <c r="Q395" s="58" t="s">
        <v>1350</v>
      </c>
      <c r="U395" s="55"/>
      <c r="V395" s="57"/>
      <c r="X395" s="57"/>
      <c r="Y395" s="58">
        <v>1005</v>
      </c>
      <c r="Z395" s="58"/>
      <c r="AA395" s="58"/>
    </row>
    <row r="396" spans="1:27" s="31" customFormat="1" ht="16.8" customHeight="1" x14ac:dyDescent="0.25">
      <c r="A396" s="30">
        <v>2025</v>
      </c>
      <c r="B396" s="30" t="s">
        <v>1006</v>
      </c>
      <c r="C396" s="7" t="s">
        <v>920</v>
      </c>
      <c r="D396" s="7" t="s">
        <v>1807</v>
      </c>
      <c r="E396" s="58"/>
      <c r="F396" s="58"/>
      <c r="G396" s="31" t="s">
        <v>1862</v>
      </c>
      <c r="H396" s="58"/>
      <c r="I396" s="31" t="s">
        <v>1880</v>
      </c>
      <c r="J396" s="682">
        <v>3</v>
      </c>
      <c r="K396" s="58" t="s">
        <v>1232</v>
      </c>
      <c r="L396" s="52">
        <v>525</v>
      </c>
      <c r="M396" s="26">
        <f t="shared" si="13"/>
        <v>1575</v>
      </c>
      <c r="N396" s="52"/>
      <c r="O396" s="27">
        <f t="shared" si="12"/>
        <v>0</v>
      </c>
      <c r="P396" s="51" t="s">
        <v>1822</v>
      </c>
      <c r="Q396" s="58" t="s">
        <v>1350</v>
      </c>
      <c r="U396" s="55"/>
      <c r="V396" s="57"/>
      <c r="X396" s="57"/>
      <c r="Y396" s="58">
        <v>1005</v>
      </c>
      <c r="Z396" s="58"/>
      <c r="AA396" s="58"/>
    </row>
    <row r="397" spans="1:27" s="31" customFormat="1" ht="13.95" customHeight="1" x14ac:dyDescent="0.25">
      <c r="A397" s="30">
        <v>2025</v>
      </c>
      <c r="B397" s="58" t="s">
        <v>1006</v>
      </c>
      <c r="C397" s="7" t="s">
        <v>920</v>
      </c>
      <c r="D397" s="7" t="s">
        <v>1807</v>
      </c>
      <c r="E397" s="58"/>
      <c r="F397" s="58"/>
      <c r="G397" s="31" t="s">
        <v>1862</v>
      </c>
      <c r="H397" s="58"/>
      <c r="I397" s="31" t="s">
        <v>1881</v>
      </c>
      <c r="J397" s="682">
        <v>3</v>
      </c>
      <c r="K397" s="58" t="s">
        <v>1232</v>
      </c>
      <c r="L397" s="52">
        <v>2698.5</v>
      </c>
      <c r="M397" s="26">
        <f t="shared" si="13"/>
        <v>8095.5</v>
      </c>
      <c r="N397" s="52"/>
      <c r="O397" s="54">
        <f t="shared" si="12"/>
        <v>0</v>
      </c>
      <c r="P397" s="51" t="s">
        <v>1822</v>
      </c>
      <c r="Q397" s="58" t="s">
        <v>1350</v>
      </c>
      <c r="U397" s="55"/>
      <c r="V397" s="57"/>
      <c r="X397" s="57"/>
      <c r="Y397" s="58">
        <v>1005</v>
      </c>
      <c r="Z397" s="58"/>
      <c r="AA397" s="58"/>
    </row>
    <row r="398" spans="1:27" s="31" customFormat="1" ht="13.95" customHeight="1" x14ac:dyDescent="0.25">
      <c r="A398" s="30">
        <v>2025</v>
      </c>
      <c r="B398" s="30" t="s">
        <v>1006</v>
      </c>
      <c r="C398" s="7" t="s">
        <v>920</v>
      </c>
      <c r="D398" s="7" t="s">
        <v>1807</v>
      </c>
      <c r="E398" s="58"/>
      <c r="F398" s="58"/>
      <c r="G398" s="31" t="s">
        <v>1862</v>
      </c>
      <c r="H398" s="58"/>
      <c r="I398" s="31" t="s">
        <v>1882</v>
      </c>
      <c r="J398" s="682">
        <v>5</v>
      </c>
      <c r="K398" s="58" t="s">
        <v>1232</v>
      </c>
      <c r="L398" s="52">
        <v>88.5</v>
      </c>
      <c r="M398" s="26">
        <f t="shared" si="13"/>
        <v>442.5</v>
      </c>
      <c r="N398" s="52"/>
      <c r="O398" s="27">
        <f t="shared" si="12"/>
        <v>0</v>
      </c>
      <c r="P398" s="51" t="s">
        <v>1822</v>
      </c>
      <c r="Q398" s="58" t="s">
        <v>1350</v>
      </c>
      <c r="U398" s="55"/>
      <c r="V398" s="57"/>
      <c r="X398" s="57"/>
      <c r="Y398" s="58">
        <v>1005</v>
      </c>
      <c r="Z398" s="58"/>
      <c r="AA398" s="58"/>
    </row>
    <row r="399" spans="1:27" s="31" customFormat="1" ht="13.95" customHeight="1" x14ac:dyDescent="0.25">
      <c r="A399" s="30">
        <v>2025</v>
      </c>
      <c r="B399" s="58" t="s">
        <v>1006</v>
      </c>
      <c r="C399" s="7" t="s">
        <v>920</v>
      </c>
      <c r="D399" s="7" t="s">
        <v>1807</v>
      </c>
      <c r="E399" s="58"/>
      <c r="F399" s="58"/>
      <c r="G399" s="31" t="s">
        <v>1862</v>
      </c>
      <c r="H399" s="58"/>
      <c r="I399" s="31" t="s">
        <v>1883</v>
      </c>
      <c r="J399" s="682">
        <v>5</v>
      </c>
      <c r="K399" s="58" t="s">
        <v>1232</v>
      </c>
      <c r="L399" s="52">
        <v>88.5</v>
      </c>
      <c r="M399" s="26">
        <f t="shared" si="13"/>
        <v>442.5</v>
      </c>
      <c r="N399" s="52"/>
      <c r="O399" s="54">
        <f t="shared" si="12"/>
        <v>0</v>
      </c>
      <c r="P399" s="51" t="s">
        <v>1822</v>
      </c>
      <c r="Q399" s="58" t="s">
        <v>1350</v>
      </c>
      <c r="U399" s="55"/>
      <c r="V399" s="57"/>
      <c r="X399" s="57"/>
      <c r="Y399" s="58">
        <v>1005</v>
      </c>
      <c r="Z399" s="58"/>
      <c r="AA399" s="58"/>
    </row>
    <row r="400" spans="1:27" s="31" customFormat="1" ht="13.95" customHeight="1" x14ac:dyDescent="0.25">
      <c r="A400" s="30">
        <v>2025</v>
      </c>
      <c r="B400" s="30" t="s">
        <v>1006</v>
      </c>
      <c r="C400" s="7" t="s">
        <v>920</v>
      </c>
      <c r="D400" s="7" t="s">
        <v>1807</v>
      </c>
      <c r="E400" s="58"/>
      <c r="F400" s="58"/>
      <c r="G400" s="31" t="s">
        <v>1862</v>
      </c>
      <c r="H400" s="58"/>
      <c r="I400" s="31" t="s">
        <v>1884</v>
      </c>
      <c r="J400" s="682">
        <v>5</v>
      </c>
      <c r="K400" s="58" t="s">
        <v>1225</v>
      </c>
      <c r="L400" s="52">
        <v>349.5</v>
      </c>
      <c r="M400" s="26">
        <f t="shared" si="13"/>
        <v>1747.5</v>
      </c>
      <c r="N400" s="52"/>
      <c r="O400" s="27">
        <f t="shared" si="12"/>
        <v>0</v>
      </c>
      <c r="P400" s="51" t="s">
        <v>1822</v>
      </c>
      <c r="Q400" s="58" t="s">
        <v>1350</v>
      </c>
      <c r="U400" s="55"/>
      <c r="V400" s="57"/>
      <c r="X400" s="57"/>
      <c r="Y400" s="58">
        <v>1005</v>
      </c>
      <c r="Z400" s="58"/>
      <c r="AA400" s="58"/>
    </row>
    <row r="401" spans="1:27" s="31" customFormat="1" ht="13.95" customHeight="1" x14ac:dyDescent="0.25">
      <c r="A401" s="30">
        <v>2025</v>
      </c>
      <c r="B401" s="58" t="s">
        <v>1006</v>
      </c>
      <c r="C401" s="7" t="s">
        <v>920</v>
      </c>
      <c r="D401" s="7" t="s">
        <v>1807</v>
      </c>
      <c r="E401" s="58"/>
      <c r="F401" s="58"/>
      <c r="G401" s="31" t="s">
        <v>1862</v>
      </c>
      <c r="H401" s="58"/>
      <c r="I401" s="31" t="s">
        <v>1885</v>
      </c>
      <c r="J401" s="682">
        <v>5</v>
      </c>
      <c r="K401" s="58" t="s">
        <v>1232</v>
      </c>
      <c r="L401" s="52">
        <v>198</v>
      </c>
      <c r="M401" s="26">
        <f t="shared" si="13"/>
        <v>990</v>
      </c>
      <c r="N401" s="52"/>
      <c r="O401" s="54">
        <f t="shared" si="12"/>
        <v>0</v>
      </c>
      <c r="P401" s="51" t="s">
        <v>1822</v>
      </c>
      <c r="Q401" s="58" t="s">
        <v>1350</v>
      </c>
      <c r="U401" s="55"/>
      <c r="V401" s="57"/>
      <c r="X401" s="57"/>
      <c r="Y401" s="58">
        <v>1005</v>
      </c>
      <c r="Z401" s="58"/>
      <c r="AA401" s="58"/>
    </row>
    <row r="402" spans="1:27" s="31" customFormat="1" ht="13.95" customHeight="1" x14ac:dyDescent="0.25">
      <c r="A402" s="30">
        <v>2025</v>
      </c>
      <c r="B402" s="30" t="s">
        <v>1006</v>
      </c>
      <c r="C402" s="7" t="s">
        <v>920</v>
      </c>
      <c r="D402" s="7" t="s">
        <v>1807</v>
      </c>
      <c r="E402" s="58"/>
      <c r="F402" s="58"/>
      <c r="G402" s="31" t="s">
        <v>1862</v>
      </c>
      <c r="H402" s="58"/>
      <c r="I402" s="31" t="s">
        <v>1886</v>
      </c>
      <c r="J402" s="682">
        <v>5</v>
      </c>
      <c r="K402" s="58" t="s">
        <v>1232</v>
      </c>
      <c r="L402" s="52">
        <v>429</v>
      </c>
      <c r="M402" s="26">
        <f t="shared" si="13"/>
        <v>2145</v>
      </c>
      <c r="N402" s="52"/>
      <c r="O402" s="27">
        <f t="shared" si="12"/>
        <v>0</v>
      </c>
      <c r="P402" s="51" t="s">
        <v>1822</v>
      </c>
      <c r="Q402" s="58" t="s">
        <v>1350</v>
      </c>
      <c r="U402" s="55"/>
      <c r="V402" s="57"/>
      <c r="X402" s="57"/>
      <c r="Y402" s="58">
        <v>1005</v>
      </c>
      <c r="Z402" s="58"/>
      <c r="AA402" s="58"/>
    </row>
    <row r="403" spans="1:27" s="31" customFormat="1" ht="13.95" customHeight="1" x14ac:dyDescent="0.25">
      <c r="A403" s="30">
        <v>2025</v>
      </c>
      <c r="B403" s="58" t="s">
        <v>1006</v>
      </c>
      <c r="C403" s="7" t="s">
        <v>920</v>
      </c>
      <c r="D403" s="7" t="s">
        <v>1807</v>
      </c>
      <c r="E403" s="58"/>
      <c r="F403" s="58"/>
      <c r="G403" s="31" t="s">
        <v>1862</v>
      </c>
      <c r="H403" s="58"/>
      <c r="I403" s="31" t="s">
        <v>1887</v>
      </c>
      <c r="J403" s="682">
        <v>3</v>
      </c>
      <c r="K403" s="58" t="s">
        <v>1232</v>
      </c>
      <c r="L403" s="52">
        <v>6547.23</v>
      </c>
      <c r="M403" s="26">
        <f t="shared" si="13"/>
        <v>19641.689999999999</v>
      </c>
      <c r="N403" s="52"/>
      <c r="O403" s="54">
        <f t="shared" si="12"/>
        <v>0</v>
      </c>
      <c r="P403" s="51" t="s">
        <v>1822</v>
      </c>
      <c r="Q403" s="58" t="s">
        <v>1350</v>
      </c>
      <c r="U403" s="55"/>
      <c r="V403" s="57"/>
      <c r="X403" s="57"/>
      <c r="Y403" s="58">
        <v>1005</v>
      </c>
      <c r="Z403" s="58"/>
      <c r="AA403" s="58"/>
    </row>
    <row r="404" spans="1:27" s="31" customFormat="1" ht="13.95" customHeight="1" x14ac:dyDescent="0.25">
      <c r="A404" s="30">
        <v>2025</v>
      </c>
      <c r="B404" s="30" t="s">
        <v>1006</v>
      </c>
      <c r="C404" s="7" t="s">
        <v>920</v>
      </c>
      <c r="D404" s="7" t="s">
        <v>1807</v>
      </c>
      <c r="E404" s="58"/>
      <c r="F404" s="58"/>
      <c r="G404" s="31" t="s">
        <v>1862</v>
      </c>
      <c r="H404" s="58"/>
      <c r="I404" s="31" t="s">
        <v>1888</v>
      </c>
      <c r="J404" s="678">
        <v>5</v>
      </c>
      <c r="K404" s="58" t="s">
        <v>1232</v>
      </c>
      <c r="L404" s="52">
        <v>240</v>
      </c>
      <c r="M404" s="26">
        <f t="shared" si="13"/>
        <v>1200</v>
      </c>
      <c r="N404" s="52"/>
      <c r="O404" s="27">
        <f t="shared" si="12"/>
        <v>0</v>
      </c>
      <c r="P404" s="51" t="s">
        <v>1822</v>
      </c>
      <c r="Q404" s="58" t="s">
        <v>1350</v>
      </c>
      <c r="U404" s="55"/>
      <c r="V404" s="57"/>
      <c r="X404" s="57"/>
      <c r="Y404" s="58">
        <v>1005</v>
      </c>
      <c r="Z404" s="58"/>
      <c r="AA404" s="58"/>
    </row>
    <row r="405" spans="1:27" s="31" customFormat="1" ht="13.95" customHeight="1" x14ac:dyDescent="0.25">
      <c r="A405" s="30">
        <v>2025</v>
      </c>
      <c r="B405" s="58" t="s">
        <v>1006</v>
      </c>
      <c r="C405" s="7" t="s">
        <v>920</v>
      </c>
      <c r="D405" s="7" t="s">
        <v>1807</v>
      </c>
      <c r="E405" s="58"/>
      <c r="F405" s="58"/>
      <c r="G405" s="31" t="s">
        <v>1862</v>
      </c>
      <c r="H405" s="58"/>
      <c r="I405" s="31" t="s">
        <v>1889</v>
      </c>
      <c r="J405" s="678">
        <v>5</v>
      </c>
      <c r="K405" s="58" t="s">
        <v>1232</v>
      </c>
      <c r="L405" s="52">
        <v>45</v>
      </c>
      <c r="M405" s="26">
        <f t="shared" si="13"/>
        <v>225</v>
      </c>
      <c r="N405" s="52"/>
      <c r="O405" s="54">
        <f t="shared" si="12"/>
        <v>0</v>
      </c>
      <c r="P405" s="51" t="s">
        <v>1822</v>
      </c>
      <c r="Q405" s="58" t="s">
        <v>1350</v>
      </c>
      <c r="U405" s="55"/>
      <c r="V405" s="57"/>
      <c r="X405" s="57"/>
      <c r="Y405" s="58">
        <v>1005</v>
      </c>
      <c r="Z405" s="58"/>
      <c r="AA405" s="58"/>
    </row>
    <row r="406" spans="1:27" s="31" customFormat="1" ht="13.95" customHeight="1" x14ac:dyDescent="0.25">
      <c r="A406" s="30">
        <v>2025</v>
      </c>
      <c r="B406" s="30" t="s">
        <v>1006</v>
      </c>
      <c r="C406" s="7" t="s">
        <v>920</v>
      </c>
      <c r="D406" s="7" t="s">
        <v>1807</v>
      </c>
      <c r="E406" s="58"/>
      <c r="F406" s="58"/>
      <c r="G406" s="31" t="s">
        <v>1862</v>
      </c>
      <c r="H406" s="58"/>
      <c r="I406" s="31" t="s">
        <v>1890</v>
      </c>
      <c r="J406" s="678">
        <v>10</v>
      </c>
      <c r="K406" s="58" t="s">
        <v>1225</v>
      </c>
      <c r="L406" s="52">
        <v>118.5</v>
      </c>
      <c r="M406" s="26">
        <f t="shared" si="13"/>
        <v>1185</v>
      </c>
      <c r="N406" s="52"/>
      <c r="O406" s="27">
        <f t="shared" si="12"/>
        <v>0</v>
      </c>
      <c r="P406" s="51" t="s">
        <v>1822</v>
      </c>
      <c r="Q406" s="58" t="s">
        <v>1350</v>
      </c>
      <c r="U406" s="55"/>
      <c r="V406" s="57"/>
      <c r="X406" s="57"/>
      <c r="Y406" s="58">
        <v>1005</v>
      </c>
      <c r="Z406" s="58"/>
      <c r="AA406" s="58"/>
    </row>
    <row r="407" spans="1:27" s="31" customFormat="1" ht="15" customHeight="1" x14ac:dyDescent="0.25">
      <c r="A407" s="30">
        <v>2025</v>
      </c>
      <c r="B407" s="58" t="s">
        <v>1006</v>
      </c>
      <c r="C407" s="7" t="s">
        <v>920</v>
      </c>
      <c r="D407" s="7" t="s">
        <v>1807</v>
      </c>
      <c r="E407" s="58"/>
      <c r="F407" s="58"/>
      <c r="G407" s="31" t="s">
        <v>1862</v>
      </c>
      <c r="H407" s="58"/>
      <c r="I407" s="31" t="s">
        <v>1891</v>
      </c>
      <c r="J407" s="678">
        <v>2</v>
      </c>
      <c r="K407" s="58" t="s">
        <v>1225</v>
      </c>
      <c r="L407" s="52">
        <v>523.5</v>
      </c>
      <c r="M407" s="26">
        <f t="shared" si="13"/>
        <v>1047</v>
      </c>
      <c r="N407" s="52"/>
      <c r="O407" s="54">
        <f t="shared" si="12"/>
        <v>0</v>
      </c>
      <c r="P407" s="51" t="s">
        <v>1822</v>
      </c>
      <c r="Q407" s="58" t="s">
        <v>1350</v>
      </c>
      <c r="U407" s="55"/>
      <c r="V407" s="57"/>
      <c r="X407" s="57"/>
      <c r="Y407" s="58">
        <v>1005</v>
      </c>
      <c r="Z407" s="58"/>
      <c r="AA407" s="58"/>
    </row>
    <row r="408" spans="1:27" s="31" customFormat="1" ht="27.6" x14ac:dyDescent="0.25">
      <c r="A408" s="30">
        <v>2025</v>
      </c>
      <c r="B408" s="30" t="s">
        <v>1006</v>
      </c>
      <c r="C408" s="7" t="s">
        <v>920</v>
      </c>
      <c r="D408" s="7" t="s">
        <v>1807</v>
      </c>
      <c r="E408" s="58"/>
      <c r="F408" s="58"/>
      <c r="G408" s="31" t="s">
        <v>1862</v>
      </c>
      <c r="H408" s="58"/>
      <c r="I408" s="31" t="s">
        <v>1892</v>
      </c>
      <c r="J408" s="678">
        <v>5</v>
      </c>
      <c r="K408" s="58" t="s">
        <v>1225</v>
      </c>
      <c r="L408" s="52">
        <v>450</v>
      </c>
      <c r="M408" s="26">
        <f t="shared" si="13"/>
        <v>2250</v>
      </c>
      <c r="N408" s="52"/>
      <c r="O408" s="27">
        <f t="shared" si="12"/>
        <v>0</v>
      </c>
      <c r="P408" s="51" t="s">
        <v>1822</v>
      </c>
      <c r="Q408" s="58" t="s">
        <v>1350</v>
      </c>
      <c r="U408" s="55"/>
      <c r="V408" s="57"/>
      <c r="X408" s="57"/>
      <c r="Y408" s="58">
        <v>1005</v>
      </c>
      <c r="Z408" s="58"/>
      <c r="AA408" s="58"/>
    </row>
    <row r="409" spans="1:27" s="31" customFormat="1" ht="27.6" x14ac:dyDescent="0.25">
      <c r="A409" s="30">
        <v>2025</v>
      </c>
      <c r="B409" s="58" t="s">
        <v>1006</v>
      </c>
      <c r="C409" s="7" t="s">
        <v>920</v>
      </c>
      <c r="D409" s="7" t="s">
        <v>1807</v>
      </c>
      <c r="E409" s="58"/>
      <c r="F409" s="58"/>
      <c r="G409" s="31" t="s">
        <v>1862</v>
      </c>
      <c r="H409" s="58"/>
      <c r="I409" s="31" t="s">
        <v>1893</v>
      </c>
      <c r="J409" s="678">
        <v>5</v>
      </c>
      <c r="K409" s="58" t="s">
        <v>1225</v>
      </c>
      <c r="L409" s="52">
        <v>898.5</v>
      </c>
      <c r="M409" s="26">
        <f t="shared" si="13"/>
        <v>4492.5</v>
      </c>
      <c r="N409" s="52"/>
      <c r="O409" s="54">
        <f t="shared" si="12"/>
        <v>0</v>
      </c>
      <c r="P409" s="51" t="s">
        <v>1822</v>
      </c>
      <c r="Q409" s="58" t="s">
        <v>1350</v>
      </c>
      <c r="U409" s="55"/>
      <c r="V409" s="57"/>
      <c r="X409" s="57"/>
      <c r="Y409" s="58">
        <v>1005</v>
      </c>
      <c r="Z409" s="58"/>
      <c r="AA409" s="58"/>
    </row>
    <row r="410" spans="1:27" s="31" customFormat="1" ht="27.6" x14ac:dyDescent="0.25">
      <c r="A410" s="30">
        <v>2025</v>
      </c>
      <c r="B410" s="30" t="s">
        <v>1006</v>
      </c>
      <c r="C410" s="7" t="s">
        <v>920</v>
      </c>
      <c r="D410" s="7" t="s">
        <v>1807</v>
      </c>
      <c r="E410" s="58"/>
      <c r="F410" s="58"/>
      <c r="G410" s="31" t="s">
        <v>1862</v>
      </c>
      <c r="H410" s="58"/>
      <c r="I410" s="31" t="s">
        <v>1894</v>
      </c>
      <c r="J410" s="678">
        <v>3</v>
      </c>
      <c r="K410" s="58" t="s">
        <v>1225</v>
      </c>
      <c r="L410" s="52">
        <v>6043.5</v>
      </c>
      <c r="M410" s="26">
        <f t="shared" si="13"/>
        <v>18130.5</v>
      </c>
      <c r="N410" s="52"/>
      <c r="O410" s="27">
        <f t="shared" si="12"/>
        <v>0</v>
      </c>
      <c r="P410" s="51" t="s">
        <v>1822</v>
      </c>
      <c r="Q410" s="58" t="s">
        <v>1350</v>
      </c>
      <c r="T410" s="55"/>
      <c r="U410" s="55"/>
      <c r="V410" s="57"/>
      <c r="W410" s="55"/>
      <c r="X410" s="57"/>
      <c r="Y410" s="58">
        <v>1005</v>
      </c>
      <c r="Z410" s="58"/>
      <c r="AA410" s="58"/>
    </row>
    <row r="411" spans="1:27" s="31" customFormat="1" ht="27.6" x14ac:dyDescent="0.25">
      <c r="A411" s="30">
        <v>2025</v>
      </c>
      <c r="B411" s="58" t="s">
        <v>1006</v>
      </c>
      <c r="C411" s="7" t="s">
        <v>920</v>
      </c>
      <c r="D411" s="7" t="s">
        <v>1807</v>
      </c>
      <c r="E411" s="58"/>
      <c r="F411" s="58"/>
      <c r="G411" s="31" t="s">
        <v>1862</v>
      </c>
      <c r="H411" s="58"/>
      <c r="I411" s="31" t="s">
        <v>1895</v>
      </c>
      <c r="J411" s="678">
        <v>3</v>
      </c>
      <c r="K411" s="58" t="s">
        <v>1225</v>
      </c>
      <c r="L411" s="52">
        <v>3277.5</v>
      </c>
      <c r="M411" s="26">
        <f t="shared" si="13"/>
        <v>9832.5</v>
      </c>
      <c r="N411" s="52"/>
      <c r="O411" s="54">
        <f t="shared" si="12"/>
        <v>0</v>
      </c>
      <c r="P411" s="51" t="s">
        <v>1822</v>
      </c>
      <c r="Q411" s="58" t="s">
        <v>1350</v>
      </c>
      <c r="T411" s="55"/>
      <c r="U411" s="55"/>
      <c r="V411" s="57"/>
      <c r="W411" s="55"/>
      <c r="X411" s="57"/>
      <c r="Y411" s="58">
        <v>1005</v>
      </c>
      <c r="Z411" s="58"/>
      <c r="AA411" s="58"/>
    </row>
    <row r="412" spans="1:27" s="31" customFormat="1" ht="27.6" x14ac:dyDescent="0.25">
      <c r="A412" s="30">
        <v>2025</v>
      </c>
      <c r="B412" s="30" t="s">
        <v>1006</v>
      </c>
      <c r="C412" s="7" t="s">
        <v>920</v>
      </c>
      <c r="D412" s="7" t="s">
        <v>1807</v>
      </c>
      <c r="E412" s="58"/>
      <c r="F412" s="58"/>
      <c r="G412" s="31" t="s">
        <v>1862</v>
      </c>
      <c r="H412" s="58"/>
      <c r="I412" s="31" t="s">
        <v>1896</v>
      </c>
      <c r="J412" s="678">
        <v>3</v>
      </c>
      <c r="K412" s="58" t="s">
        <v>1225</v>
      </c>
      <c r="L412" s="52">
        <v>1375.5</v>
      </c>
      <c r="M412" s="26">
        <f t="shared" si="13"/>
        <v>4126.5</v>
      </c>
      <c r="N412" s="52"/>
      <c r="O412" s="27">
        <f t="shared" si="12"/>
        <v>0</v>
      </c>
      <c r="P412" s="51" t="s">
        <v>1822</v>
      </c>
      <c r="Q412" s="58" t="s">
        <v>1350</v>
      </c>
      <c r="T412" s="55"/>
      <c r="U412" s="55"/>
      <c r="V412" s="57"/>
      <c r="X412" s="57"/>
      <c r="Y412" s="58">
        <v>1005</v>
      </c>
      <c r="Z412" s="58"/>
      <c r="AA412" s="58"/>
    </row>
    <row r="413" spans="1:27" s="31" customFormat="1" ht="27.6" x14ac:dyDescent="0.25">
      <c r="A413" s="30">
        <v>2025</v>
      </c>
      <c r="B413" s="58" t="s">
        <v>1006</v>
      </c>
      <c r="C413" s="7" t="s">
        <v>920</v>
      </c>
      <c r="D413" s="7" t="s">
        <v>1807</v>
      </c>
      <c r="E413" s="58"/>
      <c r="F413" s="58"/>
      <c r="G413" s="31" t="s">
        <v>1862</v>
      </c>
      <c r="H413" s="58"/>
      <c r="I413" s="31" t="s">
        <v>1897</v>
      </c>
      <c r="J413" s="678">
        <v>20</v>
      </c>
      <c r="K413" s="58" t="s">
        <v>1225</v>
      </c>
      <c r="L413" s="52">
        <v>478.5</v>
      </c>
      <c r="M413" s="26">
        <f t="shared" si="13"/>
        <v>9570</v>
      </c>
      <c r="N413" s="52"/>
      <c r="O413" s="54">
        <f t="shared" si="12"/>
        <v>0</v>
      </c>
      <c r="P413" s="51" t="s">
        <v>1822</v>
      </c>
      <c r="Q413" s="58" t="s">
        <v>1350</v>
      </c>
      <c r="T413" s="55"/>
      <c r="U413" s="55"/>
      <c r="V413" s="57"/>
      <c r="X413" s="57"/>
      <c r="Y413" s="58">
        <v>1005</v>
      </c>
      <c r="Z413" s="58"/>
      <c r="AA413" s="58"/>
    </row>
    <row r="414" spans="1:27" s="31" customFormat="1" ht="27.6" x14ac:dyDescent="0.25">
      <c r="A414" s="30">
        <v>2025</v>
      </c>
      <c r="B414" s="30" t="s">
        <v>1006</v>
      </c>
      <c r="C414" s="7" t="s">
        <v>920</v>
      </c>
      <c r="D414" s="7" t="s">
        <v>1807</v>
      </c>
      <c r="E414" s="58"/>
      <c r="F414" s="58"/>
      <c r="G414" s="31" t="s">
        <v>1862</v>
      </c>
      <c r="I414" s="31" t="s">
        <v>1898</v>
      </c>
      <c r="J414" s="678">
        <v>50</v>
      </c>
      <c r="K414" s="58" t="s">
        <v>1225</v>
      </c>
      <c r="L414" s="52">
        <v>60</v>
      </c>
      <c r="M414" s="26">
        <f t="shared" si="13"/>
        <v>3000</v>
      </c>
      <c r="N414" s="52"/>
      <c r="O414" s="27">
        <f t="shared" si="12"/>
        <v>0</v>
      </c>
      <c r="P414" s="51" t="s">
        <v>1822</v>
      </c>
      <c r="Q414" s="58" t="s">
        <v>1350</v>
      </c>
      <c r="T414" s="55"/>
      <c r="U414" s="55"/>
      <c r="V414" s="57"/>
      <c r="X414" s="57"/>
      <c r="Y414" s="58">
        <v>1005</v>
      </c>
      <c r="Z414" s="58"/>
      <c r="AA414" s="58"/>
    </row>
    <row r="415" spans="1:27" s="31" customFormat="1" ht="27.6" x14ac:dyDescent="0.25">
      <c r="A415" s="30">
        <v>2025</v>
      </c>
      <c r="B415" s="58" t="s">
        <v>1006</v>
      </c>
      <c r="C415" s="7" t="s">
        <v>920</v>
      </c>
      <c r="D415" s="7" t="s">
        <v>1807</v>
      </c>
      <c r="E415" s="58"/>
      <c r="F415" s="58"/>
      <c r="G415" s="31" t="s">
        <v>1862</v>
      </c>
      <c r="I415" s="31" t="s">
        <v>1899</v>
      </c>
      <c r="J415" s="678">
        <v>50</v>
      </c>
      <c r="K415" s="58" t="s">
        <v>1225</v>
      </c>
      <c r="L415" s="52">
        <v>50</v>
      </c>
      <c r="M415" s="26">
        <f t="shared" si="13"/>
        <v>2500</v>
      </c>
      <c r="N415" s="52"/>
      <c r="O415" s="54">
        <f t="shared" si="12"/>
        <v>0</v>
      </c>
      <c r="P415" s="51" t="s">
        <v>1822</v>
      </c>
      <c r="Q415" s="58" t="s">
        <v>1350</v>
      </c>
      <c r="T415" s="55"/>
      <c r="U415" s="55"/>
      <c r="V415" s="57"/>
      <c r="X415" s="57"/>
      <c r="Y415" s="58">
        <v>1005</v>
      </c>
      <c r="Z415" s="58"/>
      <c r="AA415" s="58"/>
    </row>
    <row r="416" spans="1:27" s="31" customFormat="1" ht="27.6" x14ac:dyDescent="0.25">
      <c r="A416" s="30">
        <v>2025</v>
      </c>
      <c r="B416" s="30" t="s">
        <v>1006</v>
      </c>
      <c r="C416" s="7" t="s">
        <v>920</v>
      </c>
      <c r="D416" s="7" t="s">
        <v>1807</v>
      </c>
      <c r="E416" s="58"/>
      <c r="F416" s="58"/>
      <c r="G416" s="31" t="s">
        <v>1862</v>
      </c>
      <c r="I416" s="31" t="s">
        <v>1900</v>
      </c>
      <c r="J416" s="678">
        <v>30</v>
      </c>
      <c r="K416" s="58" t="s">
        <v>1225</v>
      </c>
      <c r="L416" s="52">
        <v>105</v>
      </c>
      <c r="M416" s="26">
        <f t="shared" si="13"/>
        <v>3150</v>
      </c>
      <c r="N416" s="52"/>
      <c r="O416" s="27">
        <f t="shared" si="12"/>
        <v>0</v>
      </c>
      <c r="P416" s="51" t="s">
        <v>1822</v>
      </c>
      <c r="Q416" s="58" t="s">
        <v>1350</v>
      </c>
      <c r="T416" s="55"/>
      <c r="U416" s="55"/>
      <c r="V416" s="57"/>
      <c r="X416" s="57"/>
      <c r="Y416" s="58">
        <v>1005</v>
      </c>
      <c r="Z416" s="58"/>
      <c r="AA416" s="58"/>
    </row>
    <row r="417" spans="1:27" s="31" customFormat="1" ht="27.6" x14ac:dyDescent="0.25">
      <c r="A417" s="30">
        <v>2025</v>
      </c>
      <c r="B417" s="58" t="s">
        <v>1006</v>
      </c>
      <c r="C417" s="7" t="s">
        <v>920</v>
      </c>
      <c r="D417" s="7" t="s">
        <v>1807</v>
      </c>
      <c r="E417" s="58"/>
      <c r="F417" s="58"/>
      <c r="G417" s="31" t="s">
        <v>1862</v>
      </c>
      <c r="I417" s="31" t="s">
        <v>1901</v>
      </c>
      <c r="J417" s="678">
        <v>20</v>
      </c>
      <c r="K417" s="58" t="s">
        <v>1851</v>
      </c>
      <c r="L417" s="52">
        <v>67.5</v>
      </c>
      <c r="M417" s="26">
        <f t="shared" si="13"/>
        <v>1350</v>
      </c>
      <c r="N417" s="52"/>
      <c r="O417" s="54">
        <f t="shared" si="12"/>
        <v>0</v>
      </c>
      <c r="P417" s="51" t="s">
        <v>1822</v>
      </c>
      <c r="Q417" s="58" t="s">
        <v>1350</v>
      </c>
      <c r="T417" s="55"/>
      <c r="U417" s="55"/>
      <c r="V417" s="57"/>
      <c r="X417" s="57"/>
      <c r="Y417" s="58">
        <v>1005</v>
      </c>
      <c r="Z417" s="58"/>
      <c r="AA417" s="58"/>
    </row>
    <row r="418" spans="1:27" s="31" customFormat="1" ht="27.6" x14ac:dyDescent="0.25">
      <c r="A418" s="30">
        <v>2025</v>
      </c>
      <c r="B418" s="30" t="s">
        <v>1006</v>
      </c>
      <c r="C418" s="7" t="s">
        <v>920</v>
      </c>
      <c r="D418" s="7" t="s">
        <v>1807</v>
      </c>
      <c r="E418" s="58"/>
      <c r="F418" s="58"/>
      <c r="G418" s="31" t="s">
        <v>1862</v>
      </c>
      <c r="I418" s="31" t="s">
        <v>1902</v>
      </c>
      <c r="J418" s="678">
        <v>20</v>
      </c>
      <c r="K418" s="58" t="s">
        <v>1851</v>
      </c>
      <c r="L418" s="52">
        <v>67.5</v>
      </c>
      <c r="M418" s="26">
        <f t="shared" si="13"/>
        <v>1350</v>
      </c>
      <c r="N418" s="52"/>
      <c r="O418" s="27">
        <f t="shared" si="12"/>
        <v>0</v>
      </c>
      <c r="P418" s="51" t="s">
        <v>1822</v>
      </c>
      <c r="Q418" s="58" t="s">
        <v>1350</v>
      </c>
      <c r="T418" s="55"/>
      <c r="U418" s="55"/>
      <c r="V418" s="57"/>
      <c r="X418" s="57"/>
      <c r="Y418" s="58">
        <v>1005</v>
      </c>
      <c r="Z418" s="58"/>
      <c r="AA418" s="58"/>
    </row>
    <row r="419" spans="1:27" s="31" customFormat="1" ht="27.6" x14ac:dyDescent="0.25">
      <c r="A419" s="30">
        <v>2025</v>
      </c>
      <c r="B419" s="58" t="s">
        <v>1006</v>
      </c>
      <c r="C419" s="7" t="s">
        <v>920</v>
      </c>
      <c r="D419" s="7" t="s">
        <v>1807</v>
      </c>
      <c r="E419" s="58"/>
      <c r="F419" s="58"/>
      <c r="G419" s="31" t="s">
        <v>1862</v>
      </c>
      <c r="I419" s="31" t="s">
        <v>1903</v>
      </c>
      <c r="J419" s="678">
        <v>20</v>
      </c>
      <c r="K419" s="58" t="s">
        <v>1851</v>
      </c>
      <c r="L419" s="52">
        <v>67.5</v>
      </c>
      <c r="M419" s="26">
        <f t="shared" si="13"/>
        <v>1350</v>
      </c>
      <c r="N419" s="52"/>
      <c r="O419" s="54">
        <f t="shared" si="12"/>
        <v>0</v>
      </c>
      <c r="P419" s="51" t="s">
        <v>1822</v>
      </c>
      <c r="Q419" s="58" t="s">
        <v>1350</v>
      </c>
      <c r="T419" s="55"/>
      <c r="U419" s="55"/>
      <c r="V419" s="57"/>
      <c r="X419" s="57"/>
      <c r="Y419" s="58">
        <v>1005</v>
      </c>
      <c r="Z419" s="58"/>
      <c r="AA419" s="58"/>
    </row>
    <row r="420" spans="1:27" s="31" customFormat="1" ht="27.6" x14ac:dyDescent="0.25">
      <c r="A420" s="30">
        <v>2025</v>
      </c>
      <c r="B420" s="30" t="s">
        <v>1006</v>
      </c>
      <c r="C420" s="7" t="s">
        <v>920</v>
      </c>
      <c r="D420" s="7" t="s">
        <v>1807</v>
      </c>
      <c r="E420" s="58"/>
      <c r="F420" s="58"/>
      <c r="G420" s="31" t="s">
        <v>1862</v>
      </c>
      <c r="I420" s="31" t="s">
        <v>1904</v>
      </c>
      <c r="J420" s="678">
        <v>2</v>
      </c>
      <c r="K420" s="58" t="s">
        <v>1225</v>
      </c>
      <c r="L420" s="52">
        <v>1650</v>
      </c>
      <c r="M420" s="26">
        <f t="shared" si="13"/>
        <v>3300</v>
      </c>
      <c r="N420" s="52"/>
      <c r="O420" s="27">
        <f t="shared" si="12"/>
        <v>0</v>
      </c>
      <c r="P420" s="51" t="s">
        <v>1822</v>
      </c>
      <c r="Q420" s="58" t="s">
        <v>1350</v>
      </c>
      <c r="T420" s="55"/>
      <c r="U420" s="55"/>
      <c r="V420" s="57"/>
      <c r="X420" s="57"/>
      <c r="Y420" s="58">
        <v>1005</v>
      </c>
      <c r="Z420" s="58"/>
      <c r="AA420" s="58"/>
    </row>
    <row r="421" spans="1:27" s="31" customFormat="1" ht="27.6" x14ac:dyDescent="0.25">
      <c r="A421" s="30">
        <v>2025</v>
      </c>
      <c r="B421" s="58" t="s">
        <v>1006</v>
      </c>
      <c r="C421" s="7" t="s">
        <v>920</v>
      </c>
      <c r="D421" s="7" t="s">
        <v>1807</v>
      </c>
      <c r="E421" s="58"/>
      <c r="F421" s="58"/>
      <c r="G421" s="31" t="s">
        <v>1862</v>
      </c>
      <c r="I421" s="31" t="s">
        <v>1905</v>
      </c>
      <c r="J421" s="678">
        <v>5</v>
      </c>
      <c r="K421" s="58" t="s">
        <v>1225</v>
      </c>
      <c r="L421" s="52">
        <v>121.5</v>
      </c>
      <c r="M421" s="26">
        <f t="shared" si="13"/>
        <v>607.5</v>
      </c>
      <c r="N421" s="52"/>
      <c r="O421" s="54">
        <f t="shared" si="12"/>
        <v>0</v>
      </c>
      <c r="P421" s="51" t="s">
        <v>1822</v>
      </c>
      <c r="Q421" s="58" t="s">
        <v>1350</v>
      </c>
      <c r="T421" s="55"/>
      <c r="U421" s="55"/>
      <c r="V421" s="57"/>
      <c r="X421" s="57"/>
      <c r="Y421" s="58">
        <v>1005</v>
      </c>
      <c r="Z421" s="58"/>
      <c r="AA421" s="58"/>
    </row>
    <row r="422" spans="1:27" s="31" customFormat="1" ht="27.6" x14ac:dyDescent="0.25">
      <c r="A422" s="30">
        <v>2025</v>
      </c>
      <c r="B422" s="30" t="s">
        <v>1006</v>
      </c>
      <c r="C422" s="7" t="s">
        <v>920</v>
      </c>
      <c r="D422" s="7" t="s">
        <v>1807</v>
      </c>
      <c r="E422" s="58"/>
      <c r="F422" s="58"/>
      <c r="G422" s="31" t="s">
        <v>1862</v>
      </c>
      <c r="I422" s="31" t="s">
        <v>1906</v>
      </c>
      <c r="J422" s="678">
        <v>10</v>
      </c>
      <c r="K422" s="58" t="s">
        <v>1921</v>
      </c>
      <c r="L422" s="52">
        <v>120</v>
      </c>
      <c r="M422" s="26">
        <f t="shared" si="13"/>
        <v>1200</v>
      </c>
      <c r="N422" s="52"/>
      <c r="O422" s="27">
        <f t="shared" si="12"/>
        <v>0</v>
      </c>
      <c r="P422" s="51" t="s">
        <v>1822</v>
      </c>
      <c r="Q422" s="58" t="s">
        <v>1350</v>
      </c>
      <c r="T422" s="55"/>
      <c r="U422" s="55"/>
      <c r="V422" s="57"/>
      <c r="X422" s="57"/>
      <c r="Y422" s="58">
        <v>1005</v>
      </c>
      <c r="Z422" s="58"/>
      <c r="AA422" s="58"/>
    </row>
    <row r="423" spans="1:27" s="31" customFormat="1" ht="27.6" x14ac:dyDescent="0.25">
      <c r="A423" s="30">
        <v>2025</v>
      </c>
      <c r="B423" s="58" t="s">
        <v>1006</v>
      </c>
      <c r="C423" s="7" t="s">
        <v>920</v>
      </c>
      <c r="D423" s="7" t="s">
        <v>1807</v>
      </c>
      <c r="E423" s="58"/>
      <c r="F423" s="58"/>
      <c r="G423" s="31" t="s">
        <v>1862</v>
      </c>
      <c r="I423" s="31" t="s">
        <v>1907</v>
      </c>
      <c r="J423" s="678">
        <v>5</v>
      </c>
      <c r="K423" s="58" t="s">
        <v>1173</v>
      </c>
      <c r="L423" s="52">
        <v>412.5</v>
      </c>
      <c r="M423" s="26">
        <f t="shared" si="13"/>
        <v>2062.5</v>
      </c>
      <c r="N423" s="52"/>
      <c r="O423" s="54">
        <f t="shared" si="12"/>
        <v>0</v>
      </c>
      <c r="P423" s="51" t="s">
        <v>1822</v>
      </c>
      <c r="Q423" s="58" t="s">
        <v>1350</v>
      </c>
      <c r="T423" s="55"/>
      <c r="U423" s="55"/>
      <c r="V423" s="57"/>
      <c r="X423" s="57"/>
      <c r="Y423" s="58">
        <v>1005</v>
      </c>
      <c r="Z423" s="58"/>
      <c r="AA423" s="58"/>
    </row>
    <row r="424" spans="1:27" s="31" customFormat="1" ht="27.6" x14ac:dyDescent="0.25">
      <c r="A424" s="30">
        <v>2025</v>
      </c>
      <c r="B424" s="30" t="s">
        <v>1006</v>
      </c>
      <c r="C424" s="7" t="s">
        <v>920</v>
      </c>
      <c r="D424" s="7" t="s">
        <v>1807</v>
      </c>
      <c r="E424" s="58"/>
      <c r="F424" s="58"/>
      <c r="G424" s="31" t="s">
        <v>1862</v>
      </c>
      <c r="I424" s="31" t="s">
        <v>1908</v>
      </c>
      <c r="J424" s="678">
        <v>5</v>
      </c>
      <c r="K424" s="58" t="s">
        <v>1851</v>
      </c>
      <c r="L424" s="52">
        <v>448.5</v>
      </c>
      <c r="M424" s="26">
        <f t="shared" si="13"/>
        <v>2242.5</v>
      </c>
      <c r="N424" s="52"/>
      <c r="O424" s="27">
        <f t="shared" si="12"/>
        <v>0</v>
      </c>
      <c r="P424" s="51" t="s">
        <v>1822</v>
      </c>
      <c r="Q424" s="58" t="s">
        <v>1350</v>
      </c>
      <c r="T424" s="55"/>
      <c r="U424" s="55"/>
      <c r="V424" s="57"/>
      <c r="X424" s="57"/>
      <c r="Y424" s="58">
        <v>1005</v>
      </c>
      <c r="Z424" s="58"/>
      <c r="AA424" s="58"/>
    </row>
    <row r="425" spans="1:27" s="31" customFormat="1" ht="27.6" x14ac:dyDescent="0.25">
      <c r="A425" s="30">
        <v>2025</v>
      </c>
      <c r="B425" s="58" t="s">
        <v>1006</v>
      </c>
      <c r="C425" s="7" t="s">
        <v>920</v>
      </c>
      <c r="D425" s="7" t="s">
        <v>1807</v>
      </c>
      <c r="E425" s="58"/>
      <c r="F425" s="58"/>
      <c r="G425" s="31" t="s">
        <v>1862</v>
      </c>
      <c r="I425" s="31" t="s">
        <v>1909</v>
      </c>
      <c r="J425" s="678">
        <v>5</v>
      </c>
      <c r="K425" s="58" t="s">
        <v>1225</v>
      </c>
      <c r="L425" s="52">
        <v>510</v>
      </c>
      <c r="M425" s="26">
        <f t="shared" si="13"/>
        <v>2550</v>
      </c>
      <c r="N425" s="52"/>
      <c r="O425" s="54">
        <f t="shared" si="12"/>
        <v>0</v>
      </c>
      <c r="P425" s="51" t="s">
        <v>1822</v>
      </c>
      <c r="Q425" s="58" t="s">
        <v>1350</v>
      </c>
      <c r="T425" s="55"/>
      <c r="U425" s="55"/>
      <c r="V425" s="57"/>
      <c r="X425" s="57"/>
      <c r="Y425" s="58">
        <v>1005</v>
      </c>
      <c r="Z425" s="58"/>
      <c r="AA425" s="58"/>
    </row>
    <row r="426" spans="1:27" s="31" customFormat="1" ht="27.6" x14ac:dyDescent="0.25">
      <c r="A426" s="30">
        <v>2025</v>
      </c>
      <c r="B426" s="30" t="s">
        <v>1006</v>
      </c>
      <c r="C426" s="7" t="s">
        <v>920</v>
      </c>
      <c r="D426" s="7" t="s">
        <v>1807</v>
      </c>
      <c r="E426" s="58"/>
      <c r="F426" s="58"/>
      <c r="G426" s="31" t="s">
        <v>1862</v>
      </c>
      <c r="I426" s="31" t="s">
        <v>1910</v>
      </c>
      <c r="J426" s="678">
        <v>5</v>
      </c>
      <c r="K426" s="58" t="s">
        <v>1225</v>
      </c>
      <c r="L426" s="52">
        <v>510</v>
      </c>
      <c r="M426" s="26">
        <f t="shared" si="13"/>
        <v>2550</v>
      </c>
      <c r="N426" s="52"/>
      <c r="O426" s="27">
        <f t="shared" si="12"/>
        <v>0</v>
      </c>
      <c r="P426" s="51" t="s">
        <v>1822</v>
      </c>
      <c r="Q426" s="58" t="s">
        <v>1350</v>
      </c>
      <c r="T426" s="55"/>
      <c r="U426" s="55"/>
      <c r="V426" s="57"/>
      <c r="X426" s="57"/>
      <c r="Y426" s="58">
        <v>1005</v>
      </c>
      <c r="Z426" s="58"/>
      <c r="AA426" s="58"/>
    </row>
    <row r="427" spans="1:27" s="31" customFormat="1" ht="27.6" x14ac:dyDescent="0.25">
      <c r="A427" s="30">
        <v>2025</v>
      </c>
      <c r="B427" s="58" t="s">
        <v>1006</v>
      </c>
      <c r="C427" s="7" t="s">
        <v>920</v>
      </c>
      <c r="D427" s="7" t="s">
        <v>1807</v>
      </c>
      <c r="E427" s="58"/>
      <c r="F427" s="58"/>
      <c r="G427" s="31" t="s">
        <v>1862</v>
      </c>
      <c r="I427" s="31" t="s">
        <v>1911</v>
      </c>
      <c r="J427" s="678">
        <v>5</v>
      </c>
      <c r="K427" s="58" t="s">
        <v>1225</v>
      </c>
      <c r="L427" s="52">
        <v>510</v>
      </c>
      <c r="M427" s="26">
        <f t="shared" si="13"/>
        <v>2550</v>
      </c>
      <c r="N427" s="52"/>
      <c r="O427" s="54">
        <f t="shared" si="12"/>
        <v>0</v>
      </c>
      <c r="P427" s="51" t="s">
        <v>1822</v>
      </c>
      <c r="Q427" s="58" t="s">
        <v>1350</v>
      </c>
      <c r="T427" s="55"/>
      <c r="U427" s="55"/>
      <c r="V427" s="57"/>
      <c r="X427" s="57"/>
      <c r="Y427" s="58">
        <v>1005</v>
      </c>
      <c r="Z427" s="58"/>
      <c r="AA427" s="58"/>
    </row>
    <row r="428" spans="1:27" s="31" customFormat="1" ht="27.6" x14ac:dyDescent="0.25">
      <c r="A428" s="30">
        <v>2025</v>
      </c>
      <c r="B428" s="30" t="s">
        <v>1006</v>
      </c>
      <c r="C428" s="7" t="s">
        <v>920</v>
      </c>
      <c r="D428" s="7" t="s">
        <v>1807</v>
      </c>
      <c r="E428" s="58"/>
      <c r="F428" s="58"/>
      <c r="G428" s="31" t="s">
        <v>1862</v>
      </c>
      <c r="I428" s="31" t="s">
        <v>1912</v>
      </c>
      <c r="J428" s="678">
        <v>5</v>
      </c>
      <c r="K428" s="58" t="s">
        <v>1225</v>
      </c>
      <c r="L428" s="52">
        <v>510</v>
      </c>
      <c r="M428" s="26">
        <f t="shared" si="13"/>
        <v>2550</v>
      </c>
      <c r="N428" s="52"/>
      <c r="O428" s="27">
        <f t="shared" si="12"/>
        <v>0</v>
      </c>
      <c r="P428" s="51" t="s">
        <v>1822</v>
      </c>
      <c r="Q428" s="58" t="s">
        <v>1350</v>
      </c>
      <c r="T428" s="55"/>
      <c r="U428" s="55"/>
      <c r="V428" s="57"/>
      <c r="X428" s="57"/>
      <c r="Y428" s="58">
        <v>1005</v>
      </c>
      <c r="Z428" s="58"/>
      <c r="AA428" s="58"/>
    </row>
    <row r="429" spans="1:27" s="31" customFormat="1" ht="27.6" x14ac:dyDescent="0.25">
      <c r="A429" s="30">
        <v>2025</v>
      </c>
      <c r="B429" s="58" t="s">
        <v>1006</v>
      </c>
      <c r="C429" s="7" t="s">
        <v>920</v>
      </c>
      <c r="D429" s="7" t="s">
        <v>1807</v>
      </c>
      <c r="E429" s="58"/>
      <c r="F429" s="58"/>
      <c r="G429" s="31" t="s">
        <v>1862</v>
      </c>
      <c r="I429" s="31" t="s">
        <v>1913</v>
      </c>
      <c r="J429" s="678">
        <v>10</v>
      </c>
      <c r="K429" s="58" t="s">
        <v>1225</v>
      </c>
      <c r="L429" s="52">
        <v>526.5</v>
      </c>
      <c r="M429" s="26">
        <f t="shared" si="13"/>
        <v>5265</v>
      </c>
      <c r="N429" s="52"/>
      <c r="O429" s="54">
        <f t="shared" si="12"/>
        <v>0</v>
      </c>
      <c r="P429" s="51" t="s">
        <v>1822</v>
      </c>
      <c r="Q429" s="58" t="s">
        <v>1350</v>
      </c>
      <c r="T429" s="55"/>
      <c r="U429" s="55"/>
      <c r="V429" s="57"/>
      <c r="X429" s="57"/>
      <c r="Y429" s="58">
        <v>1005</v>
      </c>
      <c r="Z429" s="58"/>
      <c r="AA429" s="58"/>
    </row>
    <row r="430" spans="1:27" s="31" customFormat="1" ht="27.6" x14ac:dyDescent="0.25">
      <c r="A430" s="30">
        <v>2025</v>
      </c>
      <c r="B430" s="30" t="s">
        <v>1006</v>
      </c>
      <c r="C430" s="7" t="s">
        <v>920</v>
      </c>
      <c r="D430" s="7" t="s">
        <v>1807</v>
      </c>
      <c r="E430" s="58"/>
      <c r="F430" s="58"/>
      <c r="G430" s="31" t="s">
        <v>1862</v>
      </c>
      <c r="I430" s="31" t="s">
        <v>1914</v>
      </c>
      <c r="J430" s="678">
        <v>5</v>
      </c>
      <c r="K430" s="58" t="s">
        <v>1225</v>
      </c>
      <c r="L430" s="52">
        <v>315.315</v>
      </c>
      <c r="M430" s="26">
        <f t="shared" si="13"/>
        <v>1576.575</v>
      </c>
      <c r="N430" s="52"/>
      <c r="O430" s="27">
        <f t="shared" si="12"/>
        <v>0</v>
      </c>
      <c r="P430" s="51" t="s">
        <v>1822</v>
      </c>
      <c r="Q430" s="58" t="s">
        <v>1350</v>
      </c>
      <c r="T430" s="55"/>
      <c r="U430" s="55"/>
      <c r="V430" s="57"/>
      <c r="X430" s="57"/>
      <c r="Y430" s="58">
        <v>1005</v>
      </c>
      <c r="Z430" s="58"/>
      <c r="AA430" s="58"/>
    </row>
    <row r="431" spans="1:27" s="31" customFormat="1" ht="27.6" x14ac:dyDescent="0.25">
      <c r="A431" s="30">
        <v>2025</v>
      </c>
      <c r="B431" s="58" t="s">
        <v>1006</v>
      </c>
      <c r="C431" s="7" t="s">
        <v>920</v>
      </c>
      <c r="D431" s="7" t="s">
        <v>1807</v>
      </c>
      <c r="E431" s="58"/>
      <c r="F431" s="58"/>
      <c r="G431" s="31" t="s">
        <v>1862</v>
      </c>
      <c r="I431" s="31" t="s">
        <v>1915</v>
      </c>
      <c r="J431" s="678">
        <v>5</v>
      </c>
      <c r="K431" s="58" t="s">
        <v>1225</v>
      </c>
      <c r="L431" s="52">
        <v>222</v>
      </c>
      <c r="M431" s="26">
        <f t="shared" si="13"/>
        <v>1110</v>
      </c>
      <c r="N431" s="52"/>
      <c r="O431" s="54">
        <f t="shared" si="12"/>
        <v>0</v>
      </c>
      <c r="P431" s="51" t="s">
        <v>1822</v>
      </c>
      <c r="Q431" s="58" t="s">
        <v>1350</v>
      </c>
      <c r="T431" s="55"/>
      <c r="U431" s="55"/>
      <c r="V431" s="57"/>
      <c r="X431" s="57"/>
      <c r="Y431" s="58">
        <v>1005</v>
      </c>
      <c r="Z431" s="58"/>
      <c r="AA431" s="58"/>
    </row>
    <row r="432" spans="1:27" s="31" customFormat="1" ht="27.6" x14ac:dyDescent="0.25">
      <c r="A432" s="30">
        <v>2025</v>
      </c>
      <c r="B432" s="30" t="s">
        <v>1006</v>
      </c>
      <c r="C432" s="7" t="s">
        <v>920</v>
      </c>
      <c r="D432" s="7" t="s">
        <v>1807</v>
      </c>
      <c r="E432" s="58"/>
      <c r="F432" s="58"/>
      <c r="G432" s="31" t="s">
        <v>1862</v>
      </c>
      <c r="I432" s="31" t="s">
        <v>1916</v>
      </c>
      <c r="J432" s="678">
        <v>25</v>
      </c>
      <c r="K432" s="58" t="s">
        <v>1225</v>
      </c>
      <c r="L432" s="52">
        <v>152.04</v>
      </c>
      <c r="M432" s="26">
        <f t="shared" si="13"/>
        <v>3801</v>
      </c>
      <c r="N432" s="52"/>
      <c r="O432" s="27">
        <f t="shared" si="12"/>
        <v>0</v>
      </c>
      <c r="P432" s="51" t="s">
        <v>1822</v>
      </c>
      <c r="Q432" s="58" t="s">
        <v>1350</v>
      </c>
      <c r="T432" s="55"/>
      <c r="U432" s="55"/>
      <c r="V432" s="57"/>
      <c r="X432" s="57"/>
      <c r="Y432" s="58">
        <v>1005</v>
      </c>
      <c r="Z432" s="58"/>
      <c r="AA432" s="58"/>
    </row>
    <row r="433" spans="1:31" s="31" customFormat="1" ht="27.6" x14ac:dyDescent="0.25">
      <c r="A433" s="30">
        <v>2025</v>
      </c>
      <c r="B433" s="58" t="s">
        <v>1006</v>
      </c>
      <c r="C433" s="7" t="s">
        <v>920</v>
      </c>
      <c r="D433" s="7" t="s">
        <v>1807</v>
      </c>
      <c r="E433" s="58"/>
      <c r="F433" s="58"/>
      <c r="G433" s="31" t="s">
        <v>1862</v>
      </c>
      <c r="I433" s="31" t="s">
        <v>1917</v>
      </c>
      <c r="J433" s="678">
        <v>10</v>
      </c>
      <c r="K433" s="58" t="s">
        <v>1225</v>
      </c>
      <c r="L433" s="52">
        <v>1800</v>
      </c>
      <c r="M433" s="26">
        <f t="shared" si="13"/>
        <v>18000</v>
      </c>
      <c r="N433" s="52"/>
      <c r="O433" s="54">
        <f t="shared" ref="O433:O496" si="14">SUM(J433*N433)</f>
        <v>0</v>
      </c>
      <c r="P433" s="51" t="s">
        <v>1822</v>
      </c>
      <c r="Q433" s="58" t="s">
        <v>1350</v>
      </c>
      <c r="T433" s="55"/>
      <c r="U433" s="55"/>
      <c r="V433" s="57"/>
      <c r="X433" s="57"/>
      <c r="Y433" s="58">
        <v>1005</v>
      </c>
      <c r="Z433" s="58"/>
      <c r="AA433" s="58"/>
    </row>
    <row r="434" spans="1:31" s="31" customFormat="1" ht="27.6" x14ac:dyDescent="0.25">
      <c r="A434" s="30">
        <v>2025</v>
      </c>
      <c r="B434" s="30" t="s">
        <v>1006</v>
      </c>
      <c r="C434" s="7" t="s">
        <v>920</v>
      </c>
      <c r="D434" s="7" t="s">
        <v>1807</v>
      </c>
      <c r="E434" s="58"/>
      <c r="F434" s="58"/>
      <c r="G434" s="31" t="s">
        <v>1862</v>
      </c>
      <c r="I434" s="31" t="s">
        <v>1918</v>
      </c>
      <c r="J434" s="678">
        <v>2</v>
      </c>
      <c r="K434" s="58" t="s">
        <v>1225</v>
      </c>
      <c r="L434" s="52">
        <v>14567.97</v>
      </c>
      <c r="M434" s="26">
        <f t="shared" si="13"/>
        <v>29135.94</v>
      </c>
      <c r="N434" s="52"/>
      <c r="O434" s="27">
        <f t="shared" si="14"/>
        <v>0</v>
      </c>
      <c r="P434" s="51" t="s">
        <v>1822</v>
      </c>
      <c r="Q434" s="58" t="s">
        <v>1350</v>
      </c>
      <c r="T434" s="55"/>
      <c r="U434" s="55"/>
      <c r="V434" s="57"/>
      <c r="X434" s="57"/>
      <c r="Y434" s="58">
        <v>1005</v>
      </c>
      <c r="Z434" s="58"/>
      <c r="AA434" s="58"/>
    </row>
    <row r="435" spans="1:31" s="31" customFormat="1" ht="27.6" x14ac:dyDescent="0.25">
      <c r="A435" s="30">
        <v>2025</v>
      </c>
      <c r="B435" s="58" t="s">
        <v>1006</v>
      </c>
      <c r="C435" s="7" t="s">
        <v>920</v>
      </c>
      <c r="D435" s="7" t="s">
        <v>1807</v>
      </c>
      <c r="E435" s="58"/>
      <c r="F435" s="58"/>
      <c r="G435" s="31" t="s">
        <v>1862</v>
      </c>
      <c r="I435" s="31" t="s">
        <v>1919</v>
      </c>
      <c r="J435" s="678">
        <v>3</v>
      </c>
      <c r="K435" s="58" t="s">
        <v>1225</v>
      </c>
      <c r="L435" s="52">
        <v>24000</v>
      </c>
      <c r="M435" s="26">
        <f t="shared" si="13"/>
        <v>72000</v>
      </c>
      <c r="N435" s="52"/>
      <c r="O435" s="54">
        <f t="shared" si="14"/>
        <v>0</v>
      </c>
      <c r="P435" s="51" t="s">
        <v>1822</v>
      </c>
      <c r="Q435" s="58" t="s">
        <v>1350</v>
      </c>
      <c r="T435" s="55"/>
      <c r="U435" s="55"/>
      <c r="V435" s="57"/>
      <c r="X435" s="57"/>
      <c r="Y435" s="58">
        <v>1005</v>
      </c>
      <c r="Z435" s="58"/>
      <c r="AA435" s="58"/>
    </row>
    <row r="436" spans="1:31" s="31" customFormat="1" ht="27.6" x14ac:dyDescent="0.25">
      <c r="A436" s="30">
        <v>2025</v>
      </c>
      <c r="B436" s="30" t="s">
        <v>1006</v>
      </c>
      <c r="C436" s="7" t="s">
        <v>920</v>
      </c>
      <c r="D436" s="7" t="s">
        <v>1807</v>
      </c>
      <c r="E436" s="58"/>
      <c r="F436" s="58"/>
      <c r="G436" s="31" t="s">
        <v>1862</v>
      </c>
      <c r="I436" s="31" t="s">
        <v>1920</v>
      </c>
      <c r="J436" s="678">
        <v>3</v>
      </c>
      <c r="K436" s="58" t="s">
        <v>1225</v>
      </c>
      <c r="L436" s="52">
        <v>4125</v>
      </c>
      <c r="M436" s="26">
        <f t="shared" si="13"/>
        <v>12375</v>
      </c>
      <c r="N436" s="52"/>
      <c r="O436" s="27">
        <f t="shared" si="14"/>
        <v>0</v>
      </c>
      <c r="P436" s="51" t="s">
        <v>1822</v>
      </c>
      <c r="Q436" s="58" t="s">
        <v>1350</v>
      </c>
      <c r="T436" s="55"/>
      <c r="U436" s="55"/>
      <c r="V436" s="57"/>
      <c r="X436" s="57"/>
      <c r="Y436" s="58">
        <v>1005</v>
      </c>
      <c r="Z436" s="58"/>
      <c r="AA436" s="58"/>
    </row>
    <row r="437" spans="1:31" ht="96.6" x14ac:dyDescent="0.25">
      <c r="A437" s="32">
        <v>2025</v>
      </c>
      <c r="B437" s="24" t="s">
        <v>1006</v>
      </c>
      <c r="C437" s="1" t="s">
        <v>1341</v>
      </c>
      <c r="D437" s="1" t="s">
        <v>1611</v>
      </c>
      <c r="E437" s="24">
        <v>165</v>
      </c>
      <c r="G437" s="1" t="s">
        <v>1922</v>
      </c>
      <c r="I437" s="8" t="s">
        <v>1923</v>
      </c>
      <c r="J437" s="429">
        <v>7</v>
      </c>
      <c r="K437" s="24" t="s">
        <v>1173</v>
      </c>
      <c r="L437" s="2">
        <v>15000</v>
      </c>
      <c r="M437" s="566">
        <f t="shared" si="13"/>
        <v>105000</v>
      </c>
      <c r="N437" s="2">
        <v>13700</v>
      </c>
      <c r="O437" s="10">
        <f t="shared" si="14"/>
        <v>95900</v>
      </c>
      <c r="P437" s="123" t="s">
        <v>1822</v>
      </c>
      <c r="Q437" s="24" t="s">
        <v>1350</v>
      </c>
      <c r="R437" s="1" t="s">
        <v>2113</v>
      </c>
      <c r="S437" s="1" t="s">
        <v>2114</v>
      </c>
      <c r="T437" s="16" t="s">
        <v>2115</v>
      </c>
      <c r="U437" s="16" t="s">
        <v>2183</v>
      </c>
      <c r="V437" s="15" t="s">
        <v>2209</v>
      </c>
      <c r="W437" s="1" t="s">
        <v>934</v>
      </c>
      <c r="X437" s="15" t="s">
        <v>2210</v>
      </c>
      <c r="Y437" s="143">
        <v>1005</v>
      </c>
      <c r="Z437" s="143" t="s">
        <v>2196</v>
      </c>
      <c r="AA437" s="143" t="s">
        <v>2207</v>
      </c>
      <c r="AB437" s="1" t="s">
        <v>1985</v>
      </c>
      <c r="AC437" s="1" t="s">
        <v>2211</v>
      </c>
      <c r="AD437" s="1" t="s">
        <v>1490</v>
      </c>
      <c r="AE437" s="1" t="s">
        <v>2212</v>
      </c>
    </row>
    <row r="438" spans="1:31" ht="140.4" customHeight="1" x14ac:dyDescent="0.25">
      <c r="A438" s="32">
        <v>2025</v>
      </c>
      <c r="B438" s="24" t="s">
        <v>1006</v>
      </c>
      <c r="C438" s="1" t="s">
        <v>1341</v>
      </c>
      <c r="D438" s="1" t="s">
        <v>1611</v>
      </c>
      <c r="E438" s="24">
        <v>165</v>
      </c>
      <c r="G438" s="1" t="s">
        <v>1922</v>
      </c>
      <c r="I438" s="8" t="s">
        <v>1924</v>
      </c>
      <c r="J438" s="429">
        <v>7</v>
      </c>
      <c r="K438" s="24" t="s">
        <v>1173</v>
      </c>
      <c r="L438" s="2">
        <v>6300</v>
      </c>
      <c r="M438" s="566">
        <f t="shared" si="13"/>
        <v>44100</v>
      </c>
      <c r="N438" s="2">
        <v>7056</v>
      </c>
      <c r="O438" s="427">
        <f t="shared" si="14"/>
        <v>49392</v>
      </c>
      <c r="P438" s="123" t="s">
        <v>1822</v>
      </c>
      <c r="Q438" s="24" t="s">
        <v>1350</v>
      </c>
      <c r="R438" s="1" t="s">
        <v>2113</v>
      </c>
      <c r="S438" s="1" t="s">
        <v>2114</v>
      </c>
      <c r="T438" s="16" t="s">
        <v>2115</v>
      </c>
      <c r="U438" s="16" t="s">
        <v>2183</v>
      </c>
      <c r="V438" s="15" t="s">
        <v>2209</v>
      </c>
      <c r="W438" s="1" t="s">
        <v>934</v>
      </c>
      <c r="X438" s="15" t="s">
        <v>2210</v>
      </c>
      <c r="Y438" s="143">
        <v>1005</v>
      </c>
      <c r="Z438" s="143" t="s">
        <v>2196</v>
      </c>
      <c r="AA438" s="143" t="s">
        <v>2207</v>
      </c>
      <c r="AB438" s="1" t="s">
        <v>1985</v>
      </c>
      <c r="AC438" s="1" t="s">
        <v>2211</v>
      </c>
    </row>
    <row r="439" spans="1:31" ht="409.2" customHeight="1" x14ac:dyDescent="0.25">
      <c r="A439" s="764">
        <v>2025</v>
      </c>
      <c r="B439" s="772" t="s">
        <v>1006</v>
      </c>
      <c r="C439" s="772" t="s">
        <v>1341</v>
      </c>
      <c r="D439" s="772" t="s">
        <v>1611</v>
      </c>
      <c r="E439" s="764">
        <v>165</v>
      </c>
      <c r="F439" s="772"/>
      <c r="G439" s="764" t="s">
        <v>1925</v>
      </c>
      <c r="I439" s="771" t="s">
        <v>1979</v>
      </c>
      <c r="J439" s="771">
        <v>2</v>
      </c>
      <c r="K439" s="764" t="s">
        <v>1173</v>
      </c>
      <c r="L439" s="765">
        <v>15000</v>
      </c>
      <c r="M439" s="769">
        <f t="shared" si="13"/>
        <v>30000</v>
      </c>
      <c r="N439" s="765">
        <v>15000</v>
      </c>
      <c r="O439" s="770">
        <f t="shared" si="14"/>
        <v>30000</v>
      </c>
      <c r="P439" s="771" t="s">
        <v>1930</v>
      </c>
      <c r="Q439" s="764" t="s">
        <v>1350</v>
      </c>
      <c r="R439" s="764" t="s">
        <v>2100</v>
      </c>
      <c r="S439" s="764" t="s">
        <v>2100</v>
      </c>
      <c r="T439" s="774" t="s">
        <v>2001</v>
      </c>
      <c r="U439" s="774" t="s">
        <v>2135</v>
      </c>
      <c r="V439" s="775" t="s">
        <v>2259</v>
      </c>
      <c r="W439" s="764" t="s">
        <v>1679</v>
      </c>
      <c r="X439" s="774" t="s">
        <v>2260</v>
      </c>
      <c r="Y439" s="767">
        <v>1005</v>
      </c>
      <c r="Z439" s="148" t="s">
        <v>2261</v>
      </c>
      <c r="AA439" s="767" t="s">
        <v>31</v>
      </c>
      <c r="AB439" s="764" t="s">
        <v>1985</v>
      </c>
      <c r="AC439" s="764" t="s">
        <v>2125</v>
      </c>
      <c r="AD439" s="764" t="s">
        <v>1490</v>
      </c>
      <c r="AE439" s="764" t="s">
        <v>2262</v>
      </c>
    </row>
    <row r="440" spans="1:31" ht="85.8" customHeight="1" x14ac:dyDescent="0.25">
      <c r="A440" s="764"/>
      <c r="B440" s="772"/>
      <c r="C440" s="772"/>
      <c r="D440" s="772"/>
      <c r="E440" s="764"/>
      <c r="F440" s="772"/>
      <c r="G440" s="764"/>
      <c r="I440" s="771"/>
      <c r="J440" s="771"/>
      <c r="K440" s="764"/>
      <c r="L440" s="765"/>
      <c r="M440" s="769"/>
      <c r="N440" s="765"/>
      <c r="O440" s="770"/>
      <c r="P440" s="771"/>
      <c r="Q440" s="764"/>
      <c r="R440" s="764"/>
      <c r="S440" s="764"/>
      <c r="T440" s="774"/>
      <c r="U440" s="774"/>
      <c r="V440" s="775"/>
      <c r="W440" s="764"/>
      <c r="X440" s="774"/>
      <c r="Y440" s="767"/>
      <c r="Z440" s="143"/>
      <c r="AA440" s="767"/>
      <c r="AB440" s="764"/>
      <c r="AC440" s="764"/>
      <c r="AD440" s="764"/>
      <c r="AE440" s="764"/>
    </row>
    <row r="441" spans="1:31" ht="21.6" customHeight="1" x14ac:dyDescent="0.25">
      <c r="A441" s="764">
        <v>2025</v>
      </c>
      <c r="B441" s="772" t="s">
        <v>1006</v>
      </c>
      <c r="C441" s="772" t="s">
        <v>1341</v>
      </c>
      <c r="D441" s="772" t="s">
        <v>1611</v>
      </c>
      <c r="E441" s="764">
        <v>165</v>
      </c>
      <c r="F441" s="772"/>
      <c r="G441" s="764" t="s">
        <v>1925</v>
      </c>
      <c r="I441" s="776" t="s">
        <v>1926</v>
      </c>
      <c r="J441" s="771">
        <v>6</v>
      </c>
      <c r="K441" s="764" t="s">
        <v>1173</v>
      </c>
      <c r="L441" s="765">
        <v>2250</v>
      </c>
      <c r="M441" s="769">
        <f t="shared" si="13"/>
        <v>13500</v>
      </c>
      <c r="N441" s="765">
        <v>2500</v>
      </c>
      <c r="O441" s="770">
        <f t="shared" si="14"/>
        <v>15000</v>
      </c>
      <c r="P441" s="771" t="s">
        <v>1930</v>
      </c>
      <c r="Q441" s="764" t="s">
        <v>1350</v>
      </c>
      <c r="R441" s="764" t="s">
        <v>2100</v>
      </c>
      <c r="S441" s="764" t="s">
        <v>2100</v>
      </c>
      <c r="T441" s="774" t="s">
        <v>2001</v>
      </c>
      <c r="U441" s="774" t="s">
        <v>2135</v>
      </c>
      <c r="V441" s="775" t="s">
        <v>2259</v>
      </c>
      <c r="W441" s="764" t="s">
        <v>1679</v>
      </c>
      <c r="X441" s="774" t="s">
        <v>2260</v>
      </c>
      <c r="Y441" s="767">
        <v>1005</v>
      </c>
      <c r="Z441" s="767" t="s">
        <v>2261</v>
      </c>
      <c r="AA441" s="767" t="s">
        <v>31</v>
      </c>
      <c r="AB441" s="764" t="s">
        <v>1985</v>
      </c>
      <c r="AC441" s="764" t="s">
        <v>2125</v>
      </c>
      <c r="AD441" s="772"/>
      <c r="AE441" s="772"/>
    </row>
    <row r="442" spans="1:31" ht="362.4" customHeight="1" x14ac:dyDescent="0.25">
      <c r="A442" s="764"/>
      <c r="B442" s="772"/>
      <c r="C442" s="772"/>
      <c r="D442" s="772"/>
      <c r="E442" s="764"/>
      <c r="F442" s="772"/>
      <c r="G442" s="764"/>
      <c r="I442" s="776"/>
      <c r="J442" s="771"/>
      <c r="K442" s="764"/>
      <c r="L442" s="765"/>
      <c r="M442" s="769"/>
      <c r="N442" s="765"/>
      <c r="O442" s="770"/>
      <c r="P442" s="771"/>
      <c r="Q442" s="764"/>
      <c r="R442" s="764"/>
      <c r="S442" s="764"/>
      <c r="T442" s="774"/>
      <c r="U442" s="774"/>
      <c r="V442" s="775"/>
      <c r="W442" s="764"/>
      <c r="X442" s="774"/>
      <c r="Y442" s="767"/>
      <c r="Z442" s="767"/>
      <c r="AA442" s="767"/>
      <c r="AB442" s="764"/>
      <c r="AC442" s="764"/>
      <c r="AD442" s="772"/>
      <c r="AE442" s="772"/>
    </row>
    <row r="443" spans="1:31" ht="409.6" customHeight="1" x14ac:dyDescent="0.25">
      <c r="A443" s="23">
        <v>2025</v>
      </c>
      <c r="B443" s="24" t="s">
        <v>1006</v>
      </c>
      <c r="C443" s="1" t="s">
        <v>1341</v>
      </c>
      <c r="D443" s="1" t="s">
        <v>1611</v>
      </c>
      <c r="E443" s="23">
        <v>165</v>
      </c>
      <c r="G443" s="41" t="s">
        <v>1925</v>
      </c>
      <c r="I443" s="8" t="s">
        <v>1927</v>
      </c>
      <c r="J443" s="23">
        <v>4</v>
      </c>
      <c r="K443" s="23" t="s">
        <v>1173</v>
      </c>
      <c r="L443" s="404">
        <v>2535</v>
      </c>
      <c r="M443" s="12">
        <f t="shared" si="13"/>
        <v>10140</v>
      </c>
      <c r="N443" s="404">
        <v>1000</v>
      </c>
      <c r="O443" s="618">
        <f t="shared" si="14"/>
        <v>4000</v>
      </c>
      <c r="P443" s="418" t="s">
        <v>1930</v>
      </c>
      <c r="Q443" s="23" t="s">
        <v>1350</v>
      </c>
      <c r="R443" s="23" t="s">
        <v>2100</v>
      </c>
      <c r="S443" s="23" t="s">
        <v>2100</v>
      </c>
      <c r="T443" s="14" t="s">
        <v>2001</v>
      </c>
      <c r="U443" s="14" t="s">
        <v>2135</v>
      </c>
      <c r="W443" s="14" t="s">
        <v>1679</v>
      </c>
      <c r="X443" s="14" t="s">
        <v>2260</v>
      </c>
      <c r="Y443" s="148">
        <v>1005</v>
      </c>
      <c r="Z443" s="563" t="s">
        <v>2261</v>
      </c>
      <c r="AA443" s="148" t="s">
        <v>31</v>
      </c>
      <c r="AB443" s="41" t="s">
        <v>1985</v>
      </c>
      <c r="AC443" s="41" t="s">
        <v>2125</v>
      </c>
    </row>
    <row r="444" spans="1:31" ht="408.6" customHeight="1" x14ac:dyDescent="0.25">
      <c r="A444" s="764">
        <v>2025</v>
      </c>
      <c r="B444" s="764" t="s">
        <v>1006</v>
      </c>
      <c r="C444" s="772" t="s">
        <v>1341</v>
      </c>
      <c r="D444" s="772" t="s">
        <v>1611</v>
      </c>
      <c r="E444" s="764">
        <v>165</v>
      </c>
      <c r="F444" s="772"/>
      <c r="G444" s="764" t="s">
        <v>1925</v>
      </c>
      <c r="I444" s="777" t="s">
        <v>1928</v>
      </c>
      <c r="J444" s="764">
        <v>2</v>
      </c>
      <c r="K444" s="765" t="s">
        <v>1173</v>
      </c>
      <c r="L444" s="765">
        <v>40000</v>
      </c>
      <c r="M444" s="769">
        <f t="shared" si="13"/>
        <v>80000</v>
      </c>
      <c r="N444" s="765">
        <v>40000</v>
      </c>
      <c r="O444" s="766">
        <f t="shared" si="14"/>
        <v>80000</v>
      </c>
      <c r="P444" s="771" t="s">
        <v>1929</v>
      </c>
      <c r="Q444" s="764" t="s">
        <v>1615</v>
      </c>
      <c r="R444" s="764" t="s">
        <v>2100</v>
      </c>
      <c r="S444" s="764" t="s">
        <v>2100</v>
      </c>
      <c r="T444" s="774" t="s">
        <v>2001</v>
      </c>
      <c r="U444" s="774" t="s">
        <v>2135</v>
      </c>
      <c r="V444" s="775" t="s">
        <v>2259</v>
      </c>
      <c r="W444" s="774" t="s">
        <v>1679</v>
      </c>
      <c r="X444" s="774" t="s">
        <v>2260</v>
      </c>
      <c r="Y444" s="767">
        <v>1005</v>
      </c>
      <c r="Z444" s="767" t="s">
        <v>2261</v>
      </c>
      <c r="AA444" s="767" t="s">
        <v>31</v>
      </c>
      <c r="AB444" s="764" t="s">
        <v>1985</v>
      </c>
      <c r="AC444" s="764" t="s">
        <v>2125</v>
      </c>
      <c r="AD444" s="772"/>
      <c r="AE444" s="772"/>
    </row>
    <row r="445" spans="1:31" ht="199.2" customHeight="1" x14ac:dyDescent="0.25">
      <c r="A445" s="764"/>
      <c r="B445" s="764"/>
      <c r="C445" s="772"/>
      <c r="D445" s="772"/>
      <c r="E445" s="764"/>
      <c r="F445" s="772"/>
      <c r="G445" s="764"/>
      <c r="I445" s="777"/>
      <c r="J445" s="764"/>
      <c r="K445" s="765"/>
      <c r="L445" s="765"/>
      <c r="M445" s="769"/>
      <c r="N445" s="765"/>
      <c r="O445" s="766"/>
      <c r="P445" s="771"/>
      <c r="Q445" s="764"/>
      <c r="R445" s="764"/>
      <c r="S445" s="764"/>
      <c r="T445" s="774"/>
      <c r="U445" s="774"/>
      <c r="V445" s="775"/>
      <c r="W445" s="774"/>
      <c r="X445" s="774"/>
      <c r="Y445" s="767"/>
      <c r="Z445" s="767"/>
      <c r="AA445" s="767"/>
      <c r="AB445" s="764"/>
      <c r="AC445" s="764"/>
      <c r="AD445" s="772"/>
      <c r="AE445" s="772"/>
    </row>
    <row r="446" spans="1:31" s="31" customFormat="1" ht="41.4" x14ac:dyDescent="0.25">
      <c r="A446" s="30">
        <v>2025</v>
      </c>
      <c r="B446" s="30" t="s">
        <v>1006</v>
      </c>
      <c r="C446" s="31" t="s">
        <v>1341</v>
      </c>
      <c r="D446" s="31" t="s">
        <v>1611</v>
      </c>
      <c r="E446" s="58"/>
      <c r="F446" s="58"/>
      <c r="G446" s="30" t="s">
        <v>1931</v>
      </c>
      <c r="I446" s="51" t="s">
        <v>1932</v>
      </c>
      <c r="J446" s="30">
        <v>20</v>
      </c>
      <c r="K446" s="599" t="s">
        <v>1173</v>
      </c>
      <c r="L446" s="52">
        <v>160</v>
      </c>
      <c r="M446" s="26">
        <f t="shared" ref="M446:M507" si="15">SUM(J446*L446)</f>
        <v>3200</v>
      </c>
      <c r="N446" s="52"/>
      <c r="O446" s="27">
        <f t="shared" si="14"/>
        <v>0</v>
      </c>
      <c r="P446" s="51" t="s">
        <v>1936</v>
      </c>
      <c r="Q446" s="31" t="s">
        <v>1350</v>
      </c>
      <c r="T446" s="55"/>
      <c r="U446" s="56"/>
      <c r="V446" s="258"/>
      <c r="W446" s="55"/>
      <c r="X446" s="258"/>
      <c r="Y446" s="58">
        <v>1005</v>
      </c>
      <c r="Z446" s="58"/>
      <c r="AA446" s="58"/>
      <c r="AB446" s="31" t="s">
        <v>1567</v>
      </c>
      <c r="AD446" s="31" t="s">
        <v>1490</v>
      </c>
    </row>
    <row r="447" spans="1:31" s="31" customFormat="1" ht="27" customHeight="1" x14ac:dyDescent="0.25">
      <c r="A447" s="30">
        <v>2025</v>
      </c>
      <c r="B447" s="58" t="s">
        <v>1006</v>
      </c>
      <c r="C447" s="31" t="s">
        <v>1341</v>
      </c>
      <c r="D447" s="31" t="s">
        <v>1611</v>
      </c>
      <c r="E447" s="58"/>
      <c r="F447" s="58"/>
      <c r="G447" s="30" t="s">
        <v>1931</v>
      </c>
      <c r="I447" s="51" t="s">
        <v>1933</v>
      </c>
      <c r="J447" s="30">
        <v>5</v>
      </c>
      <c r="K447" s="599" t="s">
        <v>1173</v>
      </c>
      <c r="L447" s="52">
        <v>200</v>
      </c>
      <c r="M447" s="26">
        <f t="shared" si="15"/>
        <v>1000</v>
      </c>
      <c r="N447" s="52"/>
      <c r="O447" s="54">
        <f t="shared" si="14"/>
        <v>0</v>
      </c>
      <c r="P447" s="51" t="s">
        <v>1936</v>
      </c>
      <c r="Q447" s="31" t="s">
        <v>1350</v>
      </c>
      <c r="T447" s="600"/>
      <c r="U447" s="56"/>
      <c r="V447" s="258"/>
      <c r="W447" s="55"/>
      <c r="X447" s="258"/>
      <c r="Y447" s="58">
        <v>1005</v>
      </c>
      <c r="Z447" s="58"/>
      <c r="AA447" s="58"/>
    </row>
    <row r="448" spans="1:31" s="31" customFormat="1" ht="27.6" x14ac:dyDescent="0.25">
      <c r="A448" s="30">
        <v>2025</v>
      </c>
      <c r="B448" s="30" t="s">
        <v>1006</v>
      </c>
      <c r="C448" s="31" t="s">
        <v>1341</v>
      </c>
      <c r="D448" s="31" t="s">
        <v>1611</v>
      </c>
      <c r="E448" s="58"/>
      <c r="F448" s="58"/>
      <c r="G448" s="58" t="s">
        <v>1931</v>
      </c>
      <c r="I448" s="31" t="s">
        <v>1934</v>
      </c>
      <c r="J448" s="30">
        <v>20</v>
      </c>
      <c r="K448" s="599" t="s">
        <v>1173</v>
      </c>
      <c r="L448" s="52">
        <v>120</v>
      </c>
      <c r="M448" s="26">
        <f t="shared" si="15"/>
        <v>2400</v>
      </c>
      <c r="N448" s="52"/>
      <c r="O448" s="27">
        <f t="shared" si="14"/>
        <v>0</v>
      </c>
      <c r="P448" s="51" t="s">
        <v>1936</v>
      </c>
      <c r="Q448" s="31" t="s">
        <v>1350</v>
      </c>
      <c r="T448" s="55"/>
      <c r="U448" s="56"/>
      <c r="V448" s="258"/>
      <c r="W448" s="55"/>
      <c r="X448" s="258"/>
      <c r="Y448" s="58">
        <v>1005</v>
      </c>
      <c r="Z448" s="58"/>
      <c r="AA448" s="58"/>
    </row>
    <row r="449" spans="1:30" s="31" customFormat="1" ht="27.6" x14ac:dyDescent="0.25">
      <c r="A449" s="30">
        <v>2025</v>
      </c>
      <c r="B449" s="58" t="s">
        <v>1006</v>
      </c>
      <c r="C449" s="31" t="s">
        <v>1341</v>
      </c>
      <c r="D449" s="31" t="s">
        <v>1611</v>
      </c>
      <c r="E449" s="58"/>
      <c r="F449" s="58"/>
      <c r="G449" s="58" t="s">
        <v>1931</v>
      </c>
      <c r="I449" s="31" t="s">
        <v>1935</v>
      </c>
      <c r="J449" s="30">
        <v>50</v>
      </c>
      <c r="K449" s="599" t="s">
        <v>1291</v>
      </c>
      <c r="L449" s="52">
        <v>100</v>
      </c>
      <c r="M449" s="26">
        <f t="shared" si="15"/>
        <v>5000</v>
      </c>
      <c r="N449" s="52"/>
      <c r="O449" s="54">
        <f t="shared" si="14"/>
        <v>0</v>
      </c>
      <c r="P449" s="51" t="s">
        <v>1936</v>
      </c>
      <c r="Q449" s="31" t="s">
        <v>1350</v>
      </c>
      <c r="T449" s="55"/>
      <c r="U449" s="56"/>
      <c r="V449" s="258"/>
      <c r="W449" s="55"/>
      <c r="X449" s="258"/>
      <c r="Y449" s="58">
        <v>1005</v>
      </c>
      <c r="Z449" s="58"/>
      <c r="AA449" s="58"/>
    </row>
    <row r="450" spans="1:30" s="31" customFormat="1" ht="27.6" x14ac:dyDescent="0.25">
      <c r="A450" s="30">
        <v>2025</v>
      </c>
      <c r="B450" s="30" t="s">
        <v>1006</v>
      </c>
      <c r="C450" s="31" t="s">
        <v>920</v>
      </c>
      <c r="D450" s="31" t="s">
        <v>1807</v>
      </c>
      <c r="E450" s="58"/>
      <c r="F450" s="58"/>
      <c r="G450" s="30" t="s">
        <v>1937</v>
      </c>
      <c r="I450" s="31" t="s">
        <v>1938</v>
      </c>
      <c r="J450" s="30">
        <v>10</v>
      </c>
      <c r="K450" s="599" t="s">
        <v>1291</v>
      </c>
      <c r="L450" s="52">
        <f>390*1.5</f>
        <v>585</v>
      </c>
      <c r="M450" s="26">
        <f t="shared" si="15"/>
        <v>5850</v>
      </c>
      <c r="N450" s="52"/>
      <c r="O450" s="27">
        <f t="shared" si="14"/>
        <v>0</v>
      </c>
      <c r="P450" s="51" t="s">
        <v>1822</v>
      </c>
      <c r="Q450" s="31" t="s">
        <v>1350</v>
      </c>
      <c r="T450" s="600"/>
      <c r="U450" s="56"/>
      <c r="V450" s="258"/>
      <c r="W450" s="55"/>
      <c r="X450" s="258"/>
      <c r="Y450" s="58">
        <v>1005</v>
      </c>
      <c r="Z450" s="58"/>
      <c r="AA450" s="58" t="s">
        <v>95</v>
      </c>
      <c r="AB450" s="31" t="s">
        <v>2048</v>
      </c>
      <c r="AD450" s="31" t="s">
        <v>1976</v>
      </c>
    </row>
    <row r="451" spans="1:30" s="31" customFormat="1" ht="27.6" x14ac:dyDescent="0.25">
      <c r="A451" s="30">
        <v>2025</v>
      </c>
      <c r="B451" s="58" t="s">
        <v>1006</v>
      </c>
      <c r="C451" s="31" t="s">
        <v>920</v>
      </c>
      <c r="D451" s="31" t="s">
        <v>1807</v>
      </c>
      <c r="E451" s="58"/>
      <c r="F451" s="58"/>
      <c r="G451" s="30" t="s">
        <v>1937</v>
      </c>
      <c r="I451" s="31" t="s">
        <v>1939</v>
      </c>
      <c r="J451" s="30">
        <v>10</v>
      </c>
      <c r="K451" s="599" t="s">
        <v>1291</v>
      </c>
      <c r="L451" s="52">
        <f>200*1.5</f>
        <v>300</v>
      </c>
      <c r="M451" s="26">
        <f t="shared" si="15"/>
        <v>3000</v>
      </c>
      <c r="N451" s="52"/>
      <c r="O451" s="54">
        <f t="shared" si="14"/>
        <v>0</v>
      </c>
      <c r="P451" s="51" t="s">
        <v>1822</v>
      </c>
      <c r="Q451" s="31" t="s">
        <v>1350</v>
      </c>
      <c r="T451" s="600"/>
      <c r="U451" s="56"/>
      <c r="V451" s="258"/>
      <c r="W451" s="55"/>
      <c r="X451" s="258"/>
      <c r="Y451" s="58">
        <v>1005</v>
      </c>
      <c r="Z451" s="58"/>
      <c r="AA451" s="58"/>
    </row>
    <row r="452" spans="1:30" s="31" customFormat="1" ht="27.6" x14ac:dyDescent="0.25">
      <c r="A452" s="30">
        <v>2025</v>
      </c>
      <c r="B452" s="30" t="s">
        <v>1006</v>
      </c>
      <c r="C452" s="31" t="s">
        <v>920</v>
      </c>
      <c r="D452" s="31" t="s">
        <v>1807</v>
      </c>
      <c r="E452" s="58"/>
      <c r="F452" s="58"/>
      <c r="G452" s="30" t="s">
        <v>1937</v>
      </c>
      <c r="I452" s="31" t="s">
        <v>1940</v>
      </c>
      <c r="J452" s="30">
        <v>10</v>
      </c>
      <c r="K452" s="599" t="s">
        <v>1291</v>
      </c>
      <c r="L452" s="52">
        <f>280*1.5</f>
        <v>420</v>
      </c>
      <c r="M452" s="26">
        <f t="shared" si="15"/>
        <v>4200</v>
      </c>
      <c r="N452" s="52"/>
      <c r="O452" s="27">
        <f t="shared" si="14"/>
        <v>0</v>
      </c>
      <c r="P452" s="51" t="s">
        <v>1822</v>
      </c>
      <c r="Q452" s="31" t="s">
        <v>1350</v>
      </c>
      <c r="T452" s="600"/>
      <c r="U452" s="56"/>
      <c r="V452" s="258"/>
      <c r="W452" s="55"/>
      <c r="X452" s="258"/>
      <c r="Y452" s="58">
        <v>1005</v>
      </c>
      <c r="Z452" s="58"/>
      <c r="AA452" s="58"/>
    </row>
    <row r="453" spans="1:30" s="31" customFormat="1" ht="27.6" x14ac:dyDescent="0.25">
      <c r="A453" s="30">
        <v>2025</v>
      </c>
      <c r="B453" s="58" t="s">
        <v>1006</v>
      </c>
      <c r="C453" s="31" t="s">
        <v>920</v>
      </c>
      <c r="D453" s="31" t="s">
        <v>1807</v>
      </c>
      <c r="E453" s="58"/>
      <c r="F453" s="58"/>
      <c r="G453" s="30" t="s">
        <v>1937</v>
      </c>
      <c r="I453" s="31" t="s">
        <v>1941</v>
      </c>
      <c r="J453" s="30">
        <v>10</v>
      </c>
      <c r="K453" s="599" t="s">
        <v>1291</v>
      </c>
      <c r="L453" s="52">
        <f>650*1.5</f>
        <v>975</v>
      </c>
      <c r="M453" s="26">
        <f t="shared" si="15"/>
        <v>9750</v>
      </c>
      <c r="N453" s="52"/>
      <c r="O453" s="54">
        <f t="shared" si="14"/>
        <v>0</v>
      </c>
      <c r="P453" s="51" t="s">
        <v>1822</v>
      </c>
      <c r="Q453" s="31" t="s">
        <v>1350</v>
      </c>
      <c r="T453" s="600"/>
      <c r="U453" s="56"/>
      <c r="V453" s="258"/>
      <c r="W453" s="55"/>
      <c r="X453" s="258"/>
      <c r="Y453" s="58">
        <v>1005</v>
      </c>
      <c r="Z453" s="58"/>
      <c r="AA453" s="58"/>
    </row>
    <row r="454" spans="1:30" s="31" customFormat="1" ht="27.6" x14ac:dyDescent="0.25">
      <c r="A454" s="30">
        <v>2025</v>
      </c>
      <c r="B454" s="30" t="s">
        <v>1006</v>
      </c>
      <c r="C454" s="31" t="s">
        <v>920</v>
      </c>
      <c r="D454" s="31" t="s">
        <v>1807</v>
      </c>
      <c r="E454" s="58"/>
      <c r="F454" s="58"/>
      <c r="G454" s="30" t="s">
        <v>1937</v>
      </c>
      <c r="I454" s="31" t="s">
        <v>1942</v>
      </c>
      <c r="J454" s="30">
        <v>10</v>
      </c>
      <c r="K454" s="599" t="s">
        <v>1291</v>
      </c>
      <c r="L454" s="52">
        <f>147*1.5</f>
        <v>220.5</v>
      </c>
      <c r="M454" s="26">
        <f t="shared" si="15"/>
        <v>2205</v>
      </c>
      <c r="N454" s="52"/>
      <c r="O454" s="27">
        <f t="shared" si="14"/>
        <v>0</v>
      </c>
      <c r="P454" s="51" t="s">
        <v>1822</v>
      </c>
      <c r="Q454" s="31" t="s">
        <v>1350</v>
      </c>
      <c r="T454" s="600"/>
      <c r="U454" s="56"/>
      <c r="V454" s="258"/>
      <c r="W454" s="55"/>
      <c r="X454" s="258"/>
      <c r="Y454" s="58">
        <v>1005</v>
      </c>
      <c r="Z454" s="58"/>
      <c r="AA454" s="58"/>
    </row>
    <row r="455" spans="1:30" s="31" customFormat="1" ht="27.6" x14ac:dyDescent="0.25">
      <c r="A455" s="30">
        <v>2025</v>
      </c>
      <c r="B455" s="58" t="s">
        <v>1006</v>
      </c>
      <c r="C455" s="31" t="s">
        <v>920</v>
      </c>
      <c r="D455" s="31" t="s">
        <v>1807</v>
      </c>
      <c r="E455" s="58"/>
      <c r="F455" s="58"/>
      <c r="G455" s="30" t="s">
        <v>1937</v>
      </c>
      <c r="I455" s="31" t="s">
        <v>1943</v>
      </c>
      <c r="J455" s="678">
        <v>10</v>
      </c>
      <c r="K455" s="58" t="s">
        <v>1291</v>
      </c>
      <c r="L455" s="52">
        <f>149*1.5</f>
        <v>223.5</v>
      </c>
      <c r="M455" s="26">
        <f t="shared" si="15"/>
        <v>2235</v>
      </c>
      <c r="N455" s="52"/>
      <c r="O455" s="54">
        <f t="shared" si="14"/>
        <v>0</v>
      </c>
      <c r="P455" s="51" t="s">
        <v>1822</v>
      </c>
      <c r="Q455" s="31" t="s">
        <v>1350</v>
      </c>
      <c r="T455" s="600"/>
      <c r="U455" s="56"/>
      <c r="V455" s="258"/>
      <c r="W455" s="55"/>
      <c r="X455" s="258"/>
      <c r="Y455" s="58">
        <v>1005</v>
      </c>
      <c r="Z455" s="58"/>
      <c r="AA455" s="58"/>
    </row>
    <row r="456" spans="1:30" s="31" customFormat="1" ht="27.6" x14ac:dyDescent="0.25">
      <c r="A456" s="30">
        <v>2025</v>
      </c>
      <c r="B456" s="30" t="s">
        <v>1006</v>
      </c>
      <c r="C456" s="31" t="s">
        <v>920</v>
      </c>
      <c r="D456" s="31" t="s">
        <v>1807</v>
      </c>
      <c r="E456" s="58"/>
      <c r="F456" s="58"/>
      <c r="G456" s="30" t="s">
        <v>1937</v>
      </c>
      <c r="I456" s="31" t="s">
        <v>1944</v>
      </c>
      <c r="J456" s="678">
        <v>10</v>
      </c>
      <c r="K456" s="58" t="s">
        <v>1291</v>
      </c>
      <c r="L456" s="52">
        <f>167*1.5</f>
        <v>250.5</v>
      </c>
      <c r="M456" s="26">
        <f t="shared" si="15"/>
        <v>2505</v>
      </c>
      <c r="N456" s="52"/>
      <c r="O456" s="27">
        <f t="shared" si="14"/>
        <v>0</v>
      </c>
      <c r="P456" s="51" t="s">
        <v>1822</v>
      </c>
      <c r="Q456" s="31" t="s">
        <v>1350</v>
      </c>
      <c r="T456" s="600"/>
      <c r="U456" s="56"/>
      <c r="V456" s="258"/>
      <c r="W456" s="55"/>
      <c r="X456" s="258"/>
      <c r="Y456" s="58">
        <v>1005</v>
      </c>
      <c r="Z456" s="58"/>
      <c r="AA456" s="58"/>
    </row>
    <row r="457" spans="1:30" s="31" customFormat="1" ht="27.6" x14ac:dyDescent="0.25">
      <c r="A457" s="30">
        <v>2025</v>
      </c>
      <c r="B457" s="58" t="s">
        <v>1006</v>
      </c>
      <c r="C457" s="31" t="s">
        <v>920</v>
      </c>
      <c r="D457" s="31" t="s">
        <v>1807</v>
      </c>
      <c r="E457" s="58"/>
      <c r="F457" s="58"/>
      <c r="G457" s="30" t="s">
        <v>1937</v>
      </c>
      <c r="I457" s="31" t="s">
        <v>1945</v>
      </c>
      <c r="J457" s="678">
        <v>75</v>
      </c>
      <c r="K457" s="58" t="s">
        <v>1225</v>
      </c>
      <c r="L457" s="52">
        <f>46.85*1.5</f>
        <v>70.275000000000006</v>
      </c>
      <c r="M457" s="26">
        <f t="shared" si="15"/>
        <v>5270.625</v>
      </c>
      <c r="N457" s="52"/>
      <c r="O457" s="54">
        <f t="shared" si="14"/>
        <v>0</v>
      </c>
      <c r="P457" s="51" t="s">
        <v>1822</v>
      </c>
      <c r="Q457" s="31" t="s">
        <v>1350</v>
      </c>
      <c r="T457" s="600"/>
      <c r="U457" s="56"/>
      <c r="V457" s="258"/>
      <c r="W457" s="55"/>
      <c r="X457" s="258"/>
      <c r="Y457" s="58">
        <v>1005</v>
      </c>
      <c r="Z457" s="58"/>
      <c r="AA457" s="58"/>
    </row>
    <row r="458" spans="1:30" s="31" customFormat="1" ht="27.6" x14ac:dyDescent="0.25">
      <c r="A458" s="30">
        <v>2025</v>
      </c>
      <c r="B458" s="30" t="s">
        <v>1006</v>
      </c>
      <c r="C458" s="31" t="s">
        <v>920</v>
      </c>
      <c r="D458" s="31" t="s">
        <v>1807</v>
      </c>
      <c r="E458" s="58"/>
      <c r="F458" s="58"/>
      <c r="G458" s="30" t="s">
        <v>1937</v>
      </c>
      <c r="I458" s="31" t="s">
        <v>1946</v>
      </c>
      <c r="J458" s="678">
        <v>75</v>
      </c>
      <c r="K458" s="58" t="s">
        <v>1225</v>
      </c>
      <c r="L458" s="52">
        <f>49.89*1.5</f>
        <v>74.835000000000008</v>
      </c>
      <c r="M458" s="26">
        <f t="shared" si="15"/>
        <v>5612.6250000000009</v>
      </c>
      <c r="N458" s="52"/>
      <c r="O458" s="27">
        <f t="shared" si="14"/>
        <v>0</v>
      </c>
      <c r="P458" s="51" t="s">
        <v>1822</v>
      </c>
      <c r="Q458" s="31" t="s">
        <v>1350</v>
      </c>
      <c r="T458" s="600"/>
      <c r="U458" s="56"/>
      <c r="V458" s="258"/>
      <c r="W458" s="55"/>
      <c r="X458" s="258"/>
      <c r="Y458" s="58">
        <v>1005</v>
      </c>
      <c r="Z458" s="58"/>
      <c r="AA458" s="58"/>
    </row>
    <row r="459" spans="1:30" s="31" customFormat="1" ht="27.6" x14ac:dyDescent="0.25">
      <c r="A459" s="30">
        <v>2025</v>
      </c>
      <c r="B459" s="58" t="s">
        <v>1006</v>
      </c>
      <c r="C459" s="31" t="s">
        <v>920</v>
      </c>
      <c r="D459" s="31" t="s">
        <v>1807</v>
      </c>
      <c r="E459" s="58"/>
      <c r="F459" s="58"/>
      <c r="G459" s="30" t="s">
        <v>1937</v>
      </c>
      <c r="I459" s="31" t="s">
        <v>1947</v>
      </c>
      <c r="J459" s="678">
        <v>50</v>
      </c>
      <c r="K459" s="58" t="s">
        <v>1225</v>
      </c>
      <c r="L459" s="52">
        <f>34.56*1.5</f>
        <v>51.84</v>
      </c>
      <c r="M459" s="26">
        <f t="shared" si="15"/>
        <v>2592</v>
      </c>
      <c r="N459" s="52"/>
      <c r="O459" s="54">
        <f t="shared" si="14"/>
        <v>0</v>
      </c>
      <c r="P459" s="51" t="s">
        <v>1822</v>
      </c>
      <c r="Q459" s="31" t="s">
        <v>1350</v>
      </c>
      <c r="T459" s="600"/>
      <c r="U459" s="56"/>
      <c r="V459" s="258"/>
      <c r="W459" s="55"/>
      <c r="X459" s="258"/>
      <c r="Y459" s="58">
        <v>1005</v>
      </c>
      <c r="Z459" s="58"/>
      <c r="AA459" s="58"/>
    </row>
    <row r="460" spans="1:30" s="31" customFormat="1" ht="27.6" x14ac:dyDescent="0.25">
      <c r="A460" s="30">
        <v>2025</v>
      </c>
      <c r="B460" s="30" t="s">
        <v>1006</v>
      </c>
      <c r="C460" s="31" t="s">
        <v>920</v>
      </c>
      <c r="D460" s="31" t="s">
        <v>1807</v>
      </c>
      <c r="E460" s="58"/>
      <c r="F460" s="58"/>
      <c r="G460" s="30" t="s">
        <v>1937</v>
      </c>
      <c r="I460" s="31" t="s">
        <v>1948</v>
      </c>
      <c r="J460" s="678">
        <v>75</v>
      </c>
      <c r="K460" s="58" t="s">
        <v>1225</v>
      </c>
      <c r="L460" s="52">
        <f>19.3*1.5</f>
        <v>28.950000000000003</v>
      </c>
      <c r="M460" s="26">
        <f t="shared" si="15"/>
        <v>2171.25</v>
      </c>
      <c r="N460" s="52"/>
      <c r="O460" s="27">
        <f t="shared" si="14"/>
        <v>0</v>
      </c>
      <c r="P460" s="51" t="s">
        <v>1822</v>
      </c>
      <c r="Q460" s="31" t="s">
        <v>1350</v>
      </c>
      <c r="T460" s="679"/>
      <c r="U460" s="55"/>
      <c r="V460" s="258"/>
      <c r="X460" s="258"/>
      <c r="Y460" s="58">
        <v>1005</v>
      </c>
      <c r="Z460" s="58"/>
      <c r="AA460" s="58"/>
    </row>
    <row r="461" spans="1:30" s="31" customFormat="1" ht="27.6" x14ac:dyDescent="0.25">
      <c r="A461" s="30">
        <v>2025</v>
      </c>
      <c r="B461" s="58" t="s">
        <v>1006</v>
      </c>
      <c r="C461" s="31" t="s">
        <v>920</v>
      </c>
      <c r="D461" s="31" t="s">
        <v>1807</v>
      </c>
      <c r="E461" s="58"/>
      <c r="F461" s="58"/>
      <c r="G461" s="30" t="s">
        <v>1937</v>
      </c>
      <c r="I461" s="51" t="s">
        <v>1949</v>
      </c>
      <c r="J461" s="678">
        <v>75</v>
      </c>
      <c r="K461" s="58" t="s">
        <v>1225</v>
      </c>
      <c r="L461" s="52">
        <f>37.77*1.5</f>
        <v>56.655000000000001</v>
      </c>
      <c r="M461" s="26">
        <f t="shared" si="15"/>
        <v>4249.125</v>
      </c>
      <c r="N461" s="52"/>
      <c r="O461" s="54">
        <f t="shared" si="14"/>
        <v>0</v>
      </c>
      <c r="P461" s="51" t="s">
        <v>1822</v>
      </c>
      <c r="Q461" s="31" t="s">
        <v>1350</v>
      </c>
      <c r="T461" s="57"/>
      <c r="U461" s="55"/>
      <c r="V461" s="258"/>
      <c r="X461" s="258"/>
      <c r="Y461" s="58">
        <v>1005</v>
      </c>
      <c r="Z461" s="58"/>
      <c r="AA461" s="58"/>
    </row>
    <row r="462" spans="1:30" s="31" customFormat="1" ht="27.6" x14ac:dyDescent="0.25">
      <c r="A462" s="30">
        <v>2025</v>
      </c>
      <c r="B462" s="30" t="s">
        <v>1006</v>
      </c>
      <c r="C462" s="31" t="s">
        <v>920</v>
      </c>
      <c r="D462" s="31" t="s">
        <v>1807</v>
      </c>
      <c r="E462" s="58"/>
      <c r="F462" s="58"/>
      <c r="G462" s="30" t="s">
        <v>1937</v>
      </c>
      <c r="I462" s="31" t="s">
        <v>1950</v>
      </c>
      <c r="J462" s="30">
        <v>75</v>
      </c>
      <c r="K462" s="599" t="s">
        <v>1173</v>
      </c>
      <c r="L462" s="52">
        <f>44.86*1.5</f>
        <v>67.289999999999992</v>
      </c>
      <c r="M462" s="26">
        <f t="shared" si="15"/>
        <v>5046.7499999999991</v>
      </c>
      <c r="N462" s="52"/>
      <c r="O462" s="27">
        <f t="shared" si="14"/>
        <v>0</v>
      </c>
      <c r="P462" s="51" t="s">
        <v>1822</v>
      </c>
      <c r="Q462" s="31" t="s">
        <v>1350</v>
      </c>
      <c r="T462" s="57"/>
      <c r="U462" s="55"/>
      <c r="V462" s="258"/>
      <c r="X462" s="258"/>
      <c r="Y462" s="58">
        <v>1005</v>
      </c>
      <c r="Z462" s="58"/>
      <c r="AA462" s="58"/>
      <c r="AB462" s="58"/>
    </row>
    <row r="463" spans="1:30" s="31" customFormat="1" ht="27.6" x14ac:dyDescent="0.25">
      <c r="A463" s="30">
        <v>2025</v>
      </c>
      <c r="B463" s="58" t="s">
        <v>1006</v>
      </c>
      <c r="C463" s="31" t="s">
        <v>920</v>
      </c>
      <c r="D463" s="31" t="s">
        <v>1807</v>
      </c>
      <c r="E463" s="58"/>
      <c r="F463" s="58"/>
      <c r="G463" s="30" t="s">
        <v>1937</v>
      </c>
      <c r="I463" s="51" t="s">
        <v>1951</v>
      </c>
      <c r="J463" s="30">
        <v>75</v>
      </c>
      <c r="K463" s="58" t="s">
        <v>1173</v>
      </c>
      <c r="L463" s="52">
        <f>22.09*1.5</f>
        <v>33.134999999999998</v>
      </c>
      <c r="M463" s="26">
        <f t="shared" si="15"/>
        <v>2485.125</v>
      </c>
      <c r="N463" s="52"/>
      <c r="O463" s="54">
        <f t="shared" si="14"/>
        <v>0</v>
      </c>
      <c r="P463" s="51" t="s">
        <v>1822</v>
      </c>
      <c r="Q463" s="31" t="s">
        <v>1350</v>
      </c>
      <c r="T463" s="57"/>
      <c r="U463" s="55"/>
      <c r="V463" s="258"/>
      <c r="X463" s="258"/>
      <c r="Y463" s="58">
        <v>1005</v>
      </c>
      <c r="Z463" s="58"/>
      <c r="AA463" s="58"/>
    </row>
    <row r="464" spans="1:30" s="31" customFormat="1" ht="27.6" x14ac:dyDescent="0.25">
      <c r="A464" s="30">
        <v>2025</v>
      </c>
      <c r="B464" s="30" t="s">
        <v>1006</v>
      </c>
      <c r="C464" s="31" t="s">
        <v>920</v>
      </c>
      <c r="D464" s="31" t="s">
        <v>1807</v>
      </c>
      <c r="E464" s="58"/>
      <c r="F464" s="58"/>
      <c r="G464" s="30" t="s">
        <v>1937</v>
      </c>
      <c r="I464" s="51" t="s">
        <v>1952</v>
      </c>
      <c r="J464" s="30">
        <v>75</v>
      </c>
      <c r="K464" s="58" t="s">
        <v>1173</v>
      </c>
      <c r="L464" s="52">
        <f>21.1*1.5</f>
        <v>31.650000000000002</v>
      </c>
      <c r="M464" s="26">
        <f t="shared" si="15"/>
        <v>2373.75</v>
      </c>
      <c r="N464" s="52"/>
      <c r="O464" s="27">
        <f t="shared" si="14"/>
        <v>0</v>
      </c>
      <c r="P464" s="51" t="s">
        <v>1822</v>
      </c>
      <c r="Q464" s="31" t="s">
        <v>1350</v>
      </c>
      <c r="T464" s="57"/>
      <c r="U464" s="55"/>
      <c r="V464" s="258"/>
      <c r="X464" s="258"/>
      <c r="Y464" s="58">
        <v>1005</v>
      </c>
      <c r="Z464" s="58"/>
      <c r="AA464" s="58"/>
    </row>
    <row r="465" spans="1:30" s="31" customFormat="1" ht="27.6" x14ac:dyDescent="0.25">
      <c r="A465" s="30">
        <v>2025</v>
      </c>
      <c r="B465" s="58" t="s">
        <v>1006</v>
      </c>
      <c r="C465" s="31" t="s">
        <v>920</v>
      </c>
      <c r="D465" s="31" t="s">
        <v>1807</v>
      </c>
      <c r="E465" s="58"/>
      <c r="F465" s="58"/>
      <c r="G465" s="30" t="s">
        <v>1937</v>
      </c>
      <c r="I465" s="51" t="s">
        <v>1953</v>
      </c>
      <c r="J465" s="30">
        <v>75</v>
      </c>
      <c r="K465" s="58" t="s">
        <v>1173</v>
      </c>
      <c r="L465" s="52">
        <f>31.71*1.5</f>
        <v>47.564999999999998</v>
      </c>
      <c r="M465" s="26">
        <f t="shared" si="15"/>
        <v>3567.375</v>
      </c>
      <c r="N465" s="52"/>
      <c r="O465" s="54">
        <f t="shared" si="14"/>
        <v>0</v>
      </c>
      <c r="P465" s="51" t="s">
        <v>1822</v>
      </c>
      <c r="Q465" s="31" t="s">
        <v>1350</v>
      </c>
      <c r="T465" s="57"/>
      <c r="U465" s="55"/>
      <c r="V465" s="258"/>
      <c r="X465" s="258"/>
      <c r="Y465" s="58">
        <v>1005</v>
      </c>
      <c r="Z465" s="58"/>
      <c r="AA465" s="58"/>
    </row>
    <row r="466" spans="1:30" s="31" customFormat="1" ht="27.6" x14ac:dyDescent="0.25">
      <c r="A466" s="30">
        <v>2025</v>
      </c>
      <c r="B466" s="30" t="s">
        <v>1006</v>
      </c>
      <c r="C466" s="31" t="s">
        <v>920</v>
      </c>
      <c r="D466" s="31" t="s">
        <v>1807</v>
      </c>
      <c r="E466" s="58"/>
      <c r="F466" s="58"/>
      <c r="G466" s="30" t="s">
        <v>1937</v>
      </c>
      <c r="I466" s="51" t="s">
        <v>1954</v>
      </c>
      <c r="J466" s="30">
        <v>75</v>
      </c>
      <c r="K466" s="58" t="s">
        <v>1173</v>
      </c>
      <c r="L466" s="52">
        <f>24.84*1.5</f>
        <v>37.26</v>
      </c>
      <c r="M466" s="26">
        <f t="shared" si="15"/>
        <v>2794.5</v>
      </c>
      <c r="N466" s="52"/>
      <c r="O466" s="27">
        <f t="shared" si="14"/>
        <v>0</v>
      </c>
      <c r="P466" s="51" t="s">
        <v>1822</v>
      </c>
      <c r="Q466" s="31" t="s">
        <v>1350</v>
      </c>
      <c r="T466" s="58"/>
      <c r="U466" s="55"/>
      <c r="V466" s="258"/>
      <c r="X466" s="258"/>
      <c r="Y466" s="58">
        <v>1005</v>
      </c>
      <c r="Z466" s="58"/>
      <c r="AA466" s="58"/>
    </row>
    <row r="467" spans="1:30" s="31" customFormat="1" ht="27.6" x14ac:dyDescent="0.25">
      <c r="A467" s="30">
        <v>2025</v>
      </c>
      <c r="B467" s="58" t="s">
        <v>1006</v>
      </c>
      <c r="C467" s="31" t="s">
        <v>920</v>
      </c>
      <c r="D467" s="31" t="s">
        <v>1807</v>
      </c>
      <c r="E467" s="58"/>
      <c r="F467" s="58"/>
      <c r="G467" s="30" t="s">
        <v>1937</v>
      </c>
      <c r="I467" s="51" t="s">
        <v>1955</v>
      </c>
      <c r="J467" s="30">
        <v>75</v>
      </c>
      <c r="K467" s="58" t="s">
        <v>1173</v>
      </c>
      <c r="L467" s="52">
        <f>33.2*1.5</f>
        <v>49.800000000000004</v>
      </c>
      <c r="M467" s="26">
        <f t="shared" si="15"/>
        <v>3735.0000000000005</v>
      </c>
      <c r="N467" s="52"/>
      <c r="O467" s="54">
        <f t="shared" si="14"/>
        <v>0</v>
      </c>
      <c r="P467" s="51" t="s">
        <v>1822</v>
      </c>
      <c r="Q467" s="31" t="s">
        <v>1350</v>
      </c>
      <c r="T467" s="58"/>
      <c r="U467" s="55"/>
      <c r="V467" s="258"/>
      <c r="X467" s="258"/>
      <c r="Y467" s="58">
        <v>1005</v>
      </c>
      <c r="Z467" s="58"/>
      <c r="AA467" s="58"/>
    </row>
    <row r="468" spans="1:30" s="31" customFormat="1" ht="27.6" x14ac:dyDescent="0.25">
      <c r="A468" s="58">
        <v>2025</v>
      </c>
      <c r="B468" s="30" t="s">
        <v>1006</v>
      </c>
      <c r="C468" s="31" t="s">
        <v>920</v>
      </c>
      <c r="D468" s="31" t="s">
        <v>1807</v>
      </c>
      <c r="E468" s="58"/>
      <c r="F468" s="58"/>
      <c r="G468" s="30" t="s">
        <v>1937</v>
      </c>
      <c r="I468" s="51" t="s">
        <v>1956</v>
      </c>
      <c r="J468" s="58">
        <v>5</v>
      </c>
      <c r="K468" s="58" t="s">
        <v>1291</v>
      </c>
      <c r="L468" s="52">
        <f>9*10</f>
        <v>90</v>
      </c>
      <c r="M468" s="26">
        <f t="shared" si="15"/>
        <v>450</v>
      </c>
      <c r="N468" s="52"/>
      <c r="O468" s="27">
        <f t="shared" si="14"/>
        <v>0</v>
      </c>
      <c r="P468" s="51" t="s">
        <v>1822</v>
      </c>
      <c r="Q468" s="31" t="s">
        <v>1350</v>
      </c>
      <c r="T468" s="58"/>
      <c r="U468" s="55"/>
      <c r="V468" s="258"/>
      <c r="X468" s="258"/>
      <c r="Y468" s="58">
        <v>1005</v>
      </c>
      <c r="Z468" s="58"/>
      <c r="AA468" s="58"/>
    </row>
    <row r="469" spans="1:30" s="31" customFormat="1" ht="27.6" x14ac:dyDescent="0.25">
      <c r="A469" s="58">
        <v>2025</v>
      </c>
      <c r="B469" s="58" t="s">
        <v>1006</v>
      </c>
      <c r="C469" s="31" t="s">
        <v>920</v>
      </c>
      <c r="D469" s="31" t="s">
        <v>1807</v>
      </c>
      <c r="E469" s="58"/>
      <c r="F469" s="58"/>
      <c r="G469" s="30" t="s">
        <v>1937</v>
      </c>
      <c r="I469" s="51" t="s">
        <v>1957</v>
      </c>
      <c r="J469" s="58">
        <v>5</v>
      </c>
      <c r="K469" s="58" t="s">
        <v>1291</v>
      </c>
      <c r="L469" s="52">
        <f>11.5*10</f>
        <v>115</v>
      </c>
      <c r="M469" s="26">
        <f t="shared" si="15"/>
        <v>575</v>
      </c>
      <c r="N469" s="52"/>
      <c r="O469" s="54">
        <f t="shared" si="14"/>
        <v>0</v>
      </c>
      <c r="P469" s="51" t="s">
        <v>1822</v>
      </c>
      <c r="Q469" s="31" t="s">
        <v>1350</v>
      </c>
      <c r="T469" s="58"/>
      <c r="U469" s="55"/>
      <c r="V469" s="258"/>
      <c r="X469" s="258"/>
      <c r="Y469" s="58">
        <v>1005</v>
      </c>
      <c r="Z469" s="58"/>
      <c r="AA469" s="58"/>
    </row>
    <row r="470" spans="1:30" s="62" customFormat="1" ht="27.6" x14ac:dyDescent="0.25">
      <c r="A470" s="24">
        <v>2025</v>
      </c>
      <c r="B470" s="23" t="s">
        <v>1006</v>
      </c>
      <c r="C470" s="1" t="s">
        <v>106</v>
      </c>
      <c r="D470" s="1" t="s">
        <v>1966</v>
      </c>
      <c r="E470" s="24">
        <v>165</v>
      </c>
      <c r="F470" s="24"/>
      <c r="G470" s="23" t="s">
        <v>1967</v>
      </c>
      <c r="I470" s="123" t="s">
        <v>1968</v>
      </c>
      <c r="J470" s="143">
        <v>8</v>
      </c>
      <c r="K470" s="122" t="s">
        <v>1173</v>
      </c>
      <c r="L470" s="144">
        <v>21500</v>
      </c>
      <c r="M470" s="710">
        <f t="shared" si="15"/>
        <v>172000</v>
      </c>
      <c r="N470" s="144">
        <v>21312.5</v>
      </c>
      <c r="O470" s="185">
        <f t="shared" si="14"/>
        <v>170500</v>
      </c>
      <c r="P470" s="1" t="s">
        <v>1969</v>
      </c>
      <c r="Q470" s="1" t="s">
        <v>1066</v>
      </c>
      <c r="R470" s="1" t="s">
        <v>2092</v>
      </c>
      <c r="S470" s="1" t="s">
        <v>2111</v>
      </c>
      <c r="T470" s="143" t="s">
        <v>2112</v>
      </c>
      <c r="U470" s="16" t="s">
        <v>2138</v>
      </c>
      <c r="V470" s="126"/>
      <c r="W470" s="122" t="s">
        <v>2071</v>
      </c>
      <c r="X470" s="126"/>
      <c r="Y470" s="143" t="s">
        <v>1068</v>
      </c>
      <c r="Z470" s="143"/>
      <c r="AA470" s="143"/>
      <c r="AC470" s="1" t="s">
        <v>2126</v>
      </c>
      <c r="AD470" s="122" t="s">
        <v>1177</v>
      </c>
    </row>
    <row r="471" spans="1:30" s="573" customFormat="1" ht="41.4" x14ac:dyDescent="0.25">
      <c r="A471" s="570">
        <v>2025</v>
      </c>
      <c r="B471" s="570" t="s">
        <v>1006</v>
      </c>
      <c r="C471" s="571" t="s">
        <v>106</v>
      </c>
      <c r="D471" s="571" t="s">
        <v>1966</v>
      </c>
      <c r="E471" s="570"/>
      <c r="F471" s="570"/>
      <c r="G471" s="572" t="s">
        <v>1970</v>
      </c>
      <c r="I471" s="574" t="s">
        <v>1971</v>
      </c>
      <c r="J471" s="575">
        <v>2</v>
      </c>
      <c r="K471" s="576" t="s">
        <v>1173</v>
      </c>
      <c r="L471" s="577">
        <v>34000</v>
      </c>
      <c r="M471" s="578">
        <f t="shared" si="15"/>
        <v>68000</v>
      </c>
      <c r="N471" s="577"/>
      <c r="O471" s="579">
        <f t="shared" si="14"/>
        <v>0</v>
      </c>
      <c r="P471" s="571" t="s">
        <v>1972</v>
      </c>
      <c r="Q471" s="571" t="s">
        <v>1066</v>
      </c>
      <c r="R471" s="571"/>
      <c r="S471" s="571"/>
      <c r="T471" s="575"/>
      <c r="U471" s="580"/>
      <c r="V471" s="581"/>
      <c r="W471" s="576"/>
      <c r="X471" s="581"/>
      <c r="Y471" s="575" t="s">
        <v>1068</v>
      </c>
      <c r="Z471" s="575"/>
      <c r="AA471" s="575"/>
      <c r="AB471" s="619" t="s">
        <v>1977</v>
      </c>
      <c r="AC471" s="571"/>
    </row>
    <row r="472" spans="1:30" s="573" customFormat="1" ht="27.6" x14ac:dyDescent="0.25">
      <c r="A472" s="570">
        <v>2025</v>
      </c>
      <c r="B472" s="572" t="s">
        <v>1006</v>
      </c>
      <c r="C472" s="571" t="s">
        <v>106</v>
      </c>
      <c r="D472" s="571" t="s">
        <v>1966</v>
      </c>
      <c r="E472" s="570"/>
      <c r="F472" s="570"/>
      <c r="G472" s="572" t="s">
        <v>1973</v>
      </c>
      <c r="I472" s="574" t="s">
        <v>1974</v>
      </c>
      <c r="J472" s="575">
        <v>8</v>
      </c>
      <c r="K472" s="576" t="s">
        <v>1173</v>
      </c>
      <c r="L472" s="577">
        <v>25000</v>
      </c>
      <c r="M472" s="578">
        <f t="shared" si="15"/>
        <v>200000</v>
      </c>
      <c r="N472" s="577"/>
      <c r="O472" s="582">
        <f t="shared" si="14"/>
        <v>0</v>
      </c>
      <c r="P472" s="571" t="s">
        <v>1975</v>
      </c>
      <c r="Q472" s="571" t="s">
        <v>1066</v>
      </c>
      <c r="R472" s="571"/>
      <c r="S472" s="571"/>
      <c r="T472" s="575"/>
      <c r="U472" s="580"/>
      <c r="V472" s="581"/>
      <c r="W472" s="576"/>
      <c r="X472" s="581"/>
      <c r="Y472" s="575" t="s">
        <v>1068</v>
      </c>
      <c r="Z472" s="575"/>
      <c r="AA472" s="575"/>
      <c r="AC472" s="571"/>
    </row>
    <row r="473" spans="1:30" s="62" customFormat="1" x14ac:dyDescent="0.25">
      <c r="A473" s="24">
        <v>2025</v>
      </c>
      <c r="B473" s="24" t="s">
        <v>1006</v>
      </c>
      <c r="C473" s="1"/>
      <c r="D473" s="1"/>
      <c r="E473" s="24"/>
      <c r="F473" s="24"/>
      <c r="G473" s="23"/>
      <c r="I473" s="123"/>
      <c r="J473" s="143"/>
      <c r="K473" s="122"/>
      <c r="L473" s="144"/>
      <c r="M473" s="12">
        <f t="shared" si="15"/>
        <v>0</v>
      </c>
      <c r="N473" s="144"/>
      <c r="O473" s="10">
        <f t="shared" si="14"/>
        <v>0</v>
      </c>
      <c r="P473" s="1"/>
      <c r="Q473" s="1"/>
      <c r="R473" s="1"/>
      <c r="S473" s="1"/>
      <c r="T473" s="143"/>
      <c r="U473" s="16"/>
      <c r="V473" s="126"/>
      <c r="W473" s="122"/>
      <c r="X473" s="126"/>
      <c r="Y473" s="31"/>
      <c r="Z473" s="31"/>
      <c r="AA473" s="143"/>
      <c r="AC473" s="1"/>
    </row>
    <row r="474" spans="1:30" s="62" customFormat="1" x14ac:dyDescent="0.25">
      <c r="A474" s="24">
        <v>2025</v>
      </c>
      <c r="B474" s="23" t="s">
        <v>1006</v>
      </c>
      <c r="C474" s="1"/>
      <c r="D474" s="1"/>
      <c r="E474" s="24"/>
      <c r="F474" s="24"/>
      <c r="G474" s="23"/>
      <c r="I474" s="123"/>
      <c r="J474" s="143"/>
      <c r="K474" s="122"/>
      <c r="L474" s="144"/>
      <c r="M474" s="12">
        <f t="shared" si="15"/>
        <v>0</v>
      </c>
      <c r="N474" s="144"/>
      <c r="O474" s="185">
        <f t="shared" si="14"/>
        <v>0</v>
      </c>
      <c r="P474" s="1"/>
      <c r="Q474" s="1"/>
      <c r="R474" s="1"/>
      <c r="S474" s="1"/>
      <c r="T474" s="143"/>
      <c r="U474" s="16"/>
      <c r="V474" s="126"/>
      <c r="W474" s="122"/>
      <c r="X474" s="126"/>
      <c r="Y474" s="31"/>
      <c r="Z474" s="31"/>
      <c r="AA474" s="143"/>
      <c r="AC474" s="1"/>
    </row>
    <row r="475" spans="1:30" s="62" customFormat="1" x14ac:dyDescent="0.25">
      <c r="A475" s="24">
        <v>2025</v>
      </c>
      <c r="B475" s="24" t="s">
        <v>1006</v>
      </c>
      <c r="C475" s="1"/>
      <c r="D475" s="1"/>
      <c r="E475" s="24"/>
      <c r="F475" s="24"/>
      <c r="G475" s="23"/>
      <c r="I475" s="123"/>
      <c r="J475" s="143"/>
      <c r="K475" s="122"/>
      <c r="L475" s="144"/>
      <c r="M475" s="12">
        <f t="shared" si="15"/>
        <v>0</v>
      </c>
      <c r="N475" s="144"/>
      <c r="O475" s="10">
        <f t="shared" si="14"/>
        <v>0</v>
      </c>
      <c r="P475" s="1"/>
      <c r="Q475" s="1"/>
      <c r="R475" s="1"/>
      <c r="S475" s="1"/>
      <c r="T475" s="143"/>
      <c r="U475" s="16"/>
      <c r="V475" s="126"/>
      <c r="W475" s="122"/>
      <c r="X475" s="126"/>
      <c r="Y475" s="31"/>
      <c r="Z475" s="31"/>
      <c r="AA475" s="143"/>
      <c r="AC475" s="1"/>
    </row>
    <row r="476" spans="1:30" s="62" customFormat="1" x14ac:dyDescent="0.25">
      <c r="A476" s="24">
        <v>2025</v>
      </c>
      <c r="B476" s="23" t="s">
        <v>1006</v>
      </c>
      <c r="C476" s="1"/>
      <c r="D476" s="1"/>
      <c r="E476" s="24"/>
      <c r="F476" s="24"/>
      <c r="G476" s="23"/>
      <c r="I476" s="123"/>
      <c r="J476" s="143"/>
      <c r="K476" s="122"/>
      <c r="L476" s="144"/>
      <c r="M476" s="12">
        <f t="shared" si="15"/>
        <v>0</v>
      </c>
      <c r="N476" s="144"/>
      <c r="O476" s="185">
        <f t="shared" si="14"/>
        <v>0</v>
      </c>
      <c r="P476" s="1"/>
      <c r="Q476" s="1"/>
      <c r="R476" s="1"/>
      <c r="S476" s="1"/>
      <c r="T476" s="143"/>
      <c r="U476" s="16"/>
      <c r="V476" s="126"/>
      <c r="W476" s="122"/>
      <c r="X476" s="126"/>
      <c r="Y476" s="31"/>
      <c r="Z476" s="31"/>
      <c r="AA476" s="143"/>
      <c r="AC476" s="1"/>
    </row>
    <row r="477" spans="1:30" s="62" customFormat="1" x14ac:dyDescent="0.25">
      <c r="A477" s="24">
        <v>2025</v>
      </c>
      <c r="B477" s="24" t="s">
        <v>1006</v>
      </c>
      <c r="C477" s="1"/>
      <c r="D477" s="1"/>
      <c r="E477" s="24"/>
      <c r="F477" s="24"/>
      <c r="G477" s="23"/>
      <c r="I477" s="123"/>
      <c r="J477" s="143"/>
      <c r="K477" s="122"/>
      <c r="L477" s="144"/>
      <c r="M477" s="12">
        <f t="shared" si="15"/>
        <v>0</v>
      </c>
      <c r="N477" s="144"/>
      <c r="O477" s="10">
        <f t="shared" si="14"/>
        <v>0</v>
      </c>
      <c r="P477" s="1"/>
      <c r="Q477" s="1"/>
      <c r="R477" s="1"/>
      <c r="S477" s="1"/>
      <c r="T477" s="143"/>
      <c r="U477" s="16"/>
      <c r="V477" s="126"/>
      <c r="W477" s="122"/>
      <c r="X477" s="126"/>
      <c r="Y477" s="31"/>
      <c r="Z477" s="31"/>
      <c r="AA477" s="143"/>
      <c r="AC477" s="1"/>
    </row>
    <row r="478" spans="1:30" s="62" customFormat="1" x14ac:dyDescent="0.25">
      <c r="A478" s="24">
        <v>2025</v>
      </c>
      <c r="B478" s="23" t="s">
        <v>1006</v>
      </c>
      <c r="C478" s="122"/>
      <c r="D478" s="122"/>
      <c r="E478" s="24"/>
      <c r="F478" s="143"/>
      <c r="G478" s="148"/>
      <c r="H478" s="122"/>
      <c r="I478" s="123"/>
      <c r="J478" s="143"/>
      <c r="K478" s="122"/>
      <c r="L478" s="144"/>
      <c r="M478" s="12">
        <f t="shared" si="15"/>
        <v>0</v>
      </c>
      <c r="N478" s="144"/>
      <c r="O478" s="185">
        <f t="shared" si="14"/>
        <v>0</v>
      </c>
      <c r="P478" s="122"/>
      <c r="Q478" s="122"/>
      <c r="R478" s="122"/>
      <c r="S478" s="122"/>
      <c r="T478" s="122"/>
      <c r="U478" s="146"/>
      <c r="V478" s="147"/>
      <c r="W478" s="122"/>
      <c r="X478" s="147"/>
      <c r="Y478" s="31"/>
      <c r="Z478" s="31"/>
      <c r="AA478" s="143"/>
      <c r="AB478" s="122"/>
      <c r="AC478" s="122"/>
      <c r="AD478" s="122"/>
    </row>
    <row r="479" spans="1:30" s="62" customFormat="1" x14ac:dyDescent="0.25">
      <c r="A479" s="24">
        <v>2025</v>
      </c>
      <c r="B479" s="24" t="s">
        <v>1006</v>
      </c>
      <c r="C479" s="122"/>
      <c r="D479" s="122"/>
      <c r="E479" s="143"/>
      <c r="F479" s="143"/>
      <c r="G479" s="148"/>
      <c r="H479" s="122"/>
      <c r="I479" s="123"/>
      <c r="J479" s="143"/>
      <c r="K479" s="122"/>
      <c r="L479" s="144"/>
      <c r="M479" s="12">
        <f t="shared" si="15"/>
        <v>0</v>
      </c>
      <c r="N479" s="144"/>
      <c r="O479" s="10">
        <f t="shared" si="14"/>
        <v>0</v>
      </c>
      <c r="P479" s="122"/>
      <c r="Q479" s="122"/>
      <c r="R479" s="122"/>
      <c r="S479" s="122"/>
      <c r="T479" s="122"/>
      <c r="U479" s="146"/>
      <c r="V479" s="147"/>
      <c r="W479" s="122"/>
      <c r="X479" s="147"/>
      <c r="Y479" s="31"/>
      <c r="Z479" s="31"/>
      <c r="AA479" s="143"/>
      <c r="AB479" s="122"/>
      <c r="AC479" s="122"/>
      <c r="AD479" s="122"/>
    </row>
    <row r="480" spans="1:30" s="62" customFormat="1" x14ac:dyDescent="0.25">
      <c r="A480" s="24">
        <v>2025</v>
      </c>
      <c r="B480" s="23" t="s">
        <v>1006</v>
      </c>
      <c r="C480" s="122"/>
      <c r="D480" s="122"/>
      <c r="E480" s="143"/>
      <c r="F480" s="143"/>
      <c r="G480" s="148"/>
      <c r="H480" s="122"/>
      <c r="I480" s="123"/>
      <c r="J480" s="143"/>
      <c r="K480" s="122"/>
      <c r="L480" s="144"/>
      <c r="M480" s="12">
        <f t="shared" si="15"/>
        <v>0</v>
      </c>
      <c r="N480" s="144"/>
      <c r="O480" s="185">
        <f t="shared" si="14"/>
        <v>0</v>
      </c>
      <c r="P480" s="122"/>
      <c r="Q480" s="122"/>
      <c r="R480" s="122"/>
      <c r="S480" s="122"/>
      <c r="T480" s="122"/>
      <c r="U480" s="146"/>
      <c r="V480" s="147"/>
      <c r="W480" s="122"/>
      <c r="X480" s="147"/>
      <c r="Y480" s="31"/>
      <c r="Z480" s="31"/>
      <c r="AA480" s="143"/>
      <c r="AB480" s="122"/>
      <c r="AC480" s="122"/>
      <c r="AD480" s="122"/>
    </row>
    <row r="481" spans="1:30" s="62" customFormat="1" x14ac:dyDescent="0.25">
      <c r="A481" s="24">
        <v>2025</v>
      </c>
      <c r="B481" s="24" t="s">
        <v>1006</v>
      </c>
      <c r="C481" s="122"/>
      <c r="D481" s="122"/>
      <c r="E481" s="143"/>
      <c r="F481" s="143"/>
      <c r="G481" s="148"/>
      <c r="H481" s="122"/>
      <c r="I481" s="123"/>
      <c r="J481" s="143"/>
      <c r="K481" s="122"/>
      <c r="L481" s="144"/>
      <c r="M481" s="12">
        <f t="shared" si="15"/>
        <v>0</v>
      </c>
      <c r="N481" s="144"/>
      <c r="O481" s="10">
        <f t="shared" si="14"/>
        <v>0</v>
      </c>
      <c r="P481" s="122"/>
      <c r="Q481" s="122"/>
      <c r="R481" s="122"/>
      <c r="S481" s="122"/>
      <c r="T481" s="122"/>
      <c r="U481" s="146"/>
      <c r="V481" s="147"/>
      <c r="W481" s="122"/>
      <c r="X481" s="147"/>
      <c r="Y481" s="122"/>
      <c r="Z481" s="122"/>
      <c r="AA481" s="143"/>
      <c r="AB481" s="122"/>
      <c r="AC481" s="122"/>
      <c r="AD481" s="122"/>
    </row>
    <row r="482" spans="1:30" s="62" customFormat="1" x14ac:dyDescent="0.25">
      <c r="A482" s="24">
        <v>2025</v>
      </c>
      <c r="B482" s="23" t="s">
        <v>1006</v>
      </c>
      <c r="C482" s="122"/>
      <c r="D482" s="122"/>
      <c r="E482" s="143"/>
      <c r="F482" s="143"/>
      <c r="G482" s="148"/>
      <c r="H482" s="122"/>
      <c r="I482" s="123"/>
      <c r="J482" s="143"/>
      <c r="K482" s="122"/>
      <c r="L482" s="144"/>
      <c r="M482" s="12">
        <f t="shared" si="15"/>
        <v>0</v>
      </c>
      <c r="N482" s="144"/>
      <c r="O482" s="185">
        <f t="shared" si="14"/>
        <v>0</v>
      </c>
      <c r="P482" s="122"/>
      <c r="Q482" s="122"/>
      <c r="R482" s="122"/>
      <c r="S482" s="122"/>
      <c r="T482" s="122"/>
      <c r="U482" s="146"/>
      <c r="V482" s="147"/>
      <c r="W482" s="122"/>
      <c r="X482" s="147"/>
      <c r="Y482" s="122"/>
      <c r="Z482" s="122"/>
      <c r="AA482" s="143"/>
      <c r="AB482" s="122"/>
      <c r="AC482" s="122"/>
      <c r="AD482" s="122"/>
    </row>
    <row r="483" spans="1:30" s="62" customFormat="1" x14ac:dyDescent="0.25">
      <c r="A483" s="24">
        <v>2025</v>
      </c>
      <c r="B483" s="24" t="s">
        <v>1006</v>
      </c>
      <c r="C483" s="122"/>
      <c r="D483" s="122"/>
      <c r="E483" s="143"/>
      <c r="F483" s="143"/>
      <c r="G483" s="148"/>
      <c r="H483" s="122"/>
      <c r="I483" s="123"/>
      <c r="J483" s="143"/>
      <c r="K483" s="122"/>
      <c r="L483" s="144"/>
      <c r="M483" s="12">
        <f t="shared" si="15"/>
        <v>0</v>
      </c>
      <c r="N483" s="144"/>
      <c r="O483" s="10">
        <f t="shared" si="14"/>
        <v>0</v>
      </c>
      <c r="P483" s="122"/>
      <c r="Q483" s="122"/>
      <c r="R483" s="122"/>
      <c r="S483" s="122"/>
      <c r="T483" s="122"/>
      <c r="U483" s="146"/>
      <c r="V483" s="147"/>
      <c r="W483" s="122"/>
      <c r="X483" s="147"/>
      <c r="Y483" s="122"/>
      <c r="Z483" s="122"/>
      <c r="AA483" s="143"/>
      <c r="AB483" s="122"/>
      <c r="AC483" s="122"/>
      <c r="AD483" s="122"/>
    </row>
    <row r="484" spans="1:30" s="62" customFormat="1" x14ac:dyDescent="0.25">
      <c r="A484" s="24">
        <v>2025</v>
      </c>
      <c r="B484" s="23" t="s">
        <v>1006</v>
      </c>
      <c r="C484" s="122"/>
      <c r="D484" s="122"/>
      <c r="E484" s="143"/>
      <c r="F484" s="143"/>
      <c r="G484" s="148"/>
      <c r="H484" s="122"/>
      <c r="I484" s="123"/>
      <c r="J484" s="143"/>
      <c r="K484" s="122"/>
      <c r="L484" s="144"/>
      <c r="M484" s="12">
        <f t="shared" si="15"/>
        <v>0</v>
      </c>
      <c r="N484" s="144"/>
      <c r="O484" s="185">
        <f t="shared" si="14"/>
        <v>0</v>
      </c>
      <c r="P484" s="122"/>
      <c r="Q484" s="122"/>
      <c r="R484" s="122"/>
      <c r="S484" s="122"/>
      <c r="T484" s="122"/>
      <c r="U484" s="146"/>
      <c r="V484" s="147"/>
      <c r="W484" s="122"/>
      <c r="X484" s="147"/>
      <c r="Y484" s="122"/>
      <c r="Z484" s="122"/>
      <c r="AA484" s="143"/>
      <c r="AB484" s="122"/>
      <c r="AC484" s="122"/>
      <c r="AD484" s="122"/>
    </row>
    <row r="485" spans="1:30" s="62" customFormat="1" x14ac:dyDescent="0.25">
      <c r="A485" s="24">
        <v>2025</v>
      </c>
      <c r="B485" s="24" t="s">
        <v>1006</v>
      </c>
      <c r="C485" s="122"/>
      <c r="D485" s="122"/>
      <c r="E485" s="143"/>
      <c r="F485" s="143"/>
      <c r="G485" s="122"/>
      <c r="H485" s="122"/>
      <c r="I485" s="123"/>
      <c r="J485" s="143"/>
      <c r="K485" s="122"/>
      <c r="L485" s="144"/>
      <c r="M485" s="12">
        <f t="shared" si="15"/>
        <v>0</v>
      </c>
      <c r="N485" s="144"/>
      <c r="O485" s="10">
        <f t="shared" si="14"/>
        <v>0</v>
      </c>
      <c r="P485" s="122"/>
      <c r="Q485" s="122"/>
      <c r="R485" s="122"/>
      <c r="S485" s="122"/>
      <c r="T485" s="122"/>
      <c r="U485" s="146"/>
      <c r="V485" s="147"/>
      <c r="W485" s="122"/>
      <c r="X485" s="147"/>
      <c r="Y485" s="122"/>
      <c r="Z485" s="122"/>
      <c r="AA485" s="143"/>
      <c r="AB485" s="122"/>
      <c r="AC485" s="122"/>
      <c r="AD485" s="122"/>
    </row>
    <row r="486" spans="1:30" s="62" customFormat="1" x14ac:dyDescent="0.25">
      <c r="A486" s="24">
        <v>2025</v>
      </c>
      <c r="B486" s="23" t="s">
        <v>1006</v>
      </c>
      <c r="C486" s="122"/>
      <c r="D486" s="122"/>
      <c r="E486" s="143"/>
      <c r="F486" s="143"/>
      <c r="G486" s="122"/>
      <c r="H486" s="122"/>
      <c r="I486" s="123"/>
      <c r="J486" s="143"/>
      <c r="K486" s="122"/>
      <c r="L486" s="144"/>
      <c r="M486" s="12">
        <f t="shared" si="15"/>
        <v>0</v>
      </c>
      <c r="N486" s="144"/>
      <c r="O486" s="185">
        <f t="shared" si="14"/>
        <v>0</v>
      </c>
      <c r="P486" s="122"/>
      <c r="Q486" s="122"/>
      <c r="R486" s="122"/>
      <c r="S486" s="122"/>
      <c r="T486" s="122"/>
      <c r="U486" s="146"/>
      <c r="V486" s="147"/>
      <c r="W486" s="122"/>
      <c r="X486" s="147"/>
      <c r="Y486" s="122"/>
      <c r="Z486" s="122"/>
      <c r="AA486" s="143"/>
      <c r="AB486" s="122"/>
      <c r="AC486" s="122"/>
      <c r="AD486" s="122"/>
    </row>
    <row r="487" spans="1:30" s="62" customFormat="1" x14ac:dyDescent="0.25">
      <c r="A487" s="24">
        <v>2025</v>
      </c>
      <c r="B487" s="24" t="s">
        <v>1006</v>
      </c>
      <c r="C487" s="122"/>
      <c r="D487" s="122"/>
      <c r="E487" s="143"/>
      <c r="F487" s="143"/>
      <c r="G487" s="122"/>
      <c r="H487" s="122"/>
      <c r="I487" s="123"/>
      <c r="J487" s="143"/>
      <c r="K487" s="122"/>
      <c r="L487" s="144"/>
      <c r="M487" s="12">
        <f t="shared" si="15"/>
        <v>0</v>
      </c>
      <c r="N487" s="144"/>
      <c r="O487" s="10">
        <f t="shared" si="14"/>
        <v>0</v>
      </c>
      <c r="P487" s="122"/>
      <c r="Q487" s="122"/>
      <c r="R487" s="122"/>
      <c r="S487" s="122"/>
      <c r="T487" s="122"/>
      <c r="U487" s="146"/>
      <c r="V487" s="147"/>
      <c r="W487" s="122"/>
      <c r="X487" s="147"/>
      <c r="Y487" s="122"/>
      <c r="Z487" s="122"/>
      <c r="AA487" s="143"/>
      <c r="AB487" s="122"/>
      <c r="AC487" s="122"/>
      <c r="AD487" s="122"/>
    </row>
    <row r="488" spans="1:30" s="62" customFormat="1" x14ac:dyDescent="0.25">
      <c r="A488" s="24">
        <v>2025</v>
      </c>
      <c r="B488" s="23" t="s">
        <v>1006</v>
      </c>
      <c r="C488" s="122"/>
      <c r="D488" s="122"/>
      <c r="E488" s="143"/>
      <c r="F488" s="143"/>
      <c r="G488" s="122"/>
      <c r="H488" s="122"/>
      <c r="I488" s="123"/>
      <c r="J488" s="143"/>
      <c r="K488" s="122"/>
      <c r="L488" s="144"/>
      <c r="M488" s="12">
        <f t="shared" si="15"/>
        <v>0</v>
      </c>
      <c r="N488" s="144"/>
      <c r="O488" s="185">
        <f t="shared" si="14"/>
        <v>0</v>
      </c>
      <c r="P488" s="122"/>
      <c r="Q488" s="122"/>
      <c r="R488" s="122"/>
      <c r="S488" s="122"/>
      <c r="T488" s="122"/>
      <c r="U488" s="146"/>
      <c r="V488" s="147"/>
      <c r="W488" s="122"/>
      <c r="X488" s="147"/>
      <c r="Y488" s="122"/>
      <c r="Z488" s="122"/>
      <c r="AA488" s="143"/>
      <c r="AB488" s="122"/>
      <c r="AC488" s="122"/>
      <c r="AD488" s="122"/>
    </row>
    <row r="489" spans="1:30" s="62" customFormat="1" x14ac:dyDescent="0.25">
      <c r="A489" s="24">
        <v>2025</v>
      </c>
      <c r="B489" s="24" t="s">
        <v>1006</v>
      </c>
      <c r="C489" s="122"/>
      <c r="D489" s="122"/>
      <c r="E489" s="143"/>
      <c r="F489" s="143"/>
      <c r="G489" s="122"/>
      <c r="H489" s="122"/>
      <c r="I489" s="123"/>
      <c r="J489" s="143"/>
      <c r="K489" s="122"/>
      <c r="L489" s="144"/>
      <c r="M489" s="12">
        <f t="shared" si="15"/>
        <v>0</v>
      </c>
      <c r="N489" s="144"/>
      <c r="O489" s="10">
        <f t="shared" si="14"/>
        <v>0</v>
      </c>
      <c r="P489" s="122"/>
      <c r="Q489" s="122"/>
      <c r="R489" s="122"/>
      <c r="S489" s="122"/>
      <c r="T489" s="122"/>
      <c r="U489" s="146"/>
      <c r="V489" s="147"/>
      <c r="W489" s="122"/>
      <c r="X489" s="147"/>
      <c r="Y489" s="122"/>
      <c r="Z489" s="122"/>
      <c r="AA489" s="143"/>
      <c r="AB489" s="122"/>
      <c r="AC489" s="122"/>
      <c r="AD489" s="122"/>
    </row>
    <row r="490" spans="1:30" s="62" customFormat="1" x14ac:dyDescent="0.25">
      <c r="A490" s="24">
        <v>2025</v>
      </c>
      <c r="B490" s="23" t="s">
        <v>1006</v>
      </c>
      <c r="C490" s="122"/>
      <c r="D490" s="122"/>
      <c r="E490" s="143"/>
      <c r="F490" s="143"/>
      <c r="G490" s="122"/>
      <c r="H490" s="122"/>
      <c r="I490" s="123"/>
      <c r="J490" s="143"/>
      <c r="K490" s="122"/>
      <c r="L490" s="144"/>
      <c r="M490" s="12">
        <f t="shared" si="15"/>
        <v>0</v>
      </c>
      <c r="N490" s="144"/>
      <c r="O490" s="185">
        <f t="shared" si="14"/>
        <v>0</v>
      </c>
      <c r="P490" s="122"/>
      <c r="Q490" s="122"/>
      <c r="R490" s="122"/>
      <c r="S490" s="122"/>
      <c r="T490" s="122"/>
      <c r="U490" s="146"/>
      <c r="V490" s="147"/>
      <c r="W490" s="122"/>
      <c r="X490" s="147"/>
      <c r="Y490" s="122"/>
      <c r="Z490" s="122"/>
      <c r="AA490" s="143"/>
      <c r="AB490" s="122"/>
      <c r="AC490" s="122"/>
      <c r="AD490" s="122"/>
    </row>
    <row r="491" spans="1:30" s="62" customFormat="1" x14ac:dyDescent="0.25">
      <c r="A491" s="24">
        <v>2025</v>
      </c>
      <c r="B491" s="24" t="s">
        <v>1006</v>
      </c>
      <c r="C491" s="122"/>
      <c r="D491" s="122"/>
      <c r="E491" s="143"/>
      <c r="F491" s="143"/>
      <c r="G491" s="122"/>
      <c r="H491" s="122"/>
      <c r="I491" s="123"/>
      <c r="J491" s="143"/>
      <c r="K491" s="122"/>
      <c r="L491" s="144"/>
      <c r="M491" s="12">
        <f t="shared" si="15"/>
        <v>0</v>
      </c>
      <c r="N491" s="144"/>
      <c r="O491" s="10">
        <f t="shared" si="14"/>
        <v>0</v>
      </c>
      <c r="P491" s="122"/>
      <c r="Q491" s="122"/>
      <c r="R491" s="122"/>
      <c r="S491" s="122"/>
      <c r="T491" s="122"/>
      <c r="U491" s="146"/>
      <c r="V491" s="147"/>
      <c r="W491" s="122"/>
      <c r="X491" s="147"/>
      <c r="Y491" s="122"/>
      <c r="Z491" s="122"/>
      <c r="AA491" s="143"/>
      <c r="AB491" s="122"/>
      <c r="AC491" s="122"/>
      <c r="AD491" s="122"/>
    </row>
    <row r="492" spans="1:30" s="62" customFormat="1" x14ac:dyDescent="0.25">
      <c r="A492" s="24">
        <v>2025</v>
      </c>
      <c r="B492" s="23" t="s">
        <v>1006</v>
      </c>
      <c r="C492" s="122"/>
      <c r="D492" s="122"/>
      <c r="E492" s="143"/>
      <c r="F492" s="143"/>
      <c r="G492" s="122"/>
      <c r="H492" s="122"/>
      <c r="I492" s="123"/>
      <c r="J492" s="143"/>
      <c r="K492" s="122"/>
      <c r="L492" s="144"/>
      <c r="M492" s="12">
        <f t="shared" si="15"/>
        <v>0</v>
      </c>
      <c r="N492" s="144"/>
      <c r="O492" s="185">
        <f t="shared" si="14"/>
        <v>0</v>
      </c>
      <c r="P492" s="122"/>
      <c r="Q492" s="122"/>
      <c r="R492" s="122"/>
      <c r="S492" s="122"/>
      <c r="T492" s="122"/>
      <c r="U492" s="146"/>
      <c r="V492" s="147"/>
      <c r="W492" s="122"/>
      <c r="X492" s="147"/>
      <c r="Y492" s="122"/>
      <c r="Z492" s="122"/>
      <c r="AA492" s="143"/>
      <c r="AB492" s="122"/>
      <c r="AC492" s="122"/>
      <c r="AD492" s="122"/>
    </row>
    <row r="493" spans="1:30" s="62" customFormat="1" x14ac:dyDescent="0.25">
      <c r="A493" s="24">
        <v>2025</v>
      </c>
      <c r="B493" s="24" t="s">
        <v>1006</v>
      </c>
      <c r="C493" s="122"/>
      <c r="D493" s="122"/>
      <c r="E493" s="143"/>
      <c r="F493" s="143"/>
      <c r="G493" s="122"/>
      <c r="H493" s="122"/>
      <c r="I493" s="123"/>
      <c r="J493" s="143"/>
      <c r="K493" s="122"/>
      <c r="L493" s="144"/>
      <c r="M493" s="12">
        <f t="shared" si="15"/>
        <v>0</v>
      </c>
      <c r="N493" s="144"/>
      <c r="O493" s="10">
        <f t="shared" si="14"/>
        <v>0</v>
      </c>
      <c r="P493" s="122"/>
      <c r="Q493" s="122"/>
      <c r="R493" s="122"/>
      <c r="S493" s="122"/>
      <c r="T493" s="122"/>
      <c r="U493" s="146"/>
      <c r="V493" s="147"/>
      <c r="W493" s="122"/>
      <c r="X493" s="147"/>
      <c r="Y493" s="122"/>
      <c r="Z493" s="122"/>
      <c r="AA493" s="143"/>
      <c r="AB493" s="122"/>
      <c r="AC493" s="122"/>
      <c r="AD493" s="122"/>
    </row>
    <row r="494" spans="1:30" s="62" customFormat="1" x14ac:dyDescent="0.25">
      <c r="A494" s="24">
        <v>2025</v>
      </c>
      <c r="B494" s="23" t="s">
        <v>1006</v>
      </c>
      <c r="C494" s="122"/>
      <c r="D494" s="122"/>
      <c r="E494" s="143"/>
      <c r="F494" s="143"/>
      <c r="G494" s="122"/>
      <c r="H494" s="122"/>
      <c r="I494" s="123"/>
      <c r="J494" s="143"/>
      <c r="K494" s="122"/>
      <c r="L494" s="144"/>
      <c r="M494" s="12">
        <f t="shared" si="15"/>
        <v>0</v>
      </c>
      <c r="N494" s="144"/>
      <c r="O494" s="185">
        <f t="shared" si="14"/>
        <v>0</v>
      </c>
      <c r="P494" s="122"/>
      <c r="Q494" s="122"/>
      <c r="R494" s="122"/>
      <c r="S494" s="122"/>
      <c r="T494" s="122"/>
      <c r="U494" s="146"/>
      <c r="V494" s="147"/>
      <c r="W494" s="122"/>
      <c r="X494" s="147"/>
      <c r="Y494" s="122"/>
      <c r="Z494" s="122"/>
      <c r="AA494" s="143"/>
      <c r="AB494" s="122"/>
      <c r="AC494" s="122"/>
      <c r="AD494" s="122"/>
    </row>
    <row r="495" spans="1:30" s="62" customFormat="1" x14ac:dyDescent="0.25">
      <c r="A495" s="24">
        <v>2025</v>
      </c>
      <c r="B495" s="24" t="s">
        <v>1006</v>
      </c>
      <c r="C495" s="122"/>
      <c r="D495" s="122"/>
      <c r="E495" s="143"/>
      <c r="F495" s="143"/>
      <c r="G495" s="122"/>
      <c r="H495" s="122"/>
      <c r="I495" s="123"/>
      <c r="J495" s="143"/>
      <c r="K495" s="122"/>
      <c r="L495" s="144"/>
      <c r="M495" s="12">
        <f t="shared" si="15"/>
        <v>0</v>
      </c>
      <c r="N495" s="144"/>
      <c r="O495" s="10">
        <f t="shared" si="14"/>
        <v>0</v>
      </c>
      <c r="P495" s="122"/>
      <c r="Q495" s="122"/>
      <c r="R495" s="122"/>
      <c r="S495" s="122"/>
      <c r="T495" s="122"/>
      <c r="U495" s="146"/>
      <c r="V495" s="147"/>
      <c r="W495" s="122"/>
      <c r="X495" s="147"/>
      <c r="Y495" s="122"/>
      <c r="Z495" s="122"/>
      <c r="AA495" s="143"/>
      <c r="AB495" s="122"/>
      <c r="AC495" s="122"/>
      <c r="AD495" s="122"/>
    </row>
    <row r="496" spans="1:30" s="31" customFormat="1" x14ac:dyDescent="0.25">
      <c r="A496" s="24">
        <v>2025</v>
      </c>
      <c r="B496" s="23" t="s">
        <v>1006</v>
      </c>
      <c r="E496" s="58"/>
      <c r="F496" s="58"/>
      <c r="I496" s="51"/>
      <c r="J496" s="58"/>
      <c r="L496" s="52"/>
      <c r="M496" s="12">
        <f t="shared" si="15"/>
        <v>0</v>
      </c>
      <c r="N496" s="52"/>
      <c r="O496" s="185">
        <f t="shared" si="14"/>
        <v>0</v>
      </c>
      <c r="U496" s="55"/>
      <c r="V496" s="57"/>
      <c r="X496" s="57"/>
      <c r="Y496" s="122"/>
      <c r="Z496" s="122"/>
    </row>
    <row r="497" spans="1:26" s="31" customFormat="1" x14ac:dyDescent="0.25">
      <c r="A497" s="24">
        <v>2025</v>
      </c>
      <c r="B497" s="24" t="s">
        <v>1006</v>
      </c>
      <c r="E497" s="58"/>
      <c r="F497" s="58"/>
      <c r="I497" s="51"/>
      <c r="J497" s="58"/>
      <c r="L497" s="52"/>
      <c r="M497" s="12">
        <f t="shared" si="15"/>
        <v>0</v>
      </c>
      <c r="N497" s="52"/>
      <c r="O497" s="10">
        <f t="shared" ref="O497:O508" si="16">SUM(J497*N497)</f>
        <v>0</v>
      </c>
      <c r="U497" s="55"/>
      <c r="V497" s="57"/>
      <c r="X497" s="57"/>
      <c r="Y497" s="122"/>
      <c r="Z497" s="122"/>
    </row>
    <row r="498" spans="1:26" s="31" customFormat="1" x14ac:dyDescent="0.25">
      <c r="A498" s="24">
        <v>2025</v>
      </c>
      <c r="B498" s="23" t="s">
        <v>1006</v>
      </c>
      <c r="E498" s="58"/>
      <c r="F498" s="58"/>
      <c r="I498" s="51"/>
      <c r="J498" s="58"/>
      <c r="L498" s="52"/>
      <c r="M498" s="12">
        <f t="shared" si="15"/>
        <v>0</v>
      </c>
      <c r="N498" s="52"/>
      <c r="O498" s="185">
        <f t="shared" si="16"/>
        <v>0</v>
      </c>
      <c r="U498" s="55"/>
      <c r="V498" s="57"/>
      <c r="X498" s="57"/>
      <c r="Y498" s="122"/>
      <c r="Z498" s="122"/>
    </row>
    <row r="499" spans="1:26" s="31" customFormat="1" x14ac:dyDescent="0.25">
      <c r="A499" s="24">
        <v>2025</v>
      </c>
      <c r="B499" s="24" t="s">
        <v>1006</v>
      </c>
      <c r="E499" s="58"/>
      <c r="F499" s="58"/>
      <c r="I499" s="51"/>
      <c r="J499" s="58"/>
      <c r="L499" s="52"/>
      <c r="M499" s="12">
        <f t="shared" si="15"/>
        <v>0</v>
      </c>
      <c r="N499" s="52"/>
      <c r="O499" s="10">
        <f t="shared" si="16"/>
        <v>0</v>
      </c>
      <c r="U499" s="55"/>
      <c r="V499" s="57"/>
      <c r="X499" s="57"/>
      <c r="Y499" s="122"/>
      <c r="Z499" s="122"/>
    </row>
    <row r="500" spans="1:26" s="31" customFormat="1" x14ac:dyDescent="0.25">
      <c r="A500" s="24">
        <v>2025</v>
      </c>
      <c r="B500" s="23" t="s">
        <v>1006</v>
      </c>
      <c r="E500" s="58"/>
      <c r="F500" s="58"/>
      <c r="I500" s="51"/>
      <c r="J500" s="58"/>
      <c r="L500" s="52"/>
      <c r="M500" s="12">
        <f t="shared" si="15"/>
        <v>0</v>
      </c>
      <c r="N500" s="52"/>
      <c r="O500" s="185">
        <f t="shared" si="16"/>
        <v>0</v>
      </c>
      <c r="U500" s="55"/>
      <c r="V500" s="57"/>
      <c r="X500" s="57"/>
      <c r="Y500" s="122"/>
      <c r="Z500" s="122"/>
    </row>
    <row r="501" spans="1:26" s="31" customFormat="1" x14ac:dyDescent="0.25">
      <c r="A501" s="23"/>
      <c r="B501" s="7"/>
      <c r="E501" s="58"/>
      <c r="F501" s="58"/>
      <c r="I501" s="51"/>
      <c r="J501" s="58"/>
      <c r="L501" s="52"/>
      <c r="M501" s="12">
        <f t="shared" si="15"/>
        <v>0</v>
      </c>
      <c r="N501" s="52"/>
      <c r="O501" s="10">
        <f t="shared" si="16"/>
        <v>0</v>
      </c>
      <c r="U501" s="55"/>
      <c r="V501" s="57"/>
      <c r="X501" s="57"/>
      <c r="Y501" s="122"/>
      <c r="Z501" s="122"/>
    </row>
    <row r="502" spans="1:26" s="31" customFormat="1" x14ac:dyDescent="0.25">
      <c r="A502" s="23"/>
      <c r="B502" s="7"/>
      <c r="E502" s="58"/>
      <c r="F502" s="58"/>
      <c r="I502" s="51"/>
      <c r="J502" s="58"/>
      <c r="L502" s="52"/>
      <c r="M502" s="12">
        <f t="shared" si="15"/>
        <v>0</v>
      </c>
      <c r="N502" s="52"/>
      <c r="O502" s="185">
        <f t="shared" si="16"/>
        <v>0</v>
      </c>
      <c r="U502" s="55"/>
      <c r="V502" s="57"/>
      <c r="X502" s="57"/>
      <c r="Y502" s="122"/>
      <c r="Z502" s="122"/>
    </row>
    <row r="503" spans="1:26" s="31" customFormat="1" x14ac:dyDescent="0.25">
      <c r="A503" s="23"/>
      <c r="B503" s="7"/>
      <c r="E503" s="58"/>
      <c r="F503" s="58"/>
      <c r="I503" s="51"/>
      <c r="J503" s="58"/>
      <c r="L503" s="52"/>
      <c r="M503" s="12">
        <f t="shared" si="15"/>
        <v>0</v>
      </c>
      <c r="N503" s="52"/>
      <c r="O503" s="10">
        <f t="shared" si="16"/>
        <v>0</v>
      </c>
      <c r="U503" s="55"/>
      <c r="V503" s="57"/>
      <c r="X503" s="57"/>
      <c r="Y503" s="122"/>
      <c r="Z503" s="122"/>
    </row>
    <row r="504" spans="1:26" s="31" customFormat="1" x14ac:dyDescent="0.25">
      <c r="A504" s="23"/>
      <c r="B504" s="7"/>
      <c r="E504" s="58"/>
      <c r="F504" s="58"/>
      <c r="I504" s="51"/>
      <c r="J504" s="58"/>
      <c r="L504" s="52"/>
      <c r="M504" s="12">
        <f t="shared" si="15"/>
        <v>0</v>
      </c>
      <c r="N504" s="52"/>
      <c r="O504" s="185">
        <f t="shared" si="16"/>
        <v>0</v>
      </c>
      <c r="U504" s="55"/>
      <c r="V504" s="57"/>
      <c r="X504" s="57"/>
      <c r="Y504" s="122"/>
      <c r="Z504" s="122"/>
    </row>
    <row r="505" spans="1:26" s="31" customFormat="1" x14ac:dyDescent="0.25">
      <c r="A505" s="23"/>
      <c r="B505" s="7"/>
      <c r="E505" s="58"/>
      <c r="F505" s="58"/>
      <c r="I505" s="51"/>
      <c r="J505" s="121"/>
      <c r="L505" s="52"/>
      <c r="M505" s="12">
        <f t="shared" si="15"/>
        <v>0</v>
      </c>
      <c r="N505" s="52"/>
      <c r="O505" s="10">
        <f t="shared" si="16"/>
        <v>0</v>
      </c>
      <c r="U505" s="55"/>
      <c r="V505" s="57"/>
      <c r="X505" s="57"/>
      <c r="Y505" s="122"/>
      <c r="Z505" s="122"/>
    </row>
    <row r="506" spans="1:26" s="31" customFormat="1" x14ac:dyDescent="0.25">
      <c r="A506" s="23"/>
      <c r="B506" s="7"/>
      <c r="E506" s="58"/>
      <c r="F506" s="58"/>
      <c r="I506" s="51"/>
      <c r="J506" s="121"/>
      <c r="L506" s="52"/>
      <c r="M506" s="12">
        <f t="shared" si="15"/>
        <v>0</v>
      </c>
      <c r="N506" s="52"/>
      <c r="O506" s="185">
        <f t="shared" si="16"/>
        <v>0</v>
      </c>
      <c r="U506" s="55"/>
      <c r="V506" s="57"/>
      <c r="X506" s="57"/>
      <c r="Y506" s="122"/>
      <c r="Z506" s="122"/>
    </row>
    <row r="507" spans="1:26" s="31" customFormat="1" x14ac:dyDescent="0.25">
      <c r="A507" s="23"/>
      <c r="B507" s="7"/>
      <c r="E507" s="58"/>
      <c r="F507" s="58"/>
      <c r="I507" s="51"/>
      <c r="J507" s="121"/>
      <c r="L507" s="52"/>
      <c r="M507" s="12">
        <f t="shared" si="15"/>
        <v>0</v>
      </c>
      <c r="N507" s="52"/>
      <c r="O507" s="10">
        <f t="shared" si="16"/>
        <v>0</v>
      </c>
      <c r="U507" s="55"/>
      <c r="V507" s="57"/>
      <c r="X507" s="57"/>
      <c r="Y507" s="122"/>
      <c r="Z507" s="122"/>
    </row>
    <row r="508" spans="1:26" s="31" customFormat="1" x14ac:dyDescent="0.25">
      <c r="A508" s="23"/>
      <c r="B508" s="7"/>
      <c r="E508" s="58"/>
      <c r="F508" s="58"/>
      <c r="I508" s="51"/>
      <c r="J508" s="121"/>
      <c r="L508" s="52"/>
      <c r="M508" s="26"/>
      <c r="N508" s="52"/>
      <c r="O508" s="185">
        <f t="shared" si="16"/>
        <v>0</v>
      </c>
      <c r="U508" s="55"/>
      <c r="V508" s="57"/>
      <c r="X508" s="57"/>
      <c r="Y508" s="122"/>
      <c r="Z508" s="122"/>
    </row>
    <row r="509" spans="1:26" s="31" customFormat="1" x14ac:dyDescent="0.25">
      <c r="A509" s="23"/>
      <c r="B509" s="7"/>
      <c r="E509" s="58"/>
      <c r="F509" s="58"/>
      <c r="I509" s="51"/>
      <c r="J509" s="121"/>
      <c r="L509" s="52"/>
      <c r="M509" s="26"/>
      <c r="N509" s="52"/>
      <c r="O509" s="54"/>
      <c r="U509" s="55"/>
      <c r="V509" s="57"/>
      <c r="X509" s="57"/>
      <c r="Y509" s="122"/>
      <c r="Z509" s="122"/>
    </row>
    <row r="510" spans="1:26" s="31" customFormat="1" x14ac:dyDescent="0.25">
      <c r="A510" s="23"/>
      <c r="B510" s="7"/>
      <c r="E510" s="58"/>
      <c r="F510" s="58"/>
      <c r="I510" s="51"/>
      <c r="J510" s="121"/>
      <c r="L510" s="52"/>
      <c r="M510" s="26"/>
      <c r="N510" s="52"/>
      <c r="O510" s="27"/>
      <c r="U510" s="55"/>
      <c r="V510" s="57"/>
      <c r="X510" s="57"/>
      <c r="Y510" s="122"/>
      <c r="Z510" s="122"/>
    </row>
    <row r="511" spans="1:26" s="31" customFormat="1" x14ac:dyDescent="0.25">
      <c r="A511" s="23"/>
      <c r="B511" s="7"/>
      <c r="E511" s="58"/>
      <c r="F511" s="58"/>
      <c r="I511" s="51"/>
      <c r="J511" s="121"/>
      <c r="L511" s="52"/>
      <c r="M511" s="26"/>
      <c r="N511" s="52"/>
      <c r="O511" s="54"/>
      <c r="U511" s="55"/>
      <c r="V511" s="57"/>
      <c r="X511" s="57"/>
      <c r="Y511" s="122"/>
      <c r="Z511" s="122"/>
    </row>
    <row r="512" spans="1:26" s="31" customFormat="1" x14ac:dyDescent="0.25">
      <c r="A512" s="23"/>
      <c r="B512" s="7"/>
      <c r="E512" s="58"/>
      <c r="F512" s="58"/>
      <c r="I512" s="51"/>
      <c r="J512" s="121"/>
      <c r="L512" s="52"/>
      <c r="M512" s="26"/>
      <c r="N512" s="52"/>
      <c r="O512" s="27"/>
      <c r="U512" s="55"/>
      <c r="V512" s="57"/>
      <c r="X512" s="57"/>
      <c r="Y512" s="122"/>
      <c r="Z512" s="122"/>
    </row>
    <row r="513" spans="1:30" s="31" customFormat="1" x14ac:dyDescent="0.25">
      <c r="A513" s="23"/>
      <c r="B513" s="7"/>
      <c r="E513" s="58"/>
      <c r="F513" s="58"/>
      <c r="I513" s="51"/>
      <c r="J513" s="121"/>
      <c r="L513" s="52"/>
      <c r="M513" s="26"/>
      <c r="N513" s="52"/>
      <c r="O513" s="54"/>
      <c r="U513" s="55"/>
      <c r="V513" s="57"/>
      <c r="X513" s="57"/>
      <c r="Y513" s="122"/>
      <c r="Z513" s="122"/>
    </row>
    <row r="514" spans="1:30" s="31" customFormat="1" x14ac:dyDescent="0.25">
      <c r="A514" s="23"/>
      <c r="B514" s="7"/>
      <c r="E514" s="58"/>
      <c r="F514" s="58"/>
      <c r="I514" s="51"/>
      <c r="J514" s="121"/>
      <c r="L514" s="52"/>
      <c r="M514" s="26"/>
      <c r="N514" s="52"/>
      <c r="O514" s="27"/>
      <c r="U514" s="55"/>
      <c r="V514" s="57"/>
      <c r="X514" s="57"/>
      <c r="Y514" s="122"/>
      <c r="Z514" s="122"/>
    </row>
    <row r="515" spans="1:30" s="31" customFormat="1" x14ac:dyDescent="0.25">
      <c r="A515" s="23"/>
      <c r="B515" s="7"/>
      <c r="E515" s="58"/>
      <c r="F515" s="58"/>
      <c r="I515" s="51"/>
      <c r="J515" s="121"/>
      <c r="L515" s="52"/>
      <c r="M515" s="26"/>
      <c r="N515" s="52"/>
      <c r="O515" s="54"/>
      <c r="U515" s="55"/>
      <c r="V515" s="57"/>
      <c r="X515" s="57"/>
      <c r="Y515" s="122"/>
      <c r="Z515" s="122"/>
    </row>
    <row r="516" spans="1:30" s="31" customFormat="1" x14ac:dyDescent="0.25">
      <c r="A516" s="23"/>
      <c r="B516" s="7"/>
      <c r="E516" s="58"/>
      <c r="F516" s="58"/>
      <c r="I516" s="51"/>
      <c r="J516" s="121"/>
      <c r="L516" s="52"/>
      <c r="M516" s="26"/>
      <c r="N516" s="52"/>
      <c r="O516" s="27"/>
      <c r="U516" s="55"/>
      <c r="V516" s="57"/>
      <c r="X516" s="57"/>
      <c r="Y516" s="122"/>
      <c r="Z516" s="122"/>
    </row>
    <row r="517" spans="1:30" s="31" customFormat="1" x14ac:dyDescent="0.25">
      <c r="A517" s="23"/>
      <c r="B517" s="7"/>
      <c r="E517" s="58"/>
      <c r="F517" s="58"/>
      <c r="I517" s="51"/>
      <c r="J517" s="121"/>
      <c r="L517" s="52"/>
      <c r="M517" s="26"/>
      <c r="N517" s="52"/>
      <c r="O517" s="54"/>
      <c r="U517" s="55"/>
      <c r="V517" s="57"/>
      <c r="X517" s="57"/>
      <c r="Y517" s="122"/>
      <c r="Z517" s="122"/>
    </row>
    <row r="518" spans="1:30" s="31" customFormat="1" x14ac:dyDescent="0.25">
      <c r="A518" s="23"/>
      <c r="B518" s="7"/>
      <c r="E518" s="58"/>
      <c r="F518" s="58"/>
      <c r="I518" s="51"/>
      <c r="J518" s="121"/>
      <c r="L518" s="52"/>
      <c r="M518" s="26"/>
      <c r="N518" s="52"/>
      <c r="O518" s="27"/>
      <c r="U518" s="55"/>
      <c r="V518" s="57"/>
      <c r="X518" s="57"/>
      <c r="Y518" s="122"/>
      <c r="Z518" s="122"/>
    </row>
    <row r="519" spans="1:30" s="31" customFormat="1" x14ac:dyDescent="0.25">
      <c r="A519" s="23"/>
      <c r="B519" s="7"/>
      <c r="E519" s="58"/>
      <c r="F519" s="58"/>
      <c r="I519" s="51"/>
      <c r="J519" s="121"/>
      <c r="L519" s="52"/>
      <c r="M519" s="26"/>
      <c r="N519" s="52"/>
      <c r="O519" s="54"/>
      <c r="U519" s="55"/>
      <c r="V519" s="57"/>
      <c r="X519" s="57"/>
      <c r="Y519" s="122"/>
      <c r="Z519" s="122"/>
    </row>
    <row r="520" spans="1:30" s="31" customFormat="1" x14ac:dyDescent="0.25">
      <c r="A520" s="23"/>
      <c r="B520" s="7"/>
      <c r="E520" s="58"/>
      <c r="F520" s="58"/>
      <c r="I520" s="51"/>
      <c r="J520" s="121"/>
      <c r="L520" s="52"/>
      <c r="M520" s="26"/>
      <c r="N520" s="52"/>
      <c r="O520" s="27"/>
      <c r="U520" s="55"/>
      <c r="V520" s="57"/>
      <c r="X520" s="57"/>
      <c r="Y520" s="122"/>
      <c r="Z520" s="122"/>
    </row>
    <row r="521" spans="1:30" s="31" customFormat="1" x14ac:dyDescent="0.25">
      <c r="A521" s="23"/>
      <c r="B521" s="7"/>
      <c r="E521" s="58"/>
      <c r="F521" s="58"/>
      <c r="I521" s="51"/>
      <c r="J521" s="121"/>
      <c r="L521" s="52"/>
      <c r="M521" s="26"/>
      <c r="N521" s="52"/>
      <c r="O521" s="54"/>
      <c r="U521" s="55"/>
      <c r="V521" s="57"/>
      <c r="X521" s="57"/>
      <c r="Y521" s="122"/>
      <c r="Z521" s="122"/>
    </row>
    <row r="522" spans="1:30" s="31" customFormat="1" x14ac:dyDescent="0.25">
      <c r="A522" s="23"/>
      <c r="B522" s="7"/>
      <c r="E522" s="58"/>
      <c r="F522" s="58"/>
      <c r="I522" s="51"/>
      <c r="J522" s="121"/>
      <c r="L522" s="52"/>
      <c r="M522" s="26"/>
      <c r="N522" s="52"/>
      <c r="O522" s="27"/>
      <c r="U522" s="55"/>
      <c r="V522" s="57"/>
      <c r="X522" s="57"/>
      <c r="Y522" s="122"/>
      <c r="Z522" s="122"/>
    </row>
    <row r="523" spans="1:30" s="31" customFormat="1" x14ac:dyDescent="0.25">
      <c r="A523" s="23"/>
      <c r="B523" s="7"/>
      <c r="E523" s="58"/>
      <c r="F523" s="58"/>
      <c r="I523" s="51"/>
      <c r="J523" s="121"/>
      <c r="L523" s="52"/>
      <c r="M523" s="26"/>
      <c r="N523" s="52"/>
      <c r="O523" s="54"/>
      <c r="U523" s="55"/>
      <c r="V523" s="57"/>
      <c r="X523" s="57"/>
      <c r="Y523" s="122"/>
      <c r="Z523" s="122"/>
    </row>
    <row r="524" spans="1:30" s="31" customFormat="1" x14ac:dyDescent="0.25">
      <c r="A524" s="23"/>
      <c r="B524" s="7"/>
      <c r="E524" s="58"/>
      <c r="F524" s="58"/>
      <c r="I524" s="51"/>
      <c r="J524" s="121"/>
      <c r="L524" s="52"/>
      <c r="M524" s="26"/>
      <c r="N524" s="52"/>
      <c r="O524" s="27"/>
      <c r="U524" s="55"/>
      <c r="V524" s="57"/>
      <c r="X524" s="57"/>
      <c r="Y524" s="122"/>
      <c r="Z524" s="122"/>
    </row>
    <row r="525" spans="1:30" s="62" customFormat="1" x14ac:dyDescent="0.25">
      <c r="A525" s="23"/>
      <c r="B525" s="186"/>
      <c r="C525" s="122"/>
      <c r="D525" s="122"/>
      <c r="E525" s="143"/>
      <c r="F525" s="143"/>
      <c r="G525" s="122"/>
      <c r="H525" s="122"/>
      <c r="I525" s="123"/>
      <c r="J525" s="186"/>
      <c r="K525" s="122"/>
      <c r="L525" s="144"/>
      <c r="M525" s="181"/>
      <c r="N525" s="144"/>
      <c r="O525" s="132"/>
      <c r="P525" s="122"/>
      <c r="Q525" s="122"/>
      <c r="R525" s="122"/>
      <c r="S525" s="122"/>
      <c r="T525" s="122"/>
      <c r="U525" s="146"/>
      <c r="V525" s="147"/>
      <c r="W525" s="122"/>
      <c r="X525" s="147"/>
      <c r="Y525" s="122"/>
      <c r="Z525" s="122"/>
      <c r="AA525" s="122"/>
      <c r="AB525" s="122"/>
      <c r="AC525" s="122"/>
      <c r="AD525" s="122"/>
    </row>
    <row r="526" spans="1:30" s="62" customFormat="1" x14ac:dyDescent="0.25">
      <c r="A526" s="23"/>
      <c r="B526" s="32"/>
      <c r="C526" s="122"/>
      <c r="D526" s="122"/>
      <c r="E526" s="143"/>
      <c r="F526" s="143"/>
      <c r="G526" s="122"/>
      <c r="H526" s="122"/>
      <c r="I526" s="123"/>
      <c r="J526" s="186"/>
      <c r="K526" s="122"/>
      <c r="L526" s="144"/>
      <c r="M526" s="181"/>
      <c r="N526" s="144"/>
      <c r="O526" s="185"/>
      <c r="P526" s="122"/>
      <c r="Q526" s="122"/>
      <c r="R526" s="122"/>
      <c r="S526" s="122"/>
      <c r="T526" s="122"/>
      <c r="U526" s="146"/>
      <c r="V526" s="147"/>
      <c r="W526" s="122"/>
      <c r="X526" s="147"/>
      <c r="Y526" s="122"/>
      <c r="Z526" s="122"/>
      <c r="AA526" s="122"/>
      <c r="AB526" s="122"/>
      <c r="AC526" s="122"/>
      <c r="AD526" s="122"/>
    </row>
    <row r="527" spans="1:30" s="62" customFormat="1" x14ac:dyDescent="0.25">
      <c r="A527" s="23"/>
      <c r="B527" s="186"/>
      <c r="C527" s="122"/>
      <c r="D527" s="122"/>
      <c r="E527" s="143"/>
      <c r="F527" s="143"/>
      <c r="G527" s="122"/>
      <c r="H527" s="122"/>
      <c r="I527" s="123"/>
      <c r="J527" s="186"/>
      <c r="K527" s="122"/>
      <c r="L527" s="144"/>
      <c r="M527" s="181"/>
      <c r="N527" s="144"/>
      <c r="O527" s="132"/>
      <c r="P527" s="122"/>
      <c r="Q527" s="122"/>
      <c r="R527" s="122"/>
      <c r="S527" s="122"/>
      <c r="T527" s="122"/>
      <c r="U527" s="146"/>
      <c r="V527" s="147"/>
      <c r="W527" s="122"/>
      <c r="X527" s="147"/>
      <c r="Y527" s="122"/>
      <c r="Z527" s="122"/>
      <c r="AA527" s="122"/>
      <c r="AB527" s="122"/>
      <c r="AC527" s="122"/>
      <c r="AD527" s="122"/>
    </row>
    <row r="528" spans="1:30" s="62" customFormat="1" x14ac:dyDescent="0.25">
      <c r="A528" s="23"/>
      <c r="B528" s="32"/>
      <c r="C528" s="122"/>
      <c r="D528" s="122"/>
      <c r="E528" s="143"/>
      <c r="F528" s="143"/>
      <c r="G528" s="122"/>
      <c r="H528" s="122"/>
      <c r="I528" s="123"/>
      <c r="J528" s="186"/>
      <c r="K528" s="122"/>
      <c r="L528" s="144"/>
      <c r="M528" s="181"/>
      <c r="N528" s="144"/>
      <c r="O528" s="185"/>
      <c r="P528" s="122"/>
      <c r="Q528" s="122"/>
      <c r="R528" s="122"/>
      <c r="S528" s="122"/>
      <c r="T528" s="122"/>
      <c r="U528" s="146"/>
      <c r="V528" s="147"/>
      <c r="W528" s="122"/>
      <c r="X528" s="147"/>
      <c r="Y528" s="122"/>
      <c r="Z528" s="122"/>
      <c r="AA528" s="122"/>
      <c r="AB528" s="122"/>
      <c r="AC528" s="122"/>
      <c r="AD528" s="122"/>
    </row>
    <row r="529" spans="1:30" s="62" customFormat="1" x14ac:dyDescent="0.25">
      <c r="A529" s="23"/>
      <c r="B529" s="142"/>
      <c r="C529" s="122"/>
      <c r="D529" s="122"/>
      <c r="E529" s="143"/>
      <c r="F529" s="143"/>
      <c r="G529" s="122"/>
      <c r="H529" s="122"/>
      <c r="I529" s="123"/>
      <c r="J529" s="186"/>
      <c r="K529" s="122"/>
      <c r="L529" s="144"/>
      <c r="M529" s="181"/>
      <c r="N529" s="144"/>
      <c r="O529" s="132"/>
      <c r="P529" s="122"/>
      <c r="Q529" s="122"/>
      <c r="R529" s="122"/>
      <c r="S529" s="122"/>
      <c r="T529" s="122"/>
      <c r="U529" s="146"/>
      <c r="V529" s="147"/>
      <c r="W529" s="122"/>
      <c r="X529" s="147"/>
      <c r="Y529" s="122"/>
      <c r="Z529" s="122"/>
      <c r="AA529" s="122"/>
      <c r="AB529" s="122"/>
      <c r="AC529" s="122"/>
      <c r="AD529" s="122"/>
    </row>
    <row r="530" spans="1:30" s="62" customFormat="1" x14ac:dyDescent="0.25">
      <c r="A530" s="23"/>
      <c r="B530" s="4"/>
      <c r="C530" s="122"/>
      <c r="D530" s="122"/>
      <c r="E530" s="143"/>
      <c r="F530" s="143"/>
      <c r="G530" s="122"/>
      <c r="H530" s="122"/>
      <c r="I530" s="123"/>
      <c r="J530" s="186"/>
      <c r="K530" s="122"/>
      <c r="L530" s="144"/>
      <c r="M530" s="181"/>
      <c r="N530" s="144"/>
      <c r="O530" s="185"/>
      <c r="P530" s="122"/>
      <c r="Q530" s="122"/>
      <c r="R530" s="122"/>
      <c r="S530" s="122"/>
      <c r="T530" s="122"/>
      <c r="U530" s="146"/>
      <c r="V530" s="147"/>
      <c r="W530" s="122"/>
      <c r="X530" s="147"/>
      <c r="Y530" s="122"/>
      <c r="Z530" s="122"/>
      <c r="AA530" s="122"/>
      <c r="AB530" s="122"/>
      <c r="AC530" s="122"/>
      <c r="AD530" s="122"/>
    </row>
    <row r="531" spans="1:30" s="62" customFormat="1" x14ac:dyDescent="0.25">
      <c r="A531" s="23"/>
      <c r="B531" s="142"/>
      <c r="C531" s="122"/>
      <c r="D531" s="122"/>
      <c r="E531" s="143"/>
      <c r="F531" s="143"/>
      <c r="G531" s="122"/>
      <c r="H531" s="122"/>
      <c r="I531" s="123"/>
      <c r="J531" s="186"/>
      <c r="K531" s="122"/>
      <c r="L531" s="144"/>
      <c r="M531" s="181"/>
      <c r="N531" s="144"/>
      <c r="O531" s="132"/>
      <c r="P531" s="122"/>
      <c r="Q531" s="122"/>
      <c r="R531" s="122"/>
      <c r="S531" s="122"/>
      <c r="T531" s="122"/>
      <c r="U531" s="146"/>
      <c r="V531" s="147"/>
      <c r="W531" s="122"/>
      <c r="X531" s="147"/>
      <c r="Y531" s="122"/>
      <c r="Z531" s="122"/>
      <c r="AA531" s="122"/>
      <c r="AB531" s="122"/>
      <c r="AC531" s="122"/>
      <c r="AD531" s="122"/>
    </row>
    <row r="532" spans="1:30" s="62" customFormat="1" x14ac:dyDescent="0.25">
      <c r="A532" s="23"/>
      <c r="B532" s="4"/>
      <c r="C532" s="122"/>
      <c r="D532" s="122"/>
      <c r="E532" s="143"/>
      <c r="F532" s="143"/>
      <c r="G532" s="122"/>
      <c r="H532" s="122"/>
      <c r="I532" s="123"/>
      <c r="J532" s="186"/>
      <c r="K532" s="122"/>
      <c r="L532" s="144"/>
      <c r="M532" s="181"/>
      <c r="N532" s="144"/>
      <c r="O532" s="185"/>
      <c r="P532" s="122"/>
      <c r="Q532" s="122"/>
      <c r="R532" s="122"/>
      <c r="S532" s="122"/>
      <c r="T532" s="122"/>
      <c r="U532" s="146"/>
      <c r="V532" s="147"/>
      <c r="W532" s="122"/>
      <c r="X532" s="147"/>
      <c r="Y532" s="122"/>
      <c r="Z532" s="122"/>
      <c r="AA532" s="122"/>
      <c r="AB532" s="122"/>
      <c r="AC532" s="122"/>
      <c r="AD532" s="122"/>
    </row>
    <row r="533" spans="1:30" s="62" customFormat="1" x14ac:dyDescent="0.25">
      <c r="A533" s="23"/>
      <c r="B533" s="142"/>
      <c r="C533" s="122"/>
      <c r="D533" s="122"/>
      <c r="E533" s="143"/>
      <c r="F533" s="143"/>
      <c r="G533" s="122"/>
      <c r="H533" s="122"/>
      <c r="I533" s="123"/>
      <c r="J533" s="186"/>
      <c r="K533" s="122"/>
      <c r="L533" s="144"/>
      <c r="M533" s="181"/>
      <c r="N533" s="144"/>
      <c r="O533" s="132"/>
      <c r="P533" s="122"/>
      <c r="Q533" s="122"/>
      <c r="R533" s="122"/>
      <c r="S533" s="122"/>
      <c r="T533" s="122"/>
      <c r="U533" s="146"/>
      <c r="V533" s="147"/>
      <c r="W533" s="122"/>
      <c r="X533" s="147"/>
      <c r="Y533" s="122"/>
      <c r="Z533" s="122"/>
      <c r="AA533" s="122"/>
      <c r="AB533" s="122"/>
      <c r="AC533" s="122"/>
      <c r="AD533" s="122"/>
    </row>
    <row r="534" spans="1:30" s="62" customFormat="1" x14ac:dyDescent="0.25">
      <c r="A534" s="23"/>
      <c r="B534" s="4"/>
      <c r="C534" s="122"/>
      <c r="D534" s="122"/>
      <c r="E534" s="143"/>
      <c r="F534" s="143"/>
      <c r="G534" s="122"/>
      <c r="H534" s="122"/>
      <c r="I534" s="123"/>
      <c r="J534" s="186"/>
      <c r="K534" s="122"/>
      <c r="L534" s="144"/>
      <c r="M534" s="181"/>
      <c r="N534" s="144"/>
      <c r="O534" s="185"/>
      <c r="P534" s="122"/>
      <c r="Q534" s="122"/>
      <c r="R534" s="122"/>
      <c r="S534" s="122"/>
      <c r="T534" s="122"/>
      <c r="U534" s="146"/>
      <c r="V534" s="147"/>
      <c r="W534" s="122"/>
      <c r="X534" s="147"/>
      <c r="Y534" s="31"/>
      <c r="Z534" s="31"/>
      <c r="AA534" s="122"/>
      <c r="AB534" s="122"/>
      <c r="AC534" s="122"/>
      <c r="AD534" s="122"/>
    </row>
    <row r="535" spans="1:30" s="62" customFormat="1" x14ac:dyDescent="0.25">
      <c r="A535" s="23"/>
      <c r="B535" s="142"/>
      <c r="C535" s="122"/>
      <c r="D535" s="122"/>
      <c r="E535" s="143"/>
      <c r="F535" s="143"/>
      <c r="G535" s="122"/>
      <c r="H535" s="122"/>
      <c r="I535" s="123"/>
      <c r="J535" s="186"/>
      <c r="K535" s="122"/>
      <c r="L535" s="144"/>
      <c r="M535" s="181"/>
      <c r="N535" s="144"/>
      <c r="O535" s="132"/>
      <c r="P535" s="122"/>
      <c r="Q535" s="122"/>
      <c r="R535" s="122"/>
      <c r="S535" s="122"/>
      <c r="T535" s="122"/>
      <c r="U535" s="146"/>
      <c r="V535" s="147"/>
      <c r="W535" s="122"/>
      <c r="X535" s="147"/>
      <c r="Y535" s="31"/>
      <c r="Z535" s="31"/>
      <c r="AA535" s="122"/>
      <c r="AB535" s="122"/>
      <c r="AC535" s="122"/>
      <c r="AD535" s="122"/>
    </row>
    <row r="536" spans="1:30" s="62" customFormat="1" x14ac:dyDescent="0.25">
      <c r="A536" s="23"/>
      <c r="B536" s="4"/>
      <c r="C536" s="122"/>
      <c r="D536" s="122"/>
      <c r="E536" s="143"/>
      <c r="F536" s="143"/>
      <c r="G536" s="122"/>
      <c r="H536" s="122"/>
      <c r="I536" s="123"/>
      <c r="J536" s="186"/>
      <c r="K536" s="122"/>
      <c r="L536" s="144"/>
      <c r="M536" s="181"/>
      <c r="N536" s="144"/>
      <c r="O536" s="185"/>
      <c r="P536" s="122"/>
      <c r="Q536" s="122"/>
      <c r="R536" s="122"/>
      <c r="S536" s="122"/>
      <c r="T536" s="122"/>
      <c r="U536" s="146"/>
      <c r="V536" s="147"/>
      <c r="W536" s="122"/>
      <c r="X536" s="147"/>
      <c r="Y536" s="31"/>
      <c r="Z536" s="31"/>
      <c r="AA536" s="122"/>
      <c r="AB536" s="122"/>
      <c r="AC536" s="122"/>
      <c r="AD536" s="122"/>
    </row>
    <row r="537" spans="1:30" s="62" customFormat="1" x14ac:dyDescent="0.25">
      <c r="A537" s="23"/>
      <c r="B537" s="142"/>
      <c r="C537" s="122"/>
      <c r="D537" s="122"/>
      <c r="E537" s="143"/>
      <c r="F537" s="143"/>
      <c r="G537" s="122"/>
      <c r="H537" s="122"/>
      <c r="I537" s="123"/>
      <c r="J537" s="186"/>
      <c r="K537" s="122"/>
      <c r="L537" s="144"/>
      <c r="M537" s="181"/>
      <c r="N537" s="144"/>
      <c r="O537" s="132"/>
      <c r="P537" s="122"/>
      <c r="Q537" s="122"/>
      <c r="R537" s="122"/>
      <c r="S537" s="122"/>
      <c r="T537" s="122"/>
      <c r="U537" s="146"/>
      <c r="V537" s="147"/>
      <c r="W537" s="122"/>
      <c r="X537" s="147"/>
      <c r="Y537" s="31"/>
      <c r="Z537" s="31"/>
      <c r="AA537" s="122"/>
      <c r="AB537" s="122"/>
      <c r="AC537" s="122"/>
      <c r="AD537" s="122"/>
    </row>
    <row r="538" spans="1:30" s="62" customFormat="1" x14ac:dyDescent="0.25">
      <c r="A538" s="23"/>
      <c r="B538" s="4"/>
      <c r="C538" s="122"/>
      <c r="D538" s="122"/>
      <c r="E538" s="143"/>
      <c r="F538" s="143"/>
      <c r="G538" s="122"/>
      <c r="H538" s="122"/>
      <c r="I538" s="123"/>
      <c r="J538" s="186"/>
      <c r="K538" s="122"/>
      <c r="L538" s="144"/>
      <c r="M538" s="181"/>
      <c r="N538" s="144"/>
      <c r="O538" s="185"/>
      <c r="P538" s="122"/>
      <c r="Q538" s="122"/>
      <c r="R538" s="122"/>
      <c r="S538" s="122"/>
      <c r="T538" s="122"/>
      <c r="U538" s="146"/>
      <c r="V538" s="147"/>
      <c r="W538" s="122"/>
      <c r="X538" s="147"/>
      <c r="Y538" s="31"/>
      <c r="Z538" s="31"/>
      <c r="AA538" s="122"/>
      <c r="AB538" s="122"/>
      <c r="AC538" s="122"/>
      <c r="AD538" s="122"/>
    </row>
    <row r="539" spans="1:30" s="62" customFormat="1" x14ac:dyDescent="0.25">
      <c r="A539" s="23"/>
      <c r="B539" s="142"/>
      <c r="C539" s="122"/>
      <c r="D539" s="122"/>
      <c r="E539" s="143"/>
      <c r="F539" s="143"/>
      <c r="G539" s="122"/>
      <c r="H539" s="122"/>
      <c r="I539" s="123"/>
      <c r="J539" s="186"/>
      <c r="K539" s="122"/>
      <c r="L539" s="144"/>
      <c r="M539" s="181"/>
      <c r="N539" s="144"/>
      <c r="O539" s="132"/>
      <c r="P539" s="122"/>
      <c r="Q539" s="122"/>
      <c r="R539" s="122"/>
      <c r="S539" s="122"/>
      <c r="T539" s="122"/>
      <c r="U539" s="146"/>
      <c r="V539" s="147"/>
      <c r="W539" s="122"/>
      <c r="X539" s="147"/>
      <c r="Y539" s="31"/>
      <c r="Z539" s="31"/>
      <c r="AA539" s="122"/>
      <c r="AB539" s="122"/>
      <c r="AC539" s="122"/>
      <c r="AD539" s="122"/>
    </row>
    <row r="540" spans="1:30" s="62" customFormat="1" x14ac:dyDescent="0.25">
      <c r="A540" s="23"/>
      <c r="B540" s="4"/>
      <c r="C540" s="122"/>
      <c r="D540" s="122"/>
      <c r="E540" s="143"/>
      <c r="F540" s="143"/>
      <c r="G540" s="122"/>
      <c r="H540" s="122"/>
      <c r="I540" s="123"/>
      <c r="J540" s="186"/>
      <c r="K540" s="122"/>
      <c r="L540" s="144"/>
      <c r="M540" s="181"/>
      <c r="N540" s="144"/>
      <c r="O540" s="185"/>
      <c r="P540" s="122"/>
      <c r="Q540" s="122"/>
      <c r="R540" s="122"/>
      <c r="S540" s="122"/>
      <c r="T540" s="122"/>
      <c r="U540" s="146"/>
      <c r="V540" s="147"/>
      <c r="W540" s="122"/>
      <c r="X540" s="147"/>
      <c r="Y540" s="31"/>
      <c r="Z540" s="31"/>
      <c r="AA540" s="122"/>
      <c r="AB540" s="122"/>
      <c r="AC540" s="122"/>
      <c r="AD540" s="122"/>
    </row>
    <row r="541" spans="1:30" s="62" customFormat="1" x14ac:dyDescent="0.25">
      <c r="A541" s="23"/>
      <c r="B541" s="142"/>
      <c r="C541" s="122"/>
      <c r="D541" s="122"/>
      <c r="E541" s="143"/>
      <c r="F541" s="143"/>
      <c r="G541" s="122"/>
      <c r="H541" s="122"/>
      <c r="I541" s="123"/>
      <c r="J541" s="186"/>
      <c r="K541" s="122"/>
      <c r="L541" s="144"/>
      <c r="M541" s="181"/>
      <c r="N541" s="144"/>
      <c r="O541" s="132"/>
      <c r="P541" s="122"/>
      <c r="Q541" s="122"/>
      <c r="R541" s="122"/>
      <c r="S541" s="122"/>
      <c r="T541" s="122"/>
      <c r="U541" s="146"/>
      <c r="V541" s="147"/>
      <c r="W541" s="122"/>
      <c r="X541" s="147"/>
      <c r="Y541" s="31"/>
      <c r="Z541" s="31"/>
      <c r="AA541" s="122"/>
      <c r="AB541" s="122"/>
      <c r="AC541" s="122"/>
      <c r="AD541" s="122"/>
    </row>
    <row r="542" spans="1:30" s="62" customFormat="1" x14ac:dyDescent="0.25">
      <c r="A542" s="23"/>
      <c r="B542" s="4"/>
      <c r="C542" s="122"/>
      <c r="D542" s="122"/>
      <c r="E542" s="143"/>
      <c r="F542" s="143"/>
      <c r="G542" s="122"/>
      <c r="H542" s="122"/>
      <c r="I542" s="123"/>
      <c r="J542" s="186"/>
      <c r="K542" s="122"/>
      <c r="L542" s="144"/>
      <c r="M542" s="181"/>
      <c r="N542" s="144"/>
      <c r="O542" s="185"/>
      <c r="P542" s="122"/>
      <c r="Q542" s="122"/>
      <c r="R542" s="122"/>
      <c r="S542" s="122"/>
      <c r="T542" s="122"/>
      <c r="U542" s="146"/>
      <c r="V542" s="147"/>
      <c r="W542" s="122"/>
      <c r="X542" s="147"/>
      <c r="Y542" s="31"/>
      <c r="Z542" s="31"/>
      <c r="AA542" s="122"/>
      <c r="AB542" s="122"/>
      <c r="AC542" s="122"/>
      <c r="AD542" s="122"/>
    </row>
    <row r="543" spans="1:30" s="62" customFormat="1" x14ac:dyDescent="0.25">
      <c r="A543" s="23"/>
      <c r="B543" s="142"/>
      <c r="C543" s="122"/>
      <c r="D543" s="122"/>
      <c r="E543" s="143"/>
      <c r="F543" s="143"/>
      <c r="G543" s="122"/>
      <c r="H543" s="122"/>
      <c r="I543" s="123"/>
      <c r="J543" s="186"/>
      <c r="K543" s="122"/>
      <c r="L543" s="144"/>
      <c r="M543" s="181"/>
      <c r="N543" s="144"/>
      <c r="O543" s="132"/>
      <c r="P543" s="122"/>
      <c r="Q543" s="122"/>
      <c r="R543" s="122"/>
      <c r="S543" s="122"/>
      <c r="T543" s="122"/>
      <c r="U543" s="146"/>
      <c r="V543" s="147"/>
      <c r="W543" s="122"/>
      <c r="X543" s="147"/>
      <c r="Y543" s="31"/>
      <c r="Z543" s="31"/>
      <c r="AA543" s="122"/>
      <c r="AB543" s="122"/>
      <c r="AC543" s="122"/>
      <c r="AD543" s="122"/>
    </row>
    <row r="544" spans="1:30" s="62" customFormat="1" x14ac:dyDescent="0.25">
      <c r="A544" s="23"/>
      <c r="B544" s="4"/>
      <c r="C544" s="122"/>
      <c r="D544" s="122"/>
      <c r="E544" s="143"/>
      <c r="F544" s="143"/>
      <c r="G544" s="122"/>
      <c r="H544" s="122"/>
      <c r="I544" s="123"/>
      <c r="J544" s="186"/>
      <c r="K544" s="122"/>
      <c r="L544" s="144"/>
      <c r="M544" s="181"/>
      <c r="N544" s="144"/>
      <c r="O544" s="185"/>
      <c r="P544" s="122"/>
      <c r="Q544" s="122"/>
      <c r="R544" s="122"/>
      <c r="S544" s="122"/>
      <c r="T544" s="122"/>
      <c r="U544" s="146"/>
      <c r="V544" s="147"/>
      <c r="W544" s="122"/>
      <c r="X544" s="147"/>
      <c r="Y544" s="31"/>
      <c r="Z544" s="31"/>
      <c r="AA544" s="122"/>
      <c r="AB544" s="122"/>
      <c r="AC544" s="122"/>
      <c r="AD544" s="122"/>
    </row>
    <row r="545" spans="1:30" s="62" customFormat="1" x14ac:dyDescent="0.25">
      <c r="A545" s="23"/>
      <c r="B545" s="142"/>
      <c r="C545" s="122"/>
      <c r="D545" s="122"/>
      <c r="E545" s="143"/>
      <c r="F545" s="143"/>
      <c r="G545" s="122"/>
      <c r="H545" s="122"/>
      <c r="I545" s="123"/>
      <c r="J545" s="186"/>
      <c r="K545" s="122"/>
      <c r="L545" s="144"/>
      <c r="M545" s="181"/>
      <c r="N545" s="144"/>
      <c r="O545" s="132"/>
      <c r="P545" s="122"/>
      <c r="Q545" s="122"/>
      <c r="R545" s="122"/>
      <c r="S545" s="122"/>
      <c r="T545" s="122"/>
      <c r="U545" s="146"/>
      <c r="V545" s="147"/>
      <c r="W545" s="122"/>
      <c r="X545" s="147"/>
      <c r="Y545" s="31"/>
      <c r="Z545" s="31"/>
      <c r="AA545" s="122"/>
      <c r="AB545" s="122"/>
      <c r="AC545" s="122"/>
      <c r="AD545" s="122"/>
    </row>
    <row r="546" spans="1:30" s="62" customFormat="1" x14ac:dyDescent="0.25">
      <c r="A546" s="23"/>
      <c r="B546" s="4"/>
      <c r="C546" s="122"/>
      <c r="D546" s="122"/>
      <c r="E546" s="143"/>
      <c r="F546" s="143"/>
      <c r="G546" s="122"/>
      <c r="H546" s="122"/>
      <c r="I546" s="123"/>
      <c r="J546" s="186"/>
      <c r="K546" s="122"/>
      <c r="L546" s="144"/>
      <c r="M546" s="181"/>
      <c r="N546" s="144"/>
      <c r="O546" s="185"/>
      <c r="P546" s="122"/>
      <c r="Q546" s="122"/>
      <c r="R546" s="122"/>
      <c r="S546" s="122"/>
      <c r="T546" s="122"/>
      <c r="U546" s="146"/>
      <c r="V546" s="147"/>
      <c r="W546" s="122"/>
      <c r="X546" s="147"/>
      <c r="Y546" s="31"/>
      <c r="Z546" s="31"/>
      <c r="AA546" s="122"/>
      <c r="AB546" s="122"/>
      <c r="AC546" s="122"/>
      <c r="AD546" s="122"/>
    </row>
    <row r="547" spans="1:30" s="62" customFormat="1" x14ac:dyDescent="0.25">
      <c r="A547" s="23"/>
      <c r="B547" s="142"/>
      <c r="C547" s="122"/>
      <c r="D547" s="122"/>
      <c r="E547" s="143"/>
      <c r="F547" s="143"/>
      <c r="G547" s="122"/>
      <c r="H547" s="122"/>
      <c r="I547" s="123"/>
      <c r="J547" s="186"/>
      <c r="K547" s="122"/>
      <c r="L547" s="144"/>
      <c r="M547" s="181"/>
      <c r="N547" s="144"/>
      <c r="O547" s="132"/>
      <c r="P547" s="122"/>
      <c r="Q547" s="122"/>
      <c r="R547" s="122"/>
      <c r="S547" s="122"/>
      <c r="T547" s="122"/>
      <c r="U547" s="146"/>
      <c r="V547" s="147"/>
      <c r="W547" s="122"/>
      <c r="X547" s="147"/>
      <c r="Y547" s="31"/>
      <c r="Z547" s="31"/>
      <c r="AA547" s="122"/>
      <c r="AB547" s="122"/>
      <c r="AC547" s="122"/>
      <c r="AD547" s="122"/>
    </row>
    <row r="548" spans="1:30" s="62" customFormat="1" x14ac:dyDescent="0.25">
      <c r="A548" s="23"/>
      <c r="B548" s="4"/>
      <c r="C548" s="122"/>
      <c r="D548" s="122"/>
      <c r="E548" s="143"/>
      <c r="F548" s="143"/>
      <c r="G548" s="122"/>
      <c r="H548" s="122"/>
      <c r="I548" s="123"/>
      <c r="J548" s="186"/>
      <c r="K548" s="122"/>
      <c r="L548" s="144"/>
      <c r="M548" s="181"/>
      <c r="N548" s="144"/>
      <c r="O548" s="185"/>
      <c r="P548" s="122"/>
      <c r="Q548" s="122"/>
      <c r="R548" s="122"/>
      <c r="S548" s="122"/>
      <c r="T548" s="122"/>
      <c r="U548" s="146"/>
      <c r="V548" s="147"/>
      <c r="W548" s="122"/>
      <c r="X548" s="147"/>
      <c r="Y548" s="31"/>
      <c r="Z548" s="31"/>
      <c r="AA548" s="122"/>
      <c r="AB548" s="122"/>
      <c r="AC548" s="122"/>
      <c r="AD548" s="122"/>
    </row>
    <row r="549" spans="1:30" s="62" customFormat="1" x14ac:dyDescent="0.25">
      <c r="A549" s="23"/>
      <c r="B549" s="142"/>
      <c r="C549" s="122"/>
      <c r="D549" s="122"/>
      <c r="E549" s="143"/>
      <c r="F549" s="143"/>
      <c r="G549" s="122"/>
      <c r="H549" s="122"/>
      <c r="I549" s="123"/>
      <c r="J549" s="186"/>
      <c r="K549" s="122"/>
      <c r="L549" s="144"/>
      <c r="M549" s="181"/>
      <c r="N549" s="144"/>
      <c r="O549" s="132"/>
      <c r="P549" s="122"/>
      <c r="Q549" s="122"/>
      <c r="R549" s="122"/>
      <c r="S549" s="122"/>
      <c r="T549" s="122"/>
      <c r="U549" s="146"/>
      <c r="V549" s="147"/>
      <c r="W549" s="122"/>
      <c r="X549" s="147"/>
      <c r="Y549" s="31"/>
      <c r="Z549" s="31"/>
      <c r="AA549" s="122"/>
      <c r="AB549" s="122"/>
      <c r="AC549" s="122"/>
      <c r="AD549" s="122"/>
    </row>
    <row r="550" spans="1:30" s="62" customFormat="1" x14ac:dyDescent="0.25">
      <c r="A550" s="23"/>
      <c r="B550" s="4"/>
      <c r="C550" s="122"/>
      <c r="D550" s="122"/>
      <c r="E550" s="143"/>
      <c r="F550" s="143"/>
      <c r="G550" s="122"/>
      <c r="H550" s="122"/>
      <c r="I550" s="123"/>
      <c r="J550" s="186"/>
      <c r="K550" s="122"/>
      <c r="L550" s="144"/>
      <c r="M550" s="181"/>
      <c r="N550" s="144"/>
      <c r="O550" s="185"/>
      <c r="P550" s="122"/>
      <c r="Q550" s="122"/>
      <c r="R550" s="122"/>
      <c r="S550" s="122"/>
      <c r="T550" s="122"/>
      <c r="U550" s="146"/>
      <c r="V550" s="147"/>
      <c r="W550" s="122"/>
      <c r="X550" s="147"/>
      <c r="Y550" s="31"/>
      <c r="Z550" s="31"/>
      <c r="AA550" s="122"/>
      <c r="AB550" s="122"/>
      <c r="AC550" s="122"/>
      <c r="AD550" s="122"/>
    </row>
    <row r="551" spans="1:30" s="62" customFormat="1" x14ac:dyDescent="0.25">
      <c r="A551" s="23"/>
      <c r="B551" s="142"/>
      <c r="C551" s="122"/>
      <c r="D551" s="122"/>
      <c r="E551" s="143"/>
      <c r="F551" s="143"/>
      <c r="G551" s="122"/>
      <c r="H551" s="122"/>
      <c r="I551" s="123"/>
      <c r="J551" s="186"/>
      <c r="K551" s="122"/>
      <c r="L551" s="144"/>
      <c r="M551" s="181"/>
      <c r="N551" s="144"/>
      <c r="O551" s="132"/>
      <c r="P551" s="122"/>
      <c r="Q551" s="122"/>
      <c r="R551" s="122"/>
      <c r="S551" s="122"/>
      <c r="T551" s="122"/>
      <c r="U551" s="146"/>
      <c r="V551" s="147"/>
      <c r="W551" s="122"/>
      <c r="X551" s="147"/>
      <c r="Y551" s="31"/>
      <c r="Z551" s="31"/>
      <c r="AA551" s="122"/>
      <c r="AB551" s="122"/>
      <c r="AC551" s="122"/>
      <c r="AD551" s="122"/>
    </row>
    <row r="552" spans="1:30" s="62" customFormat="1" x14ac:dyDescent="0.25">
      <c r="A552" s="23"/>
      <c r="B552" s="4"/>
      <c r="C552" s="122"/>
      <c r="D552" s="122"/>
      <c r="E552" s="143"/>
      <c r="F552" s="143"/>
      <c r="G552" s="122"/>
      <c r="H552" s="122"/>
      <c r="I552" s="123"/>
      <c r="J552" s="186"/>
      <c r="K552" s="122"/>
      <c r="L552" s="144"/>
      <c r="M552" s="181"/>
      <c r="N552" s="144"/>
      <c r="O552" s="185"/>
      <c r="P552" s="122"/>
      <c r="Q552" s="122"/>
      <c r="R552" s="122"/>
      <c r="S552" s="122"/>
      <c r="T552" s="122"/>
      <c r="U552" s="146"/>
      <c r="V552" s="147"/>
      <c r="W552" s="122"/>
      <c r="X552" s="147"/>
      <c r="Y552" s="31"/>
      <c r="Z552" s="31"/>
      <c r="AA552" s="122"/>
      <c r="AB552" s="122"/>
      <c r="AC552" s="122"/>
      <c r="AD552" s="122"/>
    </row>
    <row r="553" spans="1:30" s="62" customFormat="1" x14ac:dyDescent="0.25">
      <c r="A553" s="23"/>
      <c r="B553" s="142"/>
      <c r="C553" s="122"/>
      <c r="D553" s="122"/>
      <c r="E553" s="143"/>
      <c r="F553" s="143"/>
      <c r="G553" s="122"/>
      <c r="H553" s="122"/>
      <c r="I553" s="123"/>
      <c r="J553" s="186"/>
      <c r="K553" s="122"/>
      <c r="L553" s="144"/>
      <c r="M553" s="181"/>
      <c r="N553" s="144"/>
      <c r="O553" s="132"/>
      <c r="P553" s="122"/>
      <c r="Q553" s="122"/>
      <c r="R553" s="122"/>
      <c r="S553" s="122"/>
      <c r="T553" s="122"/>
      <c r="U553" s="146"/>
      <c r="V553" s="147"/>
      <c r="W553" s="122"/>
      <c r="X553" s="147"/>
      <c r="Y553" s="31"/>
      <c r="Z553" s="31"/>
      <c r="AA553" s="122"/>
      <c r="AB553" s="122"/>
      <c r="AC553" s="122"/>
      <c r="AD553" s="122"/>
    </row>
    <row r="554" spans="1:30" s="62" customFormat="1" x14ac:dyDescent="0.25">
      <c r="A554" s="23"/>
      <c r="B554" s="4"/>
      <c r="C554" s="122"/>
      <c r="D554" s="122"/>
      <c r="E554" s="143"/>
      <c r="F554" s="143"/>
      <c r="G554" s="122"/>
      <c r="H554" s="122"/>
      <c r="I554" s="123"/>
      <c r="J554" s="186"/>
      <c r="K554" s="122"/>
      <c r="L554" s="144"/>
      <c r="M554" s="181"/>
      <c r="N554" s="144"/>
      <c r="O554" s="185"/>
      <c r="P554" s="122"/>
      <c r="Q554" s="122"/>
      <c r="R554" s="122"/>
      <c r="S554" s="122"/>
      <c r="T554" s="122"/>
      <c r="U554" s="146"/>
      <c r="V554" s="147"/>
      <c r="W554" s="122"/>
      <c r="X554" s="147"/>
      <c r="Y554" s="31"/>
      <c r="Z554" s="31"/>
      <c r="AA554" s="122"/>
      <c r="AB554" s="122"/>
      <c r="AC554" s="122"/>
      <c r="AD554" s="122"/>
    </row>
    <row r="555" spans="1:30" s="62" customFormat="1" x14ac:dyDescent="0.25">
      <c r="A555" s="23"/>
      <c r="B555" s="142"/>
      <c r="C555" s="122"/>
      <c r="D555" s="122"/>
      <c r="E555" s="143"/>
      <c r="F555" s="143"/>
      <c r="G555" s="122"/>
      <c r="H555" s="122"/>
      <c r="I555" s="123"/>
      <c r="J555" s="186"/>
      <c r="K555" s="122"/>
      <c r="L555" s="144"/>
      <c r="M555" s="181"/>
      <c r="N555" s="144"/>
      <c r="O555" s="132"/>
      <c r="P555" s="122"/>
      <c r="Q555" s="122"/>
      <c r="R555" s="122"/>
      <c r="S555" s="122"/>
      <c r="T555" s="122"/>
      <c r="U555" s="146"/>
      <c r="V555" s="147"/>
      <c r="W555" s="122"/>
      <c r="X555" s="147"/>
      <c r="Y555" s="31"/>
      <c r="Z555" s="31"/>
      <c r="AA555" s="122"/>
      <c r="AB555" s="122"/>
      <c r="AC555" s="122"/>
      <c r="AD555" s="122"/>
    </row>
    <row r="556" spans="1:30" s="62" customFormat="1" x14ac:dyDescent="0.25">
      <c r="A556" s="23"/>
      <c r="B556" s="4"/>
      <c r="C556" s="122"/>
      <c r="D556" s="122"/>
      <c r="E556" s="143"/>
      <c r="F556" s="143"/>
      <c r="G556" s="122"/>
      <c r="H556" s="122"/>
      <c r="I556" s="123"/>
      <c r="J556" s="186"/>
      <c r="K556" s="122"/>
      <c r="L556" s="144"/>
      <c r="M556" s="181"/>
      <c r="N556" s="144"/>
      <c r="O556" s="185"/>
      <c r="P556" s="122"/>
      <c r="Q556" s="122"/>
      <c r="R556" s="122"/>
      <c r="S556" s="122"/>
      <c r="T556" s="122"/>
      <c r="U556" s="146"/>
      <c r="V556" s="147"/>
      <c r="W556" s="122"/>
      <c r="X556" s="147"/>
      <c r="Y556" s="31"/>
      <c r="Z556" s="31"/>
      <c r="AA556" s="122"/>
      <c r="AB556" s="122"/>
      <c r="AC556" s="122"/>
      <c r="AD556" s="122"/>
    </row>
    <row r="557" spans="1:30" s="62" customFormat="1" x14ac:dyDescent="0.25">
      <c r="A557" s="23"/>
      <c r="B557" s="142"/>
      <c r="C557" s="122"/>
      <c r="D557" s="122"/>
      <c r="E557" s="143"/>
      <c r="F557" s="143"/>
      <c r="G557" s="122"/>
      <c r="H557" s="122"/>
      <c r="I557" s="123"/>
      <c r="J557" s="186"/>
      <c r="K557" s="122"/>
      <c r="L557" s="144"/>
      <c r="M557" s="181"/>
      <c r="N557" s="144"/>
      <c r="O557" s="132"/>
      <c r="P557" s="122"/>
      <c r="Q557" s="122"/>
      <c r="R557" s="122"/>
      <c r="S557" s="122"/>
      <c r="T557" s="122"/>
      <c r="U557" s="146"/>
      <c r="V557" s="147"/>
      <c r="W557" s="122"/>
      <c r="X557" s="147"/>
      <c r="Y557" s="31"/>
      <c r="Z557" s="31"/>
      <c r="AA557" s="122"/>
      <c r="AB557" s="122"/>
      <c r="AC557" s="122"/>
      <c r="AD557" s="122"/>
    </row>
    <row r="558" spans="1:30" s="62" customFormat="1" x14ac:dyDescent="0.25">
      <c r="A558" s="23"/>
      <c r="B558" s="4"/>
      <c r="C558" s="122"/>
      <c r="D558" s="122"/>
      <c r="E558" s="143"/>
      <c r="F558" s="143"/>
      <c r="G558" s="122"/>
      <c r="H558" s="122"/>
      <c r="I558" s="123"/>
      <c r="J558" s="186"/>
      <c r="K558" s="122"/>
      <c r="L558" s="144"/>
      <c r="M558" s="181"/>
      <c r="N558" s="144"/>
      <c r="O558" s="185"/>
      <c r="P558" s="122"/>
      <c r="Q558" s="122"/>
      <c r="R558" s="122"/>
      <c r="S558" s="122"/>
      <c r="T558" s="122"/>
      <c r="U558" s="146"/>
      <c r="V558" s="147"/>
      <c r="W558" s="122"/>
      <c r="X558" s="147"/>
      <c r="Y558" s="31"/>
      <c r="Z558" s="31"/>
      <c r="AA558" s="122"/>
      <c r="AB558" s="122"/>
      <c r="AC558" s="122"/>
      <c r="AD558" s="122"/>
    </row>
    <row r="559" spans="1:30" s="62" customFormat="1" x14ac:dyDescent="0.25">
      <c r="A559" s="23"/>
      <c r="B559" s="142"/>
      <c r="C559" s="122"/>
      <c r="D559" s="122"/>
      <c r="E559" s="143"/>
      <c r="F559" s="143"/>
      <c r="G559" s="122"/>
      <c r="H559" s="122"/>
      <c r="I559" s="123"/>
      <c r="J559" s="186"/>
      <c r="K559" s="122"/>
      <c r="L559" s="144"/>
      <c r="M559" s="181"/>
      <c r="N559" s="144"/>
      <c r="O559" s="132"/>
      <c r="P559" s="122"/>
      <c r="Q559" s="122"/>
      <c r="R559" s="122"/>
      <c r="S559" s="122"/>
      <c r="T559" s="122"/>
      <c r="U559" s="146"/>
      <c r="V559" s="147"/>
      <c r="W559" s="122"/>
      <c r="X559" s="147"/>
      <c r="Y559" s="31"/>
      <c r="Z559" s="31"/>
      <c r="AA559" s="122"/>
      <c r="AB559" s="122"/>
      <c r="AC559" s="122"/>
      <c r="AD559" s="122"/>
    </row>
    <row r="560" spans="1:30" s="62" customFormat="1" x14ac:dyDescent="0.25">
      <c r="A560" s="23"/>
      <c r="B560" s="4"/>
      <c r="C560" s="122"/>
      <c r="D560" s="122"/>
      <c r="E560" s="143"/>
      <c r="F560" s="143"/>
      <c r="G560" s="122"/>
      <c r="H560" s="122"/>
      <c r="I560" s="123"/>
      <c r="J560" s="186"/>
      <c r="K560" s="122"/>
      <c r="L560" s="144"/>
      <c r="M560" s="181"/>
      <c r="N560" s="144"/>
      <c r="O560" s="185"/>
      <c r="P560" s="122"/>
      <c r="Q560" s="122"/>
      <c r="R560" s="122"/>
      <c r="S560" s="122"/>
      <c r="T560" s="122"/>
      <c r="U560" s="146"/>
      <c r="V560" s="147"/>
      <c r="W560" s="122"/>
      <c r="X560" s="147"/>
      <c r="Y560" s="31"/>
      <c r="Z560" s="31"/>
      <c r="AA560" s="122"/>
      <c r="AB560" s="122"/>
      <c r="AC560" s="122"/>
      <c r="AD560" s="122"/>
    </row>
    <row r="561" spans="1:30" s="62" customFormat="1" x14ac:dyDescent="0.25">
      <c r="A561" s="23"/>
      <c r="B561" s="142"/>
      <c r="C561" s="122"/>
      <c r="D561" s="122"/>
      <c r="E561" s="143"/>
      <c r="F561" s="143"/>
      <c r="G561" s="122"/>
      <c r="H561" s="122"/>
      <c r="I561" s="123"/>
      <c r="J561" s="186"/>
      <c r="K561" s="122"/>
      <c r="L561" s="144"/>
      <c r="M561" s="181"/>
      <c r="N561" s="144"/>
      <c r="O561" s="132"/>
      <c r="P561" s="122"/>
      <c r="Q561" s="122"/>
      <c r="R561" s="122"/>
      <c r="S561" s="122"/>
      <c r="T561" s="122"/>
      <c r="U561" s="146"/>
      <c r="V561" s="147"/>
      <c r="W561" s="122"/>
      <c r="X561" s="147"/>
      <c r="Y561" s="31"/>
      <c r="Z561" s="31"/>
      <c r="AA561" s="122"/>
      <c r="AB561" s="122"/>
      <c r="AC561" s="122"/>
      <c r="AD561" s="122"/>
    </row>
    <row r="562" spans="1:30" s="62" customFormat="1" x14ac:dyDescent="0.25">
      <c r="A562" s="23"/>
      <c r="B562" s="4"/>
      <c r="C562" s="122"/>
      <c r="D562" s="122"/>
      <c r="E562" s="143"/>
      <c r="F562" s="143"/>
      <c r="G562" s="122"/>
      <c r="H562" s="122"/>
      <c r="I562" s="123"/>
      <c r="J562" s="186"/>
      <c r="K562" s="122"/>
      <c r="L562" s="144"/>
      <c r="M562" s="181"/>
      <c r="N562" s="144"/>
      <c r="O562" s="185"/>
      <c r="P562" s="122"/>
      <c r="Q562" s="122"/>
      <c r="R562" s="122"/>
      <c r="S562" s="122"/>
      <c r="T562" s="122"/>
      <c r="U562" s="146"/>
      <c r="V562" s="147"/>
      <c r="W562" s="122"/>
      <c r="X562" s="147"/>
      <c r="Y562" s="31"/>
      <c r="Z562" s="31"/>
      <c r="AA562" s="122"/>
      <c r="AB562" s="122"/>
      <c r="AC562" s="122"/>
      <c r="AD562" s="122"/>
    </row>
    <row r="563" spans="1:30" s="62" customFormat="1" x14ac:dyDescent="0.25">
      <c r="A563" s="23"/>
      <c r="B563" s="142"/>
      <c r="C563" s="122"/>
      <c r="D563" s="122"/>
      <c r="E563" s="143"/>
      <c r="F563" s="143"/>
      <c r="G563" s="122"/>
      <c r="H563" s="122"/>
      <c r="I563" s="123"/>
      <c r="J563" s="186"/>
      <c r="K563" s="122"/>
      <c r="L563" s="144"/>
      <c r="M563" s="181"/>
      <c r="N563" s="144"/>
      <c r="O563" s="132"/>
      <c r="P563" s="122"/>
      <c r="Q563" s="122"/>
      <c r="R563" s="122"/>
      <c r="S563" s="122"/>
      <c r="T563" s="122"/>
      <c r="U563" s="146"/>
      <c r="V563" s="147"/>
      <c r="W563" s="122"/>
      <c r="X563" s="147"/>
      <c r="Y563" s="31"/>
      <c r="Z563" s="31"/>
      <c r="AA563" s="122"/>
      <c r="AB563" s="122"/>
      <c r="AC563" s="122"/>
      <c r="AD563" s="122"/>
    </row>
    <row r="564" spans="1:30" s="62" customFormat="1" x14ac:dyDescent="0.25">
      <c r="A564" s="23"/>
      <c r="B564" s="4"/>
      <c r="C564" s="122"/>
      <c r="D564" s="122"/>
      <c r="E564" s="143"/>
      <c r="F564" s="143"/>
      <c r="G564" s="122"/>
      <c r="H564" s="122"/>
      <c r="I564" s="123"/>
      <c r="J564" s="186"/>
      <c r="K564" s="122"/>
      <c r="L564" s="144"/>
      <c r="M564" s="181"/>
      <c r="N564" s="144"/>
      <c r="O564" s="185"/>
      <c r="P564" s="122"/>
      <c r="Q564" s="122"/>
      <c r="R564" s="122"/>
      <c r="S564" s="122"/>
      <c r="T564" s="122"/>
      <c r="U564" s="146"/>
      <c r="V564" s="147"/>
      <c r="W564" s="122"/>
      <c r="X564" s="147"/>
      <c r="Y564" s="31"/>
      <c r="Z564" s="31"/>
      <c r="AA564" s="122"/>
      <c r="AB564" s="122"/>
      <c r="AC564" s="122"/>
      <c r="AD564" s="122"/>
    </row>
    <row r="565" spans="1:30" s="62" customFormat="1" x14ac:dyDescent="0.25">
      <c r="A565" s="23"/>
      <c r="B565" s="142"/>
      <c r="C565" s="122"/>
      <c r="D565" s="122"/>
      <c r="E565" s="143"/>
      <c r="F565" s="143"/>
      <c r="G565" s="122"/>
      <c r="H565" s="122"/>
      <c r="I565" s="123"/>
      <c r="J565" s="186"/>
      <c r="K565" s="122"/>
      <c r="L565" s="144"/>
      <c r="M565" s="181"/>
      <c r="N565" s="144"/>
      <c r="O565" s="132"/>
      <c r="P565" s="122"/>
      <c r="Q565" s="122"/>
      <c r="R565" s="122"/>
      <c r="S565" s="122"/>
      <c r="T565" s="122"/>
      <c r="U565" s="146"/>
      <c r="V565" s="147"/>
      <c r="W565" s="122"/>
      <c r="X565" s="147"/>
      <c r="Y565" s="31"/>
      <c r="Z565" s="31"/>
      <c r="AA565" s="122"/>
      <c r="AB565" s="122"/>
      <c r="AC565" s="122"/>
      <c r="AD565" s="122"/>
    </row>
    <row r="566" spans="1:30" s="62" customFormat="1" x14ac:dyDescent="0.25">
      <c r="A566" s="23"/>
      <c r="B566" s="4"/>
      <c r="C566" s="122"/>
      <c r="D566" s="122"/>
      <c r="E566" s="143"/>
      <c r="F566" s="143"/>
      <c r="G566" s="122"/>
      <c r="H566" s="122"/>
      <c r="I566" s="123"/>
      <c r="J566" s="186"/>
      <c r="K566" s="122"/>
      <c r="L566" s="144"/>
      <c r="M566" s="181"/>
      <c r="N566" s="144"/>
      <c r="O566" s="185"/>
      <c r="P566" s="122"/>
      <c r="Q566" s="122"/>
      <c r="R566" s="122"/>
      <c r="S566" s="122"/>
      <c r="T566" s="122"/>
      <c r="U566" s="146"/>
      <c r="V566" s="147"/>
      <c r="W566" s="122"/>
      <c r="X566" s="147"/>
      <c r="Y566" s="31"/>
      <c r="Z566" s="31"/>
      <c r="AA566" s="122"/>
      <c r="AB566" s="122"/>
      <c r="AC566" s="122"/>
      <c r="AD566" s="122"/>
    </row>
    <row r="567" spans="1:30" s="62" customFormat="1" x14ac:dyDescent="0.25">
      <c r="A567" s="23"/>
      <c r="B567" s="142"/>
      <c r="C567" s="122"/>
      <c r="D567" s="122"/>
      <c r="E567" s="143"/>
      <c r="F567" s="143"/>
      <c r="G567" s="122"/>
      <c r="H567" s="122"/>
      <c r="I567" s="123"/>
      <c r="J567" s="186"/>
      <c r="K567" s="122"/>
      <c r="L567" s="144"/>
      <c r="M567" s="181"/>
      <c r="N567" s="144"/>
      <c r="O567" s="132"/>
      <c r="P567" s="122"/>
      <c r="Q567" s="122"/>
      <c r="R567" s="122"/>
      <c r="S567" s="122"/>
      <c r="T567" s="122"/>
      <c r="U567" s="146"/>
      <c r="V567" s="147"/>
      <c r="W567" s="122"/>
      <c r="X567" s="147"/>
      <c r="Y567" s="31"/>
      <c r="Z567" s="31"/>
      <c r="AA567" s="122"/>
      <c r="AB567" s="122"/>
      <c r="AC567" s="122"/>
      <c r="AD567" s="122"/>
    </row>
    <row r="568" spans="1:30" s="62" customFormat="1" x14ac:dyDescent="0.25">
      <c r="A568" s="23"/>
      <c r="B568" s="4"/>
      <c r="C568" s="122"/>
      <c r="D568" s="122"/>
      <c r="E568" s="143"/>
      <c r="F568" s="143"/>
      <c r="G568" s="122"/>
      <c r="H568" s="122"/>
      <c r="I568" s="123"/>
      <c r="J568" s="186"/>
      <c r="K568" s="122"/>
      <c r="L568" s="144"/>
      <c r="M568" s="181"/>
      <c r="N568" s="144"/>
      <c r="O568" s="185"/>
      <c r="P568" s="122"/>
      <c r="Q568" s="122"/>
      <c r="R568" s="122"/>
      <c r="S568" s="122"/>
      <c r="T568" s="122"/>
      <c r="U568" s="146"/>
      <c r="V568" s="147"/>
      <c r="W568" s="122"/>
      <c r="X568" s="147"/>
      <c r="Y568" s="31"/>
      <c r="Z568" s="31"/>
      <c r="AA568" s="122"/>
      <c r="AB568" s="122"/>
      <c r="AC568" s="122"/>
      <c r="AD568" s="122"/>
    </row>
    <row r="569" spans="1:30" s="62" customFormat="1" x14ac:dyDescent="0.25">
      <c r="A569" s="23"/>
      <c r="B569" s="142"/>
      <c r="C569" s="122"/>
      <c r="D569" s="122"/>
      <c r="E569" s="143"/>
      <c r="F569" s="143"/>
      <c r="G569" s="122"/>
      <c r="H569" s="122"/>
      <c r="I569" s="123"/>
      <c r="J569" s="186"/>
      <c r="K569" s="122"/>
      <c r="L569" s="144"/>
      <c r="M569" s="181"/>
      <c r="N569" s="144"/>
      <c r="O569" s="132"/>
      <c r="P569" s="122"/>
      <c r="Q569" s="122"/>
      <c r="R569" s="122"/>
      <c r="S569" s="122"/>
      <c r="T569" s="122"/>
      <c r="U569" s="146"/>
      <c r="V569" s="147"/>
      <c r="W569" s="122"/>
      <c r="X569" s="147"/>
      <c r="Y569" s="31"/>
      <c r="Z569" s="31"/>
      <c r="AA569" s="122"/>
      <c r="AB569" s="122"/>
      <c r="AC569" s="122"/>
      <c r="AD569" s="122"/>
    </row>
    <row r="570" spans="1:30" s="62" customFormat="1" x14ac:dyDescent="0.25">
      <c r="A570" s="23"/>
      <c r="B570" s="4"/>
      <c r="C570" s="122"/>
      <c r="D570" s="122"/>
      <c r="E570" s="143"/>
      <c r="F570" s="143"/>
      <c r="G570" s="122"/>
      <c r="H570" s="122"/>
      <c r="I570" s="123"/>
      <c r="J570" s="186"/>
      <c r="K570" s="122"/>
      <c r="L570" s="144"/>
      <c r="M570" s="181"/>
      <c r="N570" s="144"/>
      <c r="O570" s="185"/>
      <c r="P570" s="122"/>
      <c r="Q570" s="122"/>
      <c r="R570" s="122"/>
      <c r="S570" s="122"/>
      <c r="T570" s="122"/>
      <c r="U570" s="146"/>
      <c r="V570" s="147"/>
      <c r="W570" s="122"/>
      <c r="X570" s="147"/>
      <c r="Y570" s="31"/>
      <c r="Z570" s="31"/>
      <c r="AA570" s="122"/>
      <c r="AB570" s="122"/>
      <c r="AC570" s="122"/>
      <c r="AD570" s="122"/>
    </row>
    <row r="571" spans="1:30" s="62" customFormat="1" x14ac:dyDescent="0.25">
      <c r="A571" s="23"/>
      <c r="B571" s="142"/>
      <c r="C571" s="122"/>
      <c r="D571" s="122"/>
      <c r="E571" s="143"/>
      <c r="F571" s="143"/>
      <c r="G571" s="122"/>
      <c r="H571" s="122"/>
      <c r="I571" s="123"/>
      <c r="J571" s="186"/>
      <c r="K571" s="122"/>
      <c r="L571" s="144"/>
      <c r="M571" s="181"/>
      <c r="N571" s="144"/>
      <c r="O571" s="132"/>
      <c r="P571" s="122"/>
      <c r="Q571" s="122"/>
      <c r="R571" s="122"/>
      <c r="S571" s="122"/>
      <c r="T571" s="122"/>
      <c r="U571" s="146"/>
      <c r="V571" s="147"/>
      <c r="W571" s="122"/>
      <c r="X571" s="147"/>
      <c r="Y571" s="31"/>
      <c r="Z571" s="31"/>
      <c r="AA571" s="122"/>
      <c r="AB571" s="122"/>
      <c r="AC571" s="122"/>
      <c r="AD571" s="122"/>
    </row>
    <row r="572" spans="1:30" s="62" customFormat="1" x14ac:dyDescent="0.25">
      <c r="A572" s="23"/>
      <c r="B572" s="4"/>
      <c r="C572" s="122"/>
      <c r="D572" s="122"/>
      <c r="E572" s="143"/>
      <c r="F572" s="143"/>
      <c r="G572" s="122"/>
      <c r="H572" s="122"/>
      <c r="I572" s="123"/>
      <c r="J572" s="186"/>
      <c r="K572" s="122"/>
      <c r="L572" s="144"/>
      <c r="M572" s="181"/>
      <c r="N572" s="144"/>
      <c r="O572" s="185"/>
      <c r="P572" s="122"/>
      <c r="Q572" s="122"/>
      <c r="R572" s="122"/>
      <c r="S572" s="122"/>
      <c r="T572" s="122"/>
      <c r="U572" s="146"/>
      <c r="V572" s="147"/>
      <c r="W572" s="122"/>
      <c r="X572" s="147"/>
      <c r="Y572" s="31"/>
      <c r="Z572" s="31"/>
      <c r="AA572" s="122"/>
      <c r="AB572" s="122"/>
      <c r="AC572" s="122"/>
      <c r="AD572" s="122"/>
    </row>
    <row r="573" spans="1:30" s="62" customFormat="1" x14ac:dyDescent="0.25">
      <c r="A573" s="23"/>
      <c r="B573" s="142"/>
      <c r="C573" s="122"/>
      <c r="D573" s="122"/>
      <c r="E573" s="143"/>
      <c r="F573" s="143"/>
      <c r="G573" s="122"/>
      <c r="H573" s="122"/>
      <c r="I573" s="123"/>
      <c r="J573" s="186"/>
      <c r="K573" s="122"/>
      <c r="L573" s="144"/>
      <c r="M573" s="181"/>
      <c r="N573" s="144"/>
      <c r="O573" s="132"/>
      <c r="P573" s="122"/>
      <c r="Q573" s="122"/>
      <c r="R573" s="122"/>
      <c r="S573" s="122"/>
      <c r="T573" s="122"/>
      <c r="U573" s="146"/>
      <c r="V573" s="147"/>
      <c r="W573" s="122"/>
      <c r="X573" s="147"/>
      <c r="Y573" s="31"/>
      <c r="Z573" s="31"/>
      <c r="AA573" s="122"/>
      <c r="AB573" s="122"/>
      <c r="AC573" s="122"/>
      <c r="AD573" s="122"/>
    </row>
    <row r="574" spans="1:30" s="62" customFormat="1" x14ac:dyDescent="0.25">
      <c r="A574" s="23"/>
      <c r="B574" s="4"/>
      <c r="C574" s="122"/>
      <c r="D574" s="122"/>
      <c r="E574" s="143"/>
      <c r="F574" s="143"/>
      <c r="G574" s="122"/>
      <c r="H574" s="122"/>
      <c r="I574" s="123"/>
      <c r="J574" s="186"/>
      <c r="K574" s="122"/>
      <c r="L574" s="144"/>
      <c r="M574" s="181"/>
      <c r="N574" s="144"/>
      <c r="O574" s="185"/>
      <c r="P574" s="122"/>
      <c r="Q574" s="122"/>
      <c r="R574" s="122"/>
      <c r="S574" s="122"/>
      <c r="T574" s="122"/>
      <c r="U574" s="146"/>
      <c r="V574" s="147"/>
      <c r="W574" s="122"/>
      <c r="X574" s="147"/>
      <c r="Y574" s="31"/>
      <c r="Z574" s="31"/>
      <c r="AA574" s="122"/>
      <c r="AB574" s="122"/>
      <c r="AC574" s="122"/>
      <c r="AD574" s="122"/>
    </row>
    <row r="575" spans="1:30" s="62" customFormat="1" x14ac:dyDescent="0.25">
      <c r="A575" s="23"/>
      <c r="B575" s="122"/>
      <c r="C575" s="122"/>
      <c r="D575" s="122"/>
      <c r="E575" s="143"/>
      <c r="F575" s="143"/>
      <c r="G575" s="122"/>
      <c r="H575" s="122"/>
      <c r="I575" s="123"/>
      <c r="J575" s="186"/>
      <c r="K575" s="122"/>
      <c r="L575" s="144"/>
      <c r="M575" s="181"/>
      <c r="N575" s="144"/>
      <c r="O575" s="132"/>
      <c r="P575" s="122"/>
      <c r="Q575" s="122"/>
      <c r="R575" s="122"/>
      <c r="S575" s="122"/>
      <c r="T575" s="122"/>
      <c r="U575" s="146"/>
      <c r="V575" s="147"/>
      <c r="W575" s="122"/>
      <c r="X575" s="147"/>
      <c r="Y575" s="31"/>
      <c r="Z575" s="31"/>
      <c r="AA575" s="122"/>
      <c r="AB575" s="122"/>
      <c r="AC575" s="122"/>
      <c r="AD575" s="122"/>
    </row>
    <row r="576" spans="1:30" s="62" customFormat="1" x14ac:dyDescent="0.25">
      <c r="A576" s="23"/>
      <c r="B576" s="1"/>
      <c r="C576" s="122"/>
      <c r="D576" s="122"/>
      <c r="E576" s="143"/>
      <c r="F576" s="143"/>
      <c r="G576" s="122"/>
      <c r="H576" s="122"/>
      <c r="I576" s="123"/>
      <c r="J576" s="186"/>
      <c r="K576" s="122"/>
      <c r="L576" s="144"/>
      <c r="M576" s="181"/>
      <c r="N576" s="144"/>
      <c r="O576" s="185"/>
      <c r="P576" s="122"/>
      <c r="Q576" s="122"/>
      <c r="R576" s="122"/>
      <c r="S576" s="122"/>
      <c r="T576" s="122"/>
      <c r="U576" s="146"/>
      <c r="V576" s="147"/>
      <c r="W576" s="122"/>
      <c r="X576" s="147"/>
      <c r="Y576" s="31"/>
      <c r="Z576" s="31"/>
      <c r="AA576" s="122"/>
      <c r="AB576" s="122"/>
      <c r="AC576" s="122"/>
      <c r="AD576" s="122"/>
    </row>
    <row r="577" spans="1:30" s="62" customFormat="1" x14ac:dyDescent="0.25">
      <c r="A577" s="23"/>
      <c r="B577" s="122"/>
      <c r="C577" s="122"/>
      <c r="D577" s="122"/>
      <c r="E577" s="143"/>
      <c r="F577" s="143"/>
      <c r="G577" s="122"/>
      <c r="H577" s="122"/>
      <c r="I577" s="123"/>
      <c r="J577" s="186"/>
      <c r="K577" s="122"/>
      <c r="L577" s="144"/>
      <c r="M577" s="181"/>
      <c r="N577" s="144"/>
      <c r="O577" s="132"/>
      <c r="P577" s="122"/>
      <c r="Q577" s="122"/>
      <c r="R577" s="122"/>
      <c r="S577" s="122"/>
      <c r="T577" s="122"/>
      <c r="U577" s="146"/>
      <c r="V577" s="147"/>
      <c r="W577" s="122"/>
      <c r="X577" s="147"/>
      <c r="Y577" s="31"/>
      <c r="Z577" s="31"/>
      <c r="AA577" s="122"/>
      <c r="AB577" s="122"/>
      <c r="AC577" s="122"/>
      <c r="AD577" s="122"/>
    </row>
    <row r="578" spans="1:30" s="31" customFormat="1" x14ac:dyDescent="0.25">
      <c r="A578" s="23"/>
      <c r="E578" s="58"/>
      <c r="F578" s="58"/>
      <c r="I578" s="51"/>
      <c r="J578" s="121"/>
      <c r="L578" s="52"/>
      <c r="M578" s="26"/>
      <c r="N578" s="52"/>
      <c r="O578" s="27"/>
      <c r="U578" s="55"/>
      <c r="V578" s="57"/>
      <c r="X578" s="57"/>
    </row>
    <row r="579" spans="1:30" s="31" customFormat="1" x14ac:dyDescent="0.25">
      <c r="A579" s="23"/>
      <c r="E579" s="58"/>
      <c r="F579" s="58"/>
      <c r="I579" s="51"/>
      <c r="J579" s="121"/>
      <c r="L579" s="52"/>
      <c r="M579" s="26"/>
      <c r="N579" s="52"/>
      <c r="O579" s="54"/>
      <c r="U579" s="55"/>
      <c r="V579" s="57"/>
      <c r="X579" s="57"/>
    </row>
    <row r="580" spans="1:30" s="31" customFormat="1" x14ac:dyDescent="0.25">
      <c r="A580" s="23"/>
      <c r="E580" s="58"/>
      <c r="F580" s="58"/>
      <c r="I580" s="51"/>
      <c r="J580" s="121"/>
      <c r="L580" s="52"/>
      <c r="M580" s="26"/>
      <c r="N580" s="52"/>
      <c r="O580" s="27"/>
      <c r="U580" s="55"/>
      <c r="V580" s="57"/>
      <c r="X580" s="57"/>
    </row>
    <row r="581" spans="1:30" s="31" customFormat="1" x14ac:dyDescent="0.25">
      <c r="A581" s="23"/>
      <c r="E581" s="58"/>
      <c r="F581" s="58"/>
      <c r="I581" s="51"/>
      <c r="J581" s="121"/>
      <c r="L581" s="52"/>
      <c r="M581" s="26"/>
      <c r="N581" s="52"/>
      <c r="O581" s="54"/>
      <c r="U581" s="55"/>
      <c r="V581" s="57"/>
      <c r="X581" s="57"/>
    </row>
    <row r="582" spans="1:30" s="31" customFormat="1" x14ac:dyDescent="0.25">
      <c r="A582" s="23"/>
      <c r="E582" s="58"/>
      <c r="F582" s="58"/>
      <c r="I582" s="51"/>
      <c r="J582" s="121"/>
      <c r="L582" s="52"/>
      <c r="M582" s="26"/>
      <c r="N582" s="52"/>
      <c r="O582" s="27"/>
      <c r="U582" s="55"/>
      <c r="V582" s="57"/>
      <c r="X582" s="57"/>
    </row>
    <row r="583" spans="1:30" s="31" customFormat="1" x14ac:dyDescent="0.25">
      <c r="A583" s="23"/>
      <c r="E583" s="58"/>
      <c r="F583" s="58"/>
      <c r="I583" s="51"/>
      <c r="J583" s="121"/>
      <c r="L583" s="52"/>
      <c r="M583" s="26"/>
      <c r="N583" s="52"/>
      <c r="O583" s="54"/>
      <c r="U583" s="55"/>
      <c r="V583" s="57"/>
      <c r="X583" s="57"/>
    </row>
    <row r="584" spans="1:30" s="31" customFormat="1" x14ac:dyDescent="0.25">
      <c r="A584" s="23"/>
      <c r="E584" s="58"/>
      <c r="F584" s="58"/>
      <c r="I584" s="51"/>
      <c r="J584" s="121"/>
      <c r="L584" s="52"/>
      <c r="M584" s="26"/>
      <c r="N584" s="52"/>
      <c r="O584" s="27"/>
      <c r="U584" s="55"/>
      <c r="V584" s="57"/>
      <c r="X584" s="57"/>
    </row>
    <row r="585" spans="1:30" s="31" customFormat="1" x14ac:dyDescent="0.25">
      <c r="A585" s="23"/>
      <c r="E585" s="58"/>
      <c r="F585" s="58"/>
      <c r="I585" s="51"/>
      <c r="J585" s="121"/>
      <c r="L585" s="52"/>
      <c r="M585" s="26"/>
      <c r="N585" s="52"/>
      <c r="O585" s="54"/>
      <c r="U585" s="55"/>
      <c r="V585" s="57"/>
      <c r="X585" s="57"/>
    </row>
    <row r="586" spans="1:30" s="31" customFormat="1" x14ac:dyDescent="0.25">
      <c r="A586" s="23"/>
      <c r="E586" s="58"/>
      <c r="F586" s="58"/>
      <c r="I586" s="51"/>
      <c r="J586" s="121"/>
      <c r="L586" s="52"/>
      <c r="M586" s="26"/>
      <c r="N586" s="52"/>
      <c r="O586" s="27"/>
      <c r="U586" s="55"/>
      <c r="V586" s="57"/>
      <c r="X586" s="57"/>
    </row>
    <row r="587" spans="1:30" s="31" customFormat="1" x14ac:dyDescent="0.25">
      <c r="A587" s="23"/>
      <c r="E587" s="58"/>
      <c r="F587" s="58"/>
      <c r="I587" s="51"/>
      <c r="J587" s="121"/>
      <c r="L587" s="52"/>
      <c r="M587" s="26"/>
      <c r="N587" s="52"/>
      <c r="O587" s="54"/>
      <c r="U587" s="55"/>
      <c r="V587" s="57"/>
      <c r="X587" s="57"/>
    </row>
    <row r="588" spans="1:30" s="31" customFormat="1" x14ac:dyDescent="0.25">
      <c r="A588" s="23"/>
      <c r="E588" s="58"/>
      <c r="F588" s="58"/>
      <c r="I588" s="51"/>
      <c r="J588" s="121"/>
      <c r="L588" s="52"/>
      <c r="M588" s="26"/>
      <c r="N588" s="52"/>
      <c r="O588" s="27"/>
      <c r="U588" s="55"/>
      <c r="V588" s="57"/>
      <c r="X588" s="57"/>
    </row>
    <row r="589" spans="1:30" s="31" customFormat="1" x14ac:dyDescent="0.25">
      <c r="A589" s="23"/>
      <c r="E589" s="58"/>
      <c r="F589" s="58"/>
      <c r="I589" s="51"/>
      <c r="J589" s="121"/>
      <c r="L589" s="52"/>
      <c r="M589" s="26"/>
      <c r="N589" s="52"/>
      <c r="O589" s="54"/>
      <c r="U589" s="55"/>
      <c r="V589" s="57"/>
      <c r="X589" s="57"/>
    </row>
    <row r="590" spans="1:30" s="31" customFormat="1" x14ac:dyDescent="0.25">
      <c r="A590" s="23"/>
      <c r="E590" s="58"/>
      <c r="F590" s="58"/>
      <c r="I590" s="51"/>
      <c r="J590" s="121"/>
      <c r="L590" s="52"/>
      <c r="M590" s="26"/>
      <c r="N590" s="52"/>
      <c r="O590" s="27"/>
      <c r="U590" s="55"/>
      <c r="V590" s="57"/>
      <c r="X590" s="57"/>
    </row>
    <row r="591" spans="1:30" s="31" customFormat="1" x14ac:dyDescent="0.25">
      <c r="A591" s="23"/>
      <c r="E591" s="58"/>
      <c r="F591" s="58"/>
      <c r="I591" s="51"/>
      <c r="J591" s="121"/>
      <c r="L591" s="52"/>
      <c r="M591" s="26"/>
      <c r="N591" s="52"/>
      <c r="O591" s="54"/>
      <c r="U591" s="55"/>
      <c r="V591" s="57"/>
      <c r="X591" s="57"/>
    </row>
    <row r="592" spans="1:30" s="31" customFormat="1" x14ac:dyDescent="0.25">
      <c r="A592" s="23"/>
      <c r="E592" s="58"/>
      <c r="F592" s="58"/>
      <c r="I592" s="51"/>
      <c r="J592" s="121"/>
      <c r="L592" s="52"/>
      <c r="M592" s="26"/>
      <c r="N592" s="52"/>
      <c r="O592" s="27"/>
      <c r="U592" s="55"/>
      <c r="V592" s="57"/>
      <c r="X592" s="57"/>
    </row>
    <row r="593" spans="1:24" s="31" customFormat="1" x14ac:dyDescent="0.25">
      <c r="A593" s="23"/>
      <c r="B593" s="7"/>
      <c r="E593" s="58"/>
      <c r="F593" s="58"/>
      <c r="I593" s="51"/>
      <c r="J593" s="121"/>
      <c r="L593" s="52"/>
      <c r="M593" s="26"/>
      <c r="N593" s="52"/>
      <c r="O593" s="54"/>
      <c r="U593" s="55"/>
      <c r="V593" s="57"/>
      <c r="X593" s="57"/>
    </row>
    <row r="594" spans="1:24" s="31" customFormat="1" x14ac:dyDescent="0.25">
      <c r="A594" s="23"/>
      <c r="E594" s="58"/>
      <c r="F594" s="58"/>
      <c r="I594" s="51"/>
      <c r="J594" s="121"/>
      <c r="L594" s="52"/>
      <c r="M594" s="26"/>
      <c r="N594" s="52"/>
      <c r="O594" s="27"/>
      <c r="U594" s="55"/>
      <c r="V594" s="57"/>
      <c r="X594" s="57"/>
    </row>
    <row r="595" spans="1:24" s="31" customFormat="1" x14ac:dyDescent="0.25">
      <c r="A595" s="23"/>
      <c r="E595" s="58"/>
      <c r="F595" s="58"/>
      <c r="I595" s="51"/>
      <c r="J595" s="121"/>
      <c r="L595" s="52"/>
      <c r="M595" s="26"/>
      <c r="N595" s="52"/>
      <c r="O595" s="54"/>
      <c r="T595" s="58"/>
      <c r="U595" s="55"/>
      <c r="V595" s="57"/>
      <c r="X595" s="57"/>
    </row>
    <row r="596" spans="1:24" s="31" customFormat="1" x14ac:dyDescent="0.25">
      <c r="A596" s="23"/>
      <c r="E596" s="58"/>
      <c r="F596" s="58"/>
      <c r="I596" s="51"/>
      <c r="J596" s="121"/>
      <c r="L596" s="52"/>
      <c r="M596" s="26"/>
      <c r="N596" s="52"/>
      <c r="O596" s="27"/>
      <c r="T596" s="57"/>
      <c r="U596" s="55"/>
      <c r="V596" s="57"/>
      <c r="X596" s="57"/>
    </row>
    <row r="597" spans="1:24" s="31" customFormat="1" x14ac:dyDescent="0.25">
      <c r="A597" s="23"/>
      <c r="E597" s="58"/>
      <c r="F597" s="58"/>
      <c r="I597" s="51"/>
      <c r="J597" s="121"/>
      <c r="L597" s="52"/>
      <c r="M597" s="26"/>
      <c r="N597" s="52"/>
      <c r="O597" s="54"/>
      <c r="T597" s="58"/>
      <c r="U597" s="55"/>
      <c r="V597" s="57"/>
      <c r="X597" s="57"/>
    </row>
    <row r="598" spans="1:24" s="31" customFormat="1" x14ac:dyDescent="0.25">
      <c r="A598" s="23"/>
      <c r="B598" s="7"/>
      <c r="E598" s="58"/>
      <c r="F598" s="58"/>
      <c r="I598" s="51"/>
      <c r="J598" s="121"/>
      <c r="L598" s="52"/>
      <c r="M598" s="26"/>
      <c r="N598" s="52"/>
      <c r="O598" s="27"/>
      <c r="T598" s="128"/>
      <c r="U598" s="55"/>
      <c r="V598" s="57"/>
      <c r="X598" s="57"/>
    </row>
    <row r="599" spans="1:24" s="31" customFormat="1" x14ac:dyDescent="0.25">
      <c r="A599" s="23"/>
      <c r="B599" s="7"/>
      <c r="E599" s="58"/>
      <c r="F599" s="58"/>
      <c r="I599" s="51"/>
      <c r="J599" s="121"/>
      <c r="L599" s="52"/>
      <c r="M599" s="26"/>
      <c r="N599" s="52"/>
      <c r="O599" s="54"/>
      <c r="T599" s="128"/>
      <c r="U599" s="128"/>
      <c r="V599" s="258"/>
      <c r="X599" s="57"/>
    </row>
    <row r="600" spans="1:24" s="31" customFormat="1" x14ac:dyDescent="0.25">
      <c r="A600" s="23"/>
      <c r="B600" s="7"/>
      <c r="E600" s="58"/>
      <c r="F600" s="58"/>
      <c r="I600" s="51"/>
      <c r="J600" s="121"/>
      <c r="L600" s="52"/>
      <c r="M600" s="26"/>
      <c r="N600" s="52"/>
      <c r="O600" s="54"/>
      <c r="T600" s="128"/>
      <c r="U600" s="128"/>
      <c r="V600" s="258"/>
      <c r="X600" s="258"/>
    </row>
    <row r="601" spans="1:24" s="31" customFormat="1" x14ac:dyDescent="0.25">
      <c r="A601" s="23"/>
      <c r="B601" s="7"/>
      <c r="E601" s="58"/>
      <c r="F601" s="58"/>
      <c r="I601" s="51"/>
      <c r="J601" s="121"/>
      <c r="L601" s="52"/>
      <c r="M601" s="26"/>
      <c r="N601" s="52"/>
      <c r="O601" s="54"/>
      <c r="T601" s="128"/>
      <c r="U601" s="128"/>
      <c r="V601" s="258"/>
      <c r="X601" s="258"/>
    </row>
    <row r="602" spans="1:24" s="31" customFormat="1" x14ac:dyDescent="0.25">
      <c r="A602" s="23"/>
      <c r="E602" s="58"/>
      <c r="F602" s="58"/>
      <c r="I602" s="51"/>
      <c r="J602" s="121"/>
      <c r="L602" s="52"/>
      <c r="M602" s="26"/>
      <c r="N602" s="52"/>
      <c r="O602" s="27"/>
      <c r="T602" s="128"/>
      <c r="U602" s="128"/>
      <c r="V602" s="258"/>
      <c r="X602" s="258"/>
    </row>
    <row r="603" spans="1:24" s="31" customFormat="1" x14ac:dyDescent="0.25">
      <c r="A603" s="23"/>
      <c r="E603" s="58"/>
      <c r="F603" s="58"/>
      <c r="I603" s="51"/>
      <c r="J603" s="121"/>
      <c r="L603" s="52"/>
      <c r="M603" s="26"/>
      <c r="N603" s="52"/>
      <c r="O603" s="54"/>
      <c r="T603" s="128"/>
      <c r="U603" s="267"/>
      <c r="V603" s="258"/>
      <c r="X603" s="258"/>
    </row>
    <row r="604" spans="1:24" s="31" customFormat="1" x14ac:dyDescent="0.25">
      <c r="A604" s="23"/>
      <c r="E604" s="58"/>
      <c r="F604" s="58"/>
      <c r="I604" s="51"/>
      <c r="J604" s="121"/>
      <c r="L604" s="52"/>
      <c r="M604" s="26"/>
      <c r="N604" s="52"/>
      <c r="O604" s="27"/>
      <c r="T604" s="128"/>
      <c r="U604" s="267"/>
      <c r="V604" s="258"/>
      <c r="X604" s="258"/>
    </row>
    <row r="605" spans="1:24" s="31" customFormat="1" x14ac:dyDescent="0.25">
      <c r="A605" s="23"/>
      <c r="E605" s="58"/>
      <c r="F605" s="58"/>
      <c r="I605" s="51"/>
      <c r="J605" s="121"/>
      <c r="L605" s="52"/>
      <c r="M605" s="26"/>
      <c r="N605" s="52"/>
      <c r="O605" s="54"/>
      <c r="T605" s="128"/>
      <c r="U605" s="267"/>
      <c r="V605" s="258"/>
      <c r="X605" s="258"/>
    </row>
    <row r="606" spans="1:24" s="31" customFormat="1" x14ac:dyDescent="0.25">
      <c r="A606" s="23"/>
      <c r="E606" s="58"/>
      <c r="F606" s="58"/>
      <c r="I606" s="51"/>
      <c r="J606" s="121"/>
      <c r="L606" s="52"/>
      <c r="M606" s="26"/>
      <c r="N606" s="52"/>
      <c r="O606" s="27"/>
      <c r="T606" s="128"/>
      <c r="U606" s="267"/>
      <c r="V606" s="258"/>
      <c r="X606" s="258"/>
    </row>
    <row r="607" spans="1:24" s="31" customFormat="1" x14ac:dyDescent="0.25">
      <c r="A607" s="23"/>
      <c r="E607" s="58"/>
      <c r="F607" s="58"/>
      <c r="I607" s="51"/>
      <c r="J607" s="121"/>
      <c r="L607" s="52"/>
      <c r="M607" s="26"/>
      <c r="N607" s="52"/>
      <c r="O607" s="54"/>
      <c r="T607" s="128"/>
      <c r="U607" s="267"/>
      <c r="V607" s="258"/>
      <c r="X607" s="258"/>
    </row>
    <row r="608" spans="1:24" s="31" customFormat="1" x14ac:dyDescent="0.25">
      <c r="A608" s="23"/>
      <c r="E608" s="58"/>
      <c r="F608" s="58"/>
      <c r="I608" s="51"/>
      <c r="J608" s="121"/>
      <c r="L608" s="52"/>
      <c r="M608" s="26"/>
      <c r="N608" s="52"/>
      <c r="O608" s="27"/>
      <c r="T608" s="128"/>
      <c r="U608" s="267"/>
      <c r="V608" s="258"/>
      <c r="X608" s="258"/>
    </row>
    <row r="609" spans="1:26" s="31" customFormat="1" x14ac:dyDescent="0.25">
      <c r="A609" s="23"/>
      <c r="E609" s="58"/>
      <c r="F609" s="58"/>
      <c r="I609" s="51"/>
      <c r="J609" s="121"/>
      <c r="L609" s="52"/>
      <c r="M609" s="26"/>
      <c r="N609" s="52"/>
      <c r="O609" s="54"/>
      <c r="T609" s="128"/>
      <c r="U609" s="267"/>
      <c r="V609" s="258"/>
      <c r="X609" s="258"/>
    </row>
    <row r="610" spans="1:26" s="31" customFormat="1" x14ac:dyDescent="0.25">
      <c r="A610" s="23"/>
      <c r="E610" s="58"/>
      <c r="F610" s="58"/>
      <c r="I610" s="51"/>
      <c r="J610" s="121"/>
      <c r="L610" s="52"/>
      <c r="M610" s="26"/>
      <c r="N610" s="52"/>
      <c r="O610" s="27"/>
      <c r="T610" s="128"/>
      <c r="U610" s="267"/>
      <c r="V610" s="258"/>
      <c r="X610" s="258"/>
      <c r="Y610" s="96"/>
      <c r="Z610" s="96"/>
    </row>
    <row r="611" spans="1:26" s="31" customFormat="1" x14ac:dyDescent="0.25">
      <c r="A611" s="23"/>
      <c r="E611" s="58"/>
      <c r="F611" s="58"/>
      <c r="I611" s="51"/>
      <c r="J611" s="121"/>
      <c r="L611" s="52"/>
      <c r="M611" s="26"/>
      <c r="N611" s="52"/>
      <c r="O611" s="54"/>
      <c r="T611" s="128"/>
      <c r="U611" s="267"/>
      <c r="V611" s="258"/>
      <c r="X611" s="258"/>
      <c r="Y611" s="96"/>
      <c r="Z611" s="96"/>
    </row>
    <row r="612" spans="1:26" s="31" customFormat="1" x14ac:dyDescent="0.25">
      <c r="A612" s="23"/>
      <c r="E612" s="58"/>
      <c r="F612" s="58"/>
      <c r="I612" s="51"/>
      <c r="J612" s="121"/>
      <c r="L612" s="52"/>
      <c r="M612" s="26"/>
      <c r="N612" s="52"/>
      <c r="O612" s="27"/>
      <c r="T612" s="128"/>
      <c r="U612" s="267"/>
      <c r="V612" s="258"/>
      <c r="X612" s="258"/>
      <c r="Y612" s="96"/>
      <c r="Z612" s="96"/>
    </row>
    <row r="613" spans="1:26" s="31" customFormat="1" ht="14.4" x14ac:dyDescent="0.3">
      <c r="A613" s="23"/>
      <c r="E613" s="58"/>
      <c r="F613" s="58"/>
      <c r="I613" s="51"/>
      <c r="J613" s="121"/>
      <c r="L613" s="52"/>
      <c r="M613" s="26"/>
      <c r="N613" s="130"/>
      <c r="O613" s="54"/>
      <c r="U613" s="55"/>
      <c r="V613" s="258"/>
      <c r="X613" s="258"/>
      <c r="Y613" s="96"/>
      <c r="Z613" s="96"/>
    </row>
    <row r="614" spans="1:26" s="31" customFormat="1" ht="14.4" x14ac:dyDescent="0.3">
      <c r="A614" s="23"/>
      <c r="B614" s="7"/>
      <c r="E614" s="58"/>
      <c r="F614" s="58"/>
      <c r="I614" s="51"/>
      <c r="J614" s="121"/>
      <c r="L614" s="52"/>
      <c r="M614" s="26"/>
      <c r="N614" s="130"/>
      <c r="O614" s="27"/>
      <c r="U614" s="55"/>
      <c r="V614" s="57"/>
      <c r="X614" s="57"/>
      <c r="Y614" s="96"/>
      <c r="Z614" s="96"/>
    </row>
    <row r="615" spans="1:26" s="31" customFormat="1" ht="14.4" x14ac:dyDescent="0.3">
      <c r="A615" s="23"/>
      <c r="B615" s="7"/>
      <c r="E615" s="58"/>
      <c r="F615" s="58"/>
      <c r="I615" s="51"/>
      <c r="J615" s="121"/>
      <c r="L615" s="52"/>
      <c r="M615" s="26"/>
      <c r="N615" s="130"/>
      <c r="O615" s="54"/>
      <c r="U615" s="55"/>
      <c r="V615" s="57"/>
      <c r="X615" s="57"/>
      <c r="Y615" s="96"/>
      <c r="Z615" s="96"/>
    </row>
    <row r="616" spans="1:26" s="31" customFormat="1" ht="14.4" x14ac:dyDescent="0.3">
      <c r="A616" s="23"/>
      <c r="B616" s="7"/>
      <c r="E616" s="58"/>
      <c r="F616" s="58"/>
      <c r="I616" s="51"/>
      <c r="J616" s="121"/>
      <c r="L616" s="52"/>
      <c r="M616" s="26"/>
      <c r="N616" s="130"/>
      <c r="O616" s="27"/>
      <c r="U616" s="55"/>
      <c r="V616" s="57"/>
      <c r="X616" s="57"/>
      <c r="Y616" s="1"/>
      <c r="Z616" s="1"/>
    </row>
    <row r="617" spans="1:26" s="31" customFormat="1" ht="14.4" x14ac:dyDescent="0.3">
      <c r="A617" s="23"/>
      <c r="E617" s="58"/>
      <c r="F617" s="58"/>
      <c r="I617" s="51"/>
      <c r="J617" s="121"/>
      <c r="L617" s="52"/>
      <c r="M617" s="26"/>
      <c r="N617" s="130"/>
      <c r="O617" s="54"/>
      <c r="U617" s="55"/>
      <c r="V617" s="57"/>
      <c r="X617" s="57"/>
      <c r="Y617" s="1"/>
      <c r="Z617" s="1"/>
    </row>
    <row r="618" spans="1:26" s="31" customFormat="1" ht="14.4" x14ac:dyDescent="0.3">
      <c r="A618" s="23"/>
      <c r="E618" s="58"/>
      <c r="F618" s="58"/>
      <c r="I618" s="51"/>
      <c r="J618" s="121"/>
      <c r="L618" s="52"/>
      <c r="M618" s="26"/>
      <c r="N618" s="130"/>
      <c r="O618" s="27"/>
      <c r="U618" s="55"/>
      <c r="V618" s="57"/>
      <c r="X618" s="57"/>
      <c r="Y618" s="1"/>
      <c r="Z618" s="1"/>
    </row>
    <row r="619" spans="1:26" s="31" customFormat="1" ht="14.4" x14ac:dyDescent="0.3">
      <c r="A619" s="23"/>
      <c r="E619" s="58"/>
      <c r="F619" s="58"/>
      <c r="I619" s="51"/>
      <c r="J619" s="121"/>
      <c r="L619" s="52"/>
      <c r="M619" s="26"/>
      <c r="N619" s="130"/>
      <c r="O619" s="54"/>
      <c r="U619" s="55"/>
      <c r="V619" s="57"/>
      <c r="X619" s="57"/>
      <c r="Y619" s="1"/>
      <c r="Z619" s="1"/>
    </row>
    <row r="620" spans="1:26" s="31" customFormat="1" ht="14.4" x14ac:dyDescent="0.3">
      <c r="A620" s="23"/>
      <c r="E620" s="58"/>
      <c r="F620" s="58"/>
      <c r="I620" s="51"/>
      <c r="J620" s="121"/>
      <c r="L620" s="52"/>
      <c r="M620" s="26"/>
      <c r="N620" s="130"/>
      <c r="O620" s="27"/>
      <c r="U620" s="55"/>
      <c r="V620" s="57"/>
      <c r="X620" s="57"/>
      <c r="Y620" s="1"/>
      <c r="Z620" s="1"/>
    </row>
    <row r="621" spans="1:26" s="31" customFormat="1" ht="14.4" x14ac:dyDescent="0.3">
      <c r="A621" s="23"/>
      <c r="E621" s="58"/>
      <c r="F621" s="58"/>
      <c r="I621" s="51"/>
      <c r="J621" s="121"/>
      <c r="L621" s="52"/>
      <c r="M621" s="26"/>
      <c r="N621" s="130"/>
      <c r="O621" s="54"/>
      <c r="U621" s="55"/>
      <c r="V621" s="57"/>
      <c r="X621" s="57"/>
      <c r="Y621" s="1"/>
      <c r="Z621" s="1"/>
    </row>
    <row r="622" spans="1:26" s="31" customFormat="1" ht="14.4" x14ac:dyDescent="0.3">
      <c r="A622" s="23"/>
      <c r="E622" s="58"/>
      <c r="F622" s="58"/>
      <c r="I622" s="51"/>
      <c r="J622" s="121"/>
      <c r="L622" s="52"/>
      <c r="M622" s="26"/>
      <c r="N622" s="130"/>
      <c r="O622" s="27"/>
      <c r="U622" s="55"/>
      <c r="V622" s="57"/>
      <c r="X622" s="57"/>
      <c r="Y622" s="1"/>
      <c r="Z622" s="1"/>
    </row>
    <row r="623" spans="1:26" s="31" customFormat="1" ht="14.4" x14ac:dyDescent="0.3">
      <c r="A623" s="23"/>
      <c r="E623" s="58"/>
      <c r="F623" s="58"/>
      <c r="I623" s="51"/>
      <c r="J623" s="121"/>
      <c r="L623" s="52"/>
      <c r="M623" s="26"/>
      <c r="N623" s="130"/>
      <c r="O623" s="54"/>
      <c r="U623" s="55"/>
      <c r="V623" s="57"/>
      <c r="X623" s="57"/>
      <c r="Y623" s="1"/>
      <c r="Z623" s="1"/>
    </row>
    <row r="624" spans="1:26" s="31" customFormat="1" ht="14.4" x14ac:dyDescent="0.3">
      <c r="A624" s="23"/>
      <c r="E624" s="58"/>
      <c r="F624" s="58"/>
      <c r="H624" s="58"/>
      <c r="I624" s="51"/>
      <c r="J624" s="121"/>
      <c r="L624" s="52"/>
      <c r="M624" s="26"/>
      <c r="N624" s="130"/>
      <c r="O624" s="27"/>
      <c r="U624" s="55"/>
      <c r="V624" s="57"/>
      <c r="X624" s="57"/>
      <c r="Y624" s="1"/>
      <c r="Z624" s="1"/>
    </row>
    <row r="625" spans="1:26" s="31" customFormat="1" ht="14.4" x14ac:dyDescent="0.3">
      <c r="A625" s="23"/>
      <c r="E625" s="58"/>
      <c r="F625" s="58"/>
      <c r="H625" s="58"/>
      <c r="I625" s="51"/>
      <c r="J625" s="121"/>
      <c r="L625" s="52"/>
      <c r="M625" s="26"/>
      <c r="N625" s="130"/>
      <c r="O625" s="54"/>
      <c r="U625" s="55"/>
      <c r="V625" s="57"/>
      <c r="X625" s="57"/>
      <c r="Y625" s="1"/>
      <c r="Z625" s="1"/>
    </row>
    <row r="626" spans="1:26" s="31" customFormat="1" ht="14.4" x14ac:dyDescent="0.3">
      <c r="A626" s="23"/>
      <c r="E626" s="58"/>
      <c r="F626" s="58"/>
      <c r="H626" s="58"/>
      <c r="I626" s="51"/>
      <c r="J626" s="121"/>
      <c r="L626" s="52"/>
      <c r="M626" s="26"/>
      <c r="N626" s="130"/>
      <c r="O626" s="27"/>
      <c r="U626" s="55"/>
      <c r="V626" s="57"/>
      <c r="X626" s="57"/>
      <c r="Y626" s="1"/>
      <c r="Z626" s="1"/>
    </row>
    <row r="627" spans="1:26" s="31" customFormat="1" ht="14.4" x14ac:dyDescent="0.3">
      <c r="A627" s="23"/>
      <c r="E627" s="58"/>
      <c r="F627" s="58"/>
      <c r="H627" s="58"/>
      <c r="I627" s="51"/>
      <c r="J627" s="121"/>
      <c r="L627" s="52"/>
      <c r="M627" s="26"/>
      <c r="N627" s="130"/>
      <c r="O627" s="54"/>
      <c r="U627" s="55"/>
      <c r="V627" s="57"/>
      <c r="X627" s="57"/>
      <c r="Y627" s="1"/>
      <c r="Z627" s="1"/>
    </row>
    <row r="628" spans="1:26" s="31" customFormat="1" ht="14.4" x14ac:dyDescent="0.3">
      <c r="A628" s="23"/>
      <c r="B628" s="121"/>
      <c r="E628" s="58"/>
      <c r="F628" s="58"/>
      <c r="H628" s="58"/>
      <c r="I628" s="51"/>
      <c r="J628" s="121"/>
      <c r="L628" s="52"/>
      <c r="M628" s="26"/>
      <c r="N628" s="130"/>
      <c r="O628" s="27"/>
      <c r="U628" s="55"/>
      <c r="V628" s="57"/>
      <c r="X628" s="57"/>
      <c r="Y628" s="1"/>
      <c r="Z628" s="1"/>
    </row>
    <row r="629" spans="1:26" s="31" customFormat="1" ht="14.4" x14ac:dyDescent="0.3">
      <c r="A629" s="23"/>
      <c r="B629" s="121"/>
      <c r="E629" s="58"/>
      <c r="F629" s="58"/>
      <c r="H629" s="58"/>
      <c r="I629" s="51"/>
      <c r="J629" s="121"/>
      <c r="L629" s="52"/>
      <c r="M629" s="26"/>
      <c r="N629" s="130"/>
      <c r="O629" s="54"/>
      <c r="U629" s="55"/>
      <c r="V629" s="57"/>
      <c r="X629" s="57"/>
      <c r="Y629" s="1"/>
      <c r="Z629" s="1"/>
    </row>
    <row r="630" spans="1:26" s="31" customFormat="1" ht="14.4" x14ac:dyDescent="0.3">
      <c r="A630" s="23"/>
      <c r="B630" s="121"/>
      <c r="E630" s="58"/>
      <c r="F630" s="58"/>
      <c r="H630" s="58"/>
      <c r="I630" s="51"/>
      <c r="J630" s="121"/>
      <c r="L630" s="52"/>
      <c r="M630" s="26"/>
      <c r="N630" s="130"/>
      <c r="O630" s="27"/>
      <c r="U630" s="55"/>
      <c r="V630" s="57"/>
      <c r="X630" s="57"/>
      <c r="Y630" s="1"/>
      <c r="Z630" s="1"/>
    </row>
    <row r="631" spans="1:26" s="31" customFormat="1" ht="14.4" x14ac:dyDescent="0.3">
      <c r="A631" s="23"/>
      <c r="B631" s="121"/>
      <c r="E631" s="58"/>
      <c r="F631" s="58"/>
      <c r="H631" s="58"/>
      <c r="I631" s="51"/>
      <c r="J631" s="121"/>
      <c r="L631" s="52"/>
      <c r="M631" s="26"/>
      <c r="N631" s="130"/>
      <c r="O631" s="54"/>
      <c r="U631" s="55"/>
      <c r="V631" s="57"/>
      <c r="X631" s="57"/>
      <c r="Y631" s="1"/>
      <c r="Z631" s="1"/>
    </row>
    <row r="632" spans="1:26" s="31" customFormat="1" ht="14.4" x14ac:dyDescent="0.3">
      <c r="A632" s="23"/>
      <c r="B632" s="121"/>
      <c r="E632" s="58"/>
      <c r="F632" s="58"/>
      <c r="H632" s="58"/>
      <c r="I632" s="51"/>
      <c r="J632" s="121"/>
      <c r="L632" s="52"/>
      <c r="M632" s="26"/>
      <c r="N632" s="130"/>
      <c r="O632" s="27"/>
      <c r="U632" s="55"/>
      <c r="V632" s="57"/>
      <c r="X632" s="57"/>
      <c r="Y632" s="1"/>
      <c r="Z632" s="1"/>
    </row>
    <row r="633" spans="1:26" s="31" customFormat="1" ht="14.4" x14ac:dyDescent="0.3">
      <c r="A633" s="23"/>
      <c r="B633" s="121"/>
      <c r="E633" s="58"/>
      <c r="F633" s="58"/>
      <c r="H633" s="58"/>
      <c r="I633" s="51"/>
      <c r="J633" s="121"/>
      <c r="L633" s="52"/>
      <c r="M633" s="26"/>
      <c r="N633" s="130"/>
      <c r="O633" s="54"/>
      <c r="U633" s="55"/>
      <c r="V633" s="57"/>
      <c r="X633" s="57"/>
      <c r="Y633" s="1"/>
      <c r="Z633" s="1"/>
    </row>
    <row r="634" spans="1:26" s="31" customFormat="1" ht="14.4" x14ac:dyDescent="0.3">
      <c r="A634" s="23"/>
      <c r="B634" s="121"/>
      <c r="E634" s="58"/>
      <c r="F634" s="58"/>
      <c r="H634" s="58"/>
      <c r="I634" s="51"/>
      <c r="J634" s="121"/>
      <c r="L634" s="52"/>
      <c r="M634" s="26"/>
      <c r="N634" s="130"/>
      <c r="O634" s="27"/>
      <c r="U634" s="55"/>
      <c r="V634" s="57"/>
      <c r="X634" s="57"/>
      <c r="Y634" s="1"/>
      <c r="Z634" s="1"/>
    </row>
    <row r="635" spans="1:26" s="31" customFormat="1" ht="14.4" x14ac:dyDescent="0.3">
      <c r="A635" s="23"/>
      <c r="B635" s="121"/>
      <c r="E635" s="58"/>
      <c r="F635" s="58"/>
      <c r="H635" s="58"/>
      <c r="I635" s="51"/>
      <c r="J635" s="121"/>
      <c r="L635" s="52"/>
      <c r="M635" s="26"/>
      <c r="N635" s="130"/>
      <c r="O635" s="54"/>
      <c r="U635" s="55"/>
      <c r="V635" s="57"/>
      <c r="X635" s="57"/>
      <c r="Y635" s="1"/>
      <c r="Z635" s="1"/>
    </row>
    <row r="636" spans="1:26" s="31" customFormat="1" ht="14.4" x14ac:dyDescent="0.3">
      <c r="A636" s="23"/>
      <c r="B636" s="121"/>
      <c r="E636" s="58"/>
      <c r="F636" s="58"/>
      <c r="H636" s="58"/>
      <c r="I636" s="51"/>
      <c r="J636" s="121"/>
      <c r="L636" s="52"/>
      <c r="M636" s="26"/>
      <c r="N636" s="130"/>
      <c r="O636" s="27"/>
      <c r="U636" s="55"/>
      <c r="V636" s="57"/>
      <c r="X636" s="57"/>
      <c r="Y636" s="1"/>
      <c r="Z636" s="1"/>
    </row>
    <row r="637" spans="1:26" s="31" customFormat="1" ht="14.4" x14ac:dyDescent="0.3">
      <c r="A637" s="23"/>
      <c r="B637" s="121"/>
      <c r="E637" s="58"/>
      <c r="F637" s="58"/>
      <c r="H637" s="58"/>
      <c r="I637" s="51"/>
      <c r="J637" s="121"/>
      <c r="L637" s="52"/>
      <c r="M637" s="26"/>
      <c r="N637" s="130"/>
      <c r="O637" s="54"/>
      <c r="U637" s="55"/>
      <c r="V637" s="57"/>
      <c r="X637" s="57"/>
      <c r="Y637" s="1"/>
      <c r="Z637" s="1"/>
    </row>
    <row r="638" spans="1:26" s="31" customFormat="1" x14ac:dyDescent="0.25">
      <c r="A638" s="23"/>
      <c r="B638" s="121"/>
      <c r="E638" s="58"/>
      <c r="F638" s="58"/>
      <c r="H638" s="58"/>
      <c r="I638" s="51"/>
      <c r="J638" s="121"/>
      <c r="L638" s="52"/>
      <c r="M638" s="26"/>
      <c r="N638" s="52"/>
      <c r="O638" s="27"/>
      <c r="T638" s="128"/>
      <c r="U638" s="55"/>
      <c r="V638" s="57"/>
      <c r="X638" s="57"/>
      <c r="Y638" s="1"/>
      <c r="Z638" s="1"/>
    </row>
    <row r="639" spans="1:26" s="31" customFormat="1" x14ac:dyDescent="0.25">
      <c r="A639" s="23"/>
      <c r="B639" s="121"/>
      <c r="E639" s="58"/>
      <c r="F639" s="58"/>
      <c r="H639" s="58"/>
      <c r="I639" s="51"/>
      <c r="J639" s="121"/>
      <c r="L639" s="52"/>
      <c r="M639" s="26"/>
      <c r="N639" s="52"/>
      <c r="O639" s="54"/>
      <c r="T639" s="128"/>
      <c r="U639" s="55"/>
      <c r="V639" s="57"/>
      <c r="X639" s="57"/>
      <c r="Y639" s="1"/>
      <c r="Z639" s="1"/>
    </row>
    <row r="640" spans="1:26" s="31" customFormat="1" x14ac:dyDescent="0.25">
      <c r="A640" s="23"/>
      <c r="B640" s="121"/>
      <c r="E640" s="58"/>
      <c r="F640" s="58"/>
      <c r="H640" s="58"/>
      <c r="I640" s="51"/>
      <c r="J640" s="121"/>
      <c r="L640" s="52"/>
      <c r="M640" s="26"/>
      <c r="N640" s="52"/>
      <c r="O640" s="27"/>
      <c r="T640" s="128"/>
      <c r="U640" s="55"/>
      <c r="V640" s="57"/>
      <c r="X640" s="57"/>
      <c r="Y640" s="1"/>
      <c r="Z640" s="1"/>
    </row>
    <row r="641" spans="1:26" s="31" customFormat="1" x14ac:dyDescent="0.25">
      <c r="A641" s="23"/>
      <c r="B641" s="121"/>
      <c r="E641" s="58"/>
      <c r="F641" s="58"/>
      <c r="H641" s="58"/>
      <c r="I641" s="51"/>
      <c r="J641" s="121"/>
      <c r="L641" s="52"/>
      <c r="M641" s="26"/>
      <c r="N641" s="52"/>
      <c r="O641" s="54"/>
      <c r="T641" s="128"/>
      <c r="U641" s="55"/>
      <c r="V641" s="57"/>
      <c r="X641" s="57"/>
      <c r="Y641" s="1"/>
      <c r="Z641" s="1"/>
    </row>
    <row r="642" spans="1:26" s="31" customFormat="1" x14ac:dyDescent="0.25">
      <c r="A642" s="23"/>
      <c r="B642" s="121"/>
      <c r="E642" s="58"/>
      <c r="F642" s="58"/>
      <c r="H642" s="58"/>
      <c r="I642" s="51"/>
      <c r="J642" s="121"/>
      <c r="L642" s="52"/>
      <c r="M642" s="26"/>
      <c r="N642" s="52"/>
      <c r="O642" s="27"/>
      <c r="T642" s="128"/>
      <c r="U642" s="55"/>
      <c r="V642" s="57"/>
      <c r="X642" s="57"/>
      <c r="Y642" s="1"/>
      <c r="Z642" s="1"/>
    </row>
    <row r="643" spans="1:26" s="31" customFormat="1" x14ac:dyDescent="0.25">
      <c r="A643" s="23"/>
      <c r="B643" s="121"/>
      <c r="E643" s="58"/>
      <c r="F643" s="58"/>
      <c r="H643" s="58"/>
      <c r="I643" s="51"/>
      <c r="J643" s="121"/>
      <c r="L643" s="52"/>
      <c r="M643" s="26"/>
      <c r="N643" s="52"/>
      <c r="O643" s="54"/>
      <c r="T643" s="128"/>
      <c r="U643" s="55"/>
      <c r="V643" s="57"/>
      <c r="X643" s="57"/>
      <c r="Y643" s="1"/>
      <c r="Z643" s="1"/>
    </row>
    <row r="644" spans="1:26" s="31" customFormat="1" x14ac:dyDescent="0.25">
      <c r="A644" s="23"/>
      <c r="B644" s="121"/>
      <c r="E644" s="58"/>
      <c r="F644" s="58"/>
      <c r="H644" s="58"/>
      <c r="I644" s="51"/>
      <c r="J644" s="121"/>
      <c r="L644" s="52"/>
      <c r="M644" s="26"/>
      <c r="N644" s="52"/>
      <c r="O644" s="27"/>
      <c r="T644" s="128"/>
      <c r="U644" s="55"/>
      <c r="V644" s="57"/>
      <c r="X644" s="57"/>
      <c r="Y644" s="1"/>
      <c r="Z644" s="1"/>
    </row>
    <row r="645" spans="1:26" s="31" customFormat="1" x14ac:dyDescent="0.25">
      <c r="A645" s="23"/>
      <c r="B645" s="121"/>
      <c r="E645" s="58"/>
      <c r="F645" s="58"/>
      <c r="H645" s="58"/>
      <c r="I645" s="51"/>
      <c r="J645" s="121"/>
      <c r="L645" s="52"/>
      <c r="M645" s="26"/>
      <c r="N645" s="52"/>
      <c r="O645" s="54"/>
      <c r="T645" s="128"/>
      <c r="U645" s="55"/>
      <c r="V645" s="57"/>
      <c r="X645" s="57"/>
      <c r="Y645" s="1"/>
      <c r="Z645" s="1"/>
    </row>
    <row r="646" spans="1:26" s="31" customFormat="1" x14ac:dyDescent="0.25">
      <c r="A646" s="23"/>
      <c r="B646" s="121"/>
      <c r="E646" s="58"/>
      <c r="F646" s="58"/>
      <c r="H646" s="58"/>
      <c r="I646" s="51"/>
      <c r="J646" s="121"/>
      <c r="L646" s="52"/>
      <c r="M646" s="26"/>
      <c r="N646" s="52"/>
      <c r="O646" s="27"/>
      <c r="T646" s="128"/>
      <c r="U646" s="55"/>
      <c r="V646" s="57"/>
      <c r="X646" s="57"/>
      <c r="Y646" s="1"/>
      <c r="Z646" s="1"/>
    </row>
    <row r="647" spans="1:26" s="31" customFormat="1" x14ac:dyDescent="0.25">
      <c r="A647" s="23"/>
      <c r="B647" s="121"/>
      <c r="E647" s="58"/>
      <c r="F647" s="58"/>
      <c r="H647" s="58"/>
      <c r="I647" s="51"/>
      <c r="J647" s="121"/>
      <c r="L647" s="52"/>
      <c r="M647" s="26"/>
      <c r="N647" s="52"/>
      <c r="O647" s="54"/>
      <c r="T647" s="128"/>
      <c r="U647" s="55"/>
      <c r="V647" s="57"/>
      <c r="X647" s="57"/>
      <c r="Y647" s="1"/>
      <c r="Z647" s="1"/>
    </row>
    <row r="648" spans="1:26" s="31" customFormat="1" x14ac:dyDescent="0.25">
      <c r="A648" s="23"/>
      <c r="B648" s="121"/>
      <c r="E648" s="58"/>
      <c r="F648" s="58"/>
      <c r="H648" s="58"/>
      <c r="I648" s="51"/>
      <c r="J648" s="121"/>
      <c r="L648" s="52"/>
      <c r="M648" s="26"/>
      <c r="N648" s="52"/>
      <c r="O648" s="27"/>
      <c r="T648" s="128"/>
      <c r="U648" s="55"/>
      <c r="V648" s="57"/>
      <c r="X648" s="57"/>
      <c r="Y648" s="1"/>
      <c r="Z648" s="1"/>
    </row>
    <row r="649" spans="1:26" s="31" customFormat="1" x14ac:dyDescent="0.25">
      <c r="A649" s="23"/>
      <c r="B649" s="7"/>
      <c r="E649" s="58"/>
      <c r="F649" s="58"/>
      <c r="H649" s="58"/>
      <c r="I649" s="51"/>
      <c r="J649" s="121"/>
      <c r="L649" s="52"/>
      <c r="M649" s="26"/>
      <c r="N649" s="52"/>
      <c r="O649" s="54"/>
      <c r="T649" s="128"/>
      <c r="U649" s="55"/>
      <c r="V649" s="57"/>
      <c r="X649" s="57"/>
      <c r="Y649" s="1"/>
      <c r="Z649" s="1"/>
    </row>
    <row r="650" spans="1:26" s="31" customFormat="1" x14ac:dyDescent="0.25">
      <c r="A650" s="23"/>
      <c r="E650" s="58"/>
      <c r="F650" s="58"/>
      <c r="H650" s="58"/>
      <c r="I650" s="51"/>
      <c r="J650" s="121"/>
      <c r="L650" s="52"/>
      <c r="M650" s="26"/>
      <c r="N650" s="52"/>
      <c r="O650" s="27"/>
      <c r="T650" s="128"/>
      <c r="U650" s="55"/>
      <c r="V650" s="57"/>
      <c r="X650" s="57"/>
      <c r="Y650" s="1"/>
      <c r="Z650" s="1"/>
    </row>
    <row r="651" spans="1:26" s="31" customFormat="1" x14ac:dyDescent="0.25">
      <c r="A651" s="23"/>
      <c r="E651" s="58"/>
      <c r="F651" s="58"/>
      <c r="H651" s="58"/>
      <c r="I651" s="51"/>
      <c r="J651" s="121"/>
      <c r="L651" s="52"/>
      <c r="M651" s="26"/>
      <c r="N651" s="52"/>
      <c r="O651" s="54"/>
      <c r="T651" s="128"/>
      <c r="U651" s="55"/>
      <c r="V651" s="57"/>
      <c r="X651" s="57"/>
      <c r="Y651" s="1"/>
      <c r="Z651" s="1"/>
    </row>
    <row r="652" spans="1:26" s="31" customFormat="1" x14ac:dyDescent="0.25">
      <c r="A652" s="23"/>
      <c r="E652" s="58"/>
      <c r="F652" s="58"/>
      <c r="H652" s="58"/>
      <c r="I652" s="51"/>
      <c r="J652" s="121"/>
      <c r="L652" s="52"/>
      <c r="M652" s="26"/>
      <c r="N652" s="52"/>
      <c r="O652" s="27"/>
      <c r="T652" s="128"/>
      <c r="U652" s="55"/>
      <c r="V652" s="57"/>
      <c r="X652" s="57"/>
      <c r="Y652" s="1"/>
      <c r="Z652" s="1"/>
    </row>
    <row r="653" spans="1:26" s="31" customFormat="1" x14ac:dyDescent="0.25">
      <c r="A653" s="23"/>
      <c r="E653" s="58"/>
      <c r="F653" s="58"/>
      <c r="H653" s="58"/>
      <c r="I653" s="51"/>
      <c r="J653" s="121"/>
      <c r="L653" s="52"/>
      <c r="M653" s="26"/>
      <c r="N653" s="52"/>
      <c r="O653" s="54"/>
      <c r="T653" s="128"/>
      <c r="U653" s="55"/>
      <c r="V653" s="57"/>
      <c r="X653" s="57"/>
      <c r="Y653" s="1"/>
      <c r="Z653" s="1"/>
    </row>
    <row r="654" spans="1:26" s="96" customFormat="1" x14ac:dyDescent="0.25">
      <c r="A654" s="23"/>
      <c r="B654" s="95"/>
      <c r="E654" s="103"/>
      <c r="F654" s="103"/>
      <c r="H654" s="103"/>
      <c r="I654" s="97"/>
      <c r="J654" s="141"/>
      <c r="L654" s="98"/>
      <c r="M654" s="183"/>
      <c r="N654" s="98"/>
      <c r="O654" s="184"/>
      <c r="T654" s="129"/>
      <c r="U654" s="101"/>
      <c r="V654" s="102"/>
      <c r="X654" s="102"/>
      <c r="Y654" s="1"/>
      <c r="Z654" s="1"/>
    </row>
    <row r="655" spans="1:26" s="96" customFormat="1" x14ac:dyDescent="0.25">
      <c r="A655" s="23"/>
      <c r="B655" s="95"/>
      <c r="E655" s="103"/>
      <c r="F655" s="103"/>
      <c r="H655" s="103"/>
      <c r="I655" s="97"/>
      <c r="J655" s="141"/>
      <c r="L655" s="98"/>
      <c r="M655" s="183"/>
      <c r="N655" s="98"/>
      <c r="O655" s="100"/>
      <c r="T655" s="129"/>
      <c r="U655" s="101"/>
      <c r="V655" s="102"/>
      <c r="X655" s="102"/>
      <c r="Y655" s="1"/>
      <c r="Z655" s="1"/>
    </row>
    <row r="656" spans="1:26" s="96" customFormat="1" x14ac:dyDescent="0.25">
      <c r="A656" s="23"/>
      <c r="B656" s="95"/>
      <c r="E656" s="103"/>
      <c r="F656" s="103"/>
      <c r="H656" s="103"/>
      <c r="I656" s="97"/>
      <c r="J656" s="141"/>
      <c r="L656" s="98"/>
      <c r="M656" s="183"/>
      <c r="N656" s="98"/>
      <c r="O656" s="184"/>
      <c r="T656" s="129"/>
      <c r="U656" s="101"/>
      <c r="V656" s="102"/>
      <c r="X656" s="102"/>
      <c r="Y656" s="1"/>
      <c r="Z656" s="1"/>
    </row>
    <row r="657" spans="1:30" s="96" customFormat="1" x14ac:dyDescent="0.25">
      <c r="A657" s="23"/>
      <c r="B657" s="95"/>
      <c r="E657" s="103"/>
      <c r="F657" s="103"/>
      <c r="H657" s="103"/>
      <c r="I657" s="97"/>
      <c r="J657" s="141"/>
      <c r="L657" s="98"/>
      <c r="M657" s="183"/>
      <c r="N657" s="98"/>
      <c r="O657" s="100"/>
      <c r="T657" s="129"/>
      <c r="U657" s="101"/>
      <c r="V657" s="102"/>
      <c r="X657" s="102"/>
      <c r="Y657" s="1"/>
      <c r="Z657" s="1"/>
    </row>
    <row r="658" spans="1:30" s="96" customFormat="1" x14ac:dyDescent="0.25">
      <c r="A658" s="23"/>
      <c r="B658" s="95"/>
      <c r="E658" s="103"/>
      <c r="F658" s="103"/>
      <c r="H658" s="103"/>
      <c r="I658" s="97"/>
      <c r="J658" s="141"/>
      <c r="L658" s="98"/>
      <c r="M658" s="183"/>
      <c r="N658" s="98"/>
      <c r="O658" s="184"/>
      <c r="T658" s="129"/>
      <c r="U658" s="101"/>
      <c r="V658" s="102"/>
      <c r="X658" s="102"/>
      <c r="Y658" s="1"/>
      <c r="Z658" s="1"/>
    </row>
    <row r="659" spans="1:30" s="96" customFormat="1" x14ac:dyDescent="0.25">
      <c r="A659" s="23"/>
      <c r="B659" s="95"/>
      <c r="E659" s="103"/>
      <c r="F659" s="103"/>
      <c r="H659" s="103"/>
      <c r="I659" s="97"/>
      <c r="J659" s="141"/>
      <c r="L659" s="98"/>
      <c r="M659" s="183"/>
      <c r="N659" s="98"/>
      <c r="O659" s="100"/>
      <c r="T659" s="129"/>
      <c r="U659" s="101"/>
      <c r="V659" s="102"/>
      <c r="X659" s="102"/>
      <c r="Y659" s="1"/>
      <c r="Z659" s="1"/>
    </row>
    <row r="660" spans="1:30" s="31" customFormat="1" x14ac:dyDescent="0.25">
      <c r="A660" s="23"/>
      <c r="B660" s="4"/>
      <c r="C660" s="1"/>
      <c r="D660" s="1"/>
      <c r="E660" s="24"/>
      <c r="F660" s="58"/>
      <c r="G660" s="122"/>
      <c r="H660" s="143"/>
      <c r="I660" s="123"/>
      <c r="J660" s="186"/>
      <c r="K660" s="122"/>
      <c r="L660" s="144"/>
      <c r="M660" s="181"/>
      <c r="N660" s="144"/>
      <c r="O660" s="185"/>
      <c r="P660" s="1"/>
      <c r="Q660" s="1"/>
      <c r="R660" s="1"/>
      <c r="S660" s="1"/>
      <c r="T660" s="127"/>
      <c r="U660" s="146"/>
      <c r="V660" s="147"/>
      <c r="W660" s="122"/>
      <c r="X660" s="147"/>
      <c r="Y660" s="1"/>
      <c r="Z660" s="1"/>
      <c r="AA660" s="1"/>
      <c r="AB660" s="1"/>
      <c r="AC660" s="122"/>
      <c r="AD660" s="122"/>
    </row>
    <row r="661" spans="1:30" x14ac:dyDescent="0.25">
      <c r="A661" s="23"/>
      <c r="B661" s="142"/>
      <c r="G661" s="122"/>
      <c r="H661" s="143"/>
      <c r="I661" s="123"/>
      <c r="J661" s="186"/>
      <c r="K661" s="122"/>
      <c r="L661" s="144"/>
      <c r="M661" s="181"/>
      <c r="N661" s="144"/>
      <c r="O661" s="132"/>
      <c r="T661" s="127"/>
      <c r="U661" s="146"/>
      <c r="V661" s="147"/>
      <c r="W661" s="122"/>
      <c r="X661" s="147"/>
      <c r="AC661" s="122"/>
      <c r="AD661" s="122"/>
    </row>
    <row r="662" spans="1:30" x14ac:dyDescent="0.25">
      <c r="A662" s="23"/>
      <c r="B662" s="4"/>
      <c r="G662" s="122"/>
      <c r="H662" s="24"/>
      <c r="J662" s="32"/>
      <c r="M662" s="181"/>
      <c r="O662" s="185"/>
      <c r="T662" s="127"/>
      <c r="U662" s="146"/>
      <c r="V662" s="147"/>
      <c r="W662" s="122"/>
      <c r="X662" s="147"/>
      <c r="AC662" s="122"/>
    </row>
    <row r="663" spans="1:30" x14ac:dyDescent="0.25">
      <c r="A663" s="23"/>
      <c r="B663" s="142"/>
      <c r="H663" s="24"/>
      <c r="J663" s="32"/>
      <c r="M663" s="181"/>
      <c r="O663" s="132"/>
    </row>
    <row r="664" spans="1:30" x14ac:dyDescent="0.25">
      <c r="A664" s="23"/>
      <c r="B664" s="4"/>
      <c r="H664" s="24"/>
      <c r="J664" s="32"/>
      <c r="M664" s="181"/>
      <c r="O664" s="185"/>
      <c r="U664" s="1"/>
      <c r="AA664" s="32"/>
    </row>
    <row r="665" spans="1:30" x14ac:dyDescent="0.25">
      <c r="A665" s="23"/>
      <c r="B665" s="142"/>
      <c r="H665" s="24"/>
      <c r="J665" s="32"/>
      <c r="M665" s="181"/>
      <c r="O665" s="132"/>
      <c r="U665" s="1"/>
      <c r="Y665" s="315"/>
      <c r="Z665" s="315"/>
      <c r="AA665" s="32"/>
    </row>
    <row r="666" spans="1:30" x14ac:dyDescent="0.25">
      <c r="A666" s="23"/>
      <c r="B666" s="4"/>
      <c r="H666" s="24"/>
      <c r="J666" s="32"/>
      <c r="M666" s="181"/>
      <c r="O666" s="185"/>
      <c r="U666" s="1"/>
      <c r="Y666" s="96"/>
      <c r="Z666" s="96"/>
      <c r="AA666" s="32"/>
    </row>
    <row r="667" spans="1:30" x14ac:dyDescent="0.25">
      <c r="A667" s="23"/>
      <c r="B667" s="142"/>
      <c r="H667" s="24"/>
      <c r="J667" s="32"/>
      <c r="M667" s="181"/>
      <c r="O667" s="132"/>
      <c r="U667" s="1"/>
      <c r="Y667" s="31"/>
      <c r="Z667" s="31"/>
      <c r="AA667" s="32"/>
    </row>
    <row r="668" spans="1:30" x14ac:dyDescent="0.25">
      <c r="A668" s="23"/>
      <c r="B668" s="4"/>
      <c r="H668" s="24"/>
      <c r="J668" s="32"/>
      <c r="M668" s="181"/>
      <c r="O668" s="185"/>
      <c r="Y668" s="31"/>
      <c r="Z668" s="31"/>
      <c r="AA668" s="32"/>
    </row>
    <row r="669" spans="1:30" x14ac:dyDescent="0.25">
      <c r="A669" s="23"/>
      <c r="B669" s="142"/>
      <c r="H669" s="24"/>
      <c r="J669" s="32"/>
      <c r="M669" s="181"/>
      <c r="O669" s="132"/>
      <c r="P669" s="8"/>
      <c r="T669" s="15"/>
      <c r="Y669" s="31"/>
      <c r="Z669" s="31"/>
      <c r="AA669" s="32"/>
    </row>
    <row r="670" spans="1:30" x14ac:dyDescent="0.25">
      <c r="A670" s="23"/>
      <c r="B670" s="4"/>
      <c r="H670" s="24"/>
      <c r="J670" s="32"/>
      <c r="M670" s="181"/>
      <c r="O670" s="185"/>
      <c r="P670" s="8"/>
      <c r="T670" s="15"/>
      <c r="U670" s="15"/>
      <c r="Y670" s="31"/>
      <c r="Z670" s="31"/>
      <c r="AA670" s="32"/>
    </row>
    <row r="671" spans="1:30" s="62" customFormat="1" x14ac:dyDescent="0.25">
      <c r="A671" s="23"/>
      <c r="B671" s="142"/>
      <c r="C671" s="1"/>
      <c r="D671" s="1"/>
      <c r="E671" s="24"/>
      <c r="F671" s="24"/>
      <c r="G671" s="1"/>
      <c r="H671" s="131"/>
      <c r="I671" s="123"/>
      <c r="J671" s="186"/>
      <c r="K671" s="122"/>
      <c r="L671" s="144"/>
      <c r="M671" s="181"/>
      <c r="N671" s="144"/>
      <c r="O671" s="132"/>
      <c r="P671" s="8"/>
      <c r="Q671" s="1"/>
      <c r="R671" s="1"/>
      <c r="S671" s="1"/>
      <c r="T671" s="15"/>
      <c r="U671" s="15"/>
      <c r="V671" s="15"/>
      <c r="W671" s="1"/>
      <c r="X671" s="15"/>
      <c r="Y671" s="31"/>
      <c r="Z671" s="31"/>
      <c r="AA671" s="32"/>
      <c r="AB671" s="1"/>
      <c r="AC671" s="1"/>
      <c r="AD671" s="122"/>
    </row>
    <row r="672" spans="1:30" s="62" customFormat="1" x14ac:dyDescent="0.25">
      <c r="A672" s="23"/>
      <c r="B672" s="4"/>
      <c r="C672" s="1"/>
      <c r="D672" s="1"/>
      <c r="E672" s="24"/>
      <c r="F672" s="24"/>
      <c r="G672" s="1"/>
      <c r="H672" s="131"/>
      <c r="I672" s="123"/>
      <c r="J672" s="186"/>
      <c r="K672" s="122"/>
      <c r="L672" s="144"/>
      <c r="M672" s="181"/>
      <c r="N672" s="144"/>
      <c r="O672" s="185"/>
      <c r="P672" s="8"/>
      <c r="Q672" s="1"/>
      <c r="R672" s="1"/>
      <c r="S672" s="1"/>
      <c r="T672" s="15"/>
      <c r="U672" s="15"/>
      <c r="V672" s="15"/>
      <c r="W672" s="1"/>
      <c r="X672" s="15"/>
      <c r="Y672" s="122"/>
      <c r="Z672" s="122"/>
      <c r="AA672" s="32"/>
      <c r="AB672" s="1"/>
      <c r="AC672" s="1"/>
      <c r="AD672" s="122"/>
    </row>
    <row r="673" spans="1:30" x14ac:dyDescent="0.25">
      <c r="A673" s="23"/>
      <c r="B673" s="142"/>
      <c r="H673" s="24"/>
      <c r="I673" s="123"/>
      <c r="J673" s="186"/>
      <c r="K673" s="122"/>
      <c r="L673" s="144"/>
      <c r="M673" s="181"/>
      <c r="N673" s="144"/>
      <c r="O673" s="132"/>
      <c r="P673" s="122"/>
      <c r="Q673" s="122"/>
      <c r="R673" s="122"/>
      <c r="S673" s="122"/>
      <c r="T673" s="188"/>
      <c r="U673" s="190"/>
      <c r="V673" s="190"/>
      <c r="W673" s="122"/>
      <c r="X673" s="190"/>
      <c r="Y673" s="122"/>
      <c r="Z673" s="122"/>
      <c r="AA673" s="186"/>
      <c r="AC673" s="122"/>
      <c r="AD673" s="122"/>
    </row>
    <row r="674" spans="1:30" x14ac:dyDescent="0.25">
      <c r="A674" s="23"/>
      <c r="B674" s="4"/>
      <c r="H674" s="24"/>
      <c r="J674" s="32"/>
      <c r="M674" s="181"/>
      <c r="O674" s="185"/>
      <c r="P674" s="122"/>
      <c r="T674" s="188"/>
      <c r="U674" s="190"/>
      <c r="V674" s="190"/>
      <c r="W674" s="122"/>
      <c r="X674" s="190"/>
      <c r="Y674" s="122"/>
      <c r="Z674" s="122"/>
      <c r="AA674" s="32"/>
      <c r="AC674" s="122"/>
    </row>
    <row r="675" spans="1:30" x14ac:dyDescent="0.25">
      <c r="A675" s="23"/>
      <c r="B675" s="142"/>
      <c r="H675" s="24"/>
      <c r="J675" s="32"/>
      <c r="M675" s="181"/>
      <c r="O675" s="132"/>
      <c r="P675" s="122"/>
      <c r="Q675" s="122"/>
      <c r="R675" s="122"/>
      <c r="S675" s="122"/>
      <c r="T675" s="188"/>
      <c r="U675" s="190"/>
      <c r="V675" s="190"/>
      <c r="W675" s="122"/>
      <c r="X675" s="190"/>
      <c r="Y675" s="122"/>
      <c r="Z675" s="122"/>
      <c r="AA675" s="186"/>
      <c r="AC675" s="122"/>
    </row>
    <row r="676" spans="1:30" x14ac:dyDescent="0.25">
      <c r="A676" s="23"/>
      <c r="B676" s="4"/>
      <c r="H676" s="24"/>
      <c r="J676" s="32"/>
      <c r="M676" s="181"/>
      <c r="O676" s="185"/>
      <c r="P676" s="122"/>
      <c r="T676" s="188"/>
      <c r="U676" s="190"/>
      <c r="V676" s="190"/>
      <c r="W676" s="122"/>
      <c r="X676" s="190"/>
      <c r="Y676" s="122"/>
      <c r="Z676" s="122"/>
      <c r="AA676" s="32"/>
      <c r="AC676" s="122"/>
    </row>
    <row r="677" spans="1:30" x14ac:dyDescent="0.25">
      <c r="A677" s="23"/>
      <c r="B677" s="142"/>
      <c r="H677" s="24"/>
      <c r="J677" s="32"/>
      <c r="M677" s="181"/>
      <c r="O677" s="132"/>
      <c r="P677" s="122"/>
      <c r="Q677" s="122"/>
      <c r="R677" s="122"/>
      <c r="S677" s="122"/>
      <c r="T677" s="188"/>
      <c r="U677" s="190"/>
      <c r="V677" s="190"/>
      <c r="W677" s="122"/>
      <c r="X677" s="190"/>
      <c r="Y677" s="122"/>
      <c r="Z677" s="122"/>
      <c r="AA677" s="186"/>
      <c r="AC677" s="122"/>
    </row>
    <row r="678" spans="1:30" x14ac:dyDescent="0.25">
      <c r="A678" s="23"/>
      <c r="B678" s="4"/>
      <c r="H678" s="24"/>
      <c r="J678" s="32"/>
      <c r="M678" s="181"/>
      <c r="O678" s="185"/>
      <c r="P678" s="122"/>
      <c r="T678" s="188"/>
      <c r="U678" s="190"/>
      <c r="V678" s="190"/>
      <c r="W678" s="122"/>
      <c r="X678" s="190"/>
      <c r="Y678" s="122"/>
      <c r="Z678" s="122"/>
      <c r="AA678" s="32"/>
      <c r="AC678" s="122"/>
    </row>
    <row r="679" spans="1:30" x14ac:dyDescent="0.25">
      <c r="A679" s="23"/>
      <c r="B679" s="142"/>
      <c r="H679" s="24"/>
      <c r="J679" s="32"/>
      <c r="M679" s="181"/>
      <c r="O679" s="132"/>
      <c r="P679" s="122"/>
      <c r="Q679" s="122"/>
      <c r="R679" s="122"/>
      <c r="S679" s="122"/>
      <c r="T679" s="188"/>
      <c r="U679" s="190"/>
      <c r="V679" s="190"/>
      <c r="W679" s="122"/>
      <c r="X679" s="190"/>
      <c r="Y679" s="122"/>
      <c r="Z679" s="122"/>
      <c r="AA679" s="186"/>
      <c r="AC679" s="122"/>
    </row>
    <row r="680" spans="1:30" x14ac:dyDescent="0.25">
      <c r="A680" s="23"/>
      <c r="B680" s="4"/>
      <c r="H680" s="24"/>
      <c r="J680" s="32"/>
      <c r="M680" s="181"/>
      <c r="O680" s="185"/>
      <c r="P680" s="122"/>
      <c r="T680" s="188"/>
      <c r="U680" s="190"/>
      <c r="V680" s="190"/>
      <c r="W680" s="122"/>
      <c r="X680" s="190"/>
      <c r="Y680" s="122"/>
      <c r="Z680" s="122"/>
      <c r="AA680" s="32"/>
      <c r="AC680" s="122"/>
    </row>
    <row r="681" spans="1:30" x14ac:dyDescent="0.25">
      <c r="A681" s="23"/>
      <c r="B681" s="142"/>
      <c r="H681" s="24"/>
      <c r="J681" s="32"/>
      <c r="M681" s="181"/>
      <c r="O681" s="132"/>
      <c r="P681" s="122"/>
      <c r="Q681" s="122"/>
      <c r="R681" s="122"/>
      <c r="S681" s="122"/>
      <c r="T681" s="188"/>
      <c r="U681" s="190"/>
      <c r="V681" s="190"/>
      <c r="W681" s="122"/>
      <c r="X681" s="190"/>
      <c r="Y681" s="122"/>
      <c r="Z681" s="122"/>
      <c r="AA681" s="186"/>
      <c r="AC681" s="122"/>
    </row>
    <row r="682" spans="1:30" x14ac:dyDescent="0.25">
      <c r="A682" s="23"/>
      <c r="B682" s="4"/>
      <c r="H682" s="24"/>
      <c r="J682" s="32"/>
      <c r="M682" s="181"/>
      <c r="O682" s="185"/>
      <c r="P682" s="122"/>
      <c r="T682" s="188"/>
      <c r="U682" s="190"/>
      <c r="V682" s="190"/>
      <c r="W682" s="122"/>
      <c r="X682" s="190"/>
      <c r="Y682" s="122"/>
      <c r="Z682" s="122"/>
      <c r="AA682" s="32"/>
      <c r="AC682" s="122"/>
    </row>
    <row r="683" spans="1:30" x14ac:dyDescent="0.25">
      <c r="A683" s="23"/>
      <c r="B683" s="142"/>
      <c r="H683" s="24"/>
      <c r="J683" s="32"/>
      <c r="M683" s="181"/>
      <c r="O683" s="132"/>
      <c r="P683" s="122"/>
      <c r="Q683" s="122"/>
      <c r="R683" s="122"/>
      <c r="S683" s="122"/>
      <c r="T683" s="188"/>
      <c r="U683" s="190"/>
      <c r="V683" s="190"/>
      <c r="W683" s="122"/>
      <c r="X683" s="190"/>
      <c r="Y683" s="122"/>
      <c r="Z683" s="122"/>
      <c r="AA683" s="186"/>
      <c r="AC683" s="122"/>
    </row>
    <row r="684" spans="1:30" x14ac:dyDescent="0.25">
      <c r="A684" s="23"/>
      <c r="B684" s="4"/>
      <c r="H684" s="24"/>
      <c r="J684" s="32"/>
      <c r="M684" s="181"/>
      <c r="O684" s="185"/>
      <c r="P684" s="122"/>
      <c r="T684" s="188"/>
      <c r="U684" s="190"/>
      <c r="V684" s="190"/>
      <c r="W684" s="122"/>
      <c r="X684" s="190"/>
      <c r="Y684" s="122"/>
      <c r="Z684" s="122"/>
      <c r="AA684" s="32"/>
      <c r="AC684" s="122"/>
    </row>
    <row r="685" spans="1:30" x14ac:dyDescent="0.25">
      <c r="A685" s="23"/>
      <c r="B685" s="142"/>
      <c r="H685" s="24"/>
      <c r="J685" s="32"/>
      <c r="M685" s="181"/>
      <c r="O685" s="132"/>
      <c r="P685" s="122"/>
      <c r="Q685" s="122"/>
      <c r="R685" s="122"/>
      <c r="S685" s="122"/>
      <c r="T685" s="188"/>
      <c r="U685" s="190"/>
      <c r="V685" s="190"/>
      <c r="W685" s="122"/>
      <c r="X685" s="190"/>
      <c r="Y685" s="122"/>
      <c r="Z685" s="122"/>
      <c r="AA685" s="186"/>
      <c r="AC685" s="122"/>
    </row>
    <row r="686" spans="1:30" x14ac:dyDescent="0.25">
      <c r="A686" s="23"/>
      <c r="B686" s="4"/>
      <c r="H686" s="24"/>
      <c r="J686" s="32"/>
      <c r="M686" s="181"/>
      <c r="O686" s="185"/>
      <c r="P686" s="122"/>
      <c r="T686" s="188"/>
      <c r="U686" s="190"/>
      <c r="V686" s="190"/>
      <c r="W686" s="122"/>
      <c r="X686" s="190"/>
      <c r="Y686" s="122"/>
      <c r="Z686" s="122"/>
      <c r="AA686" s="32"/>
      <c r="AC686" s="122"/>
    </row>
    <row r="687" spans="1:30" x14ac:dyDescent="0.25">
      <c r="A687" s="23"/>
      <c r="B687" s="142"/>
      <c r="H687" s="24"/>
      <c r="J687" s="32"/>
      <c r="M687" s="181"/>
      <c r="O687" s="132"/>
      <c r="P687" s="122"/>
      <c r="Q687" s="122"/>
      <c r="R687" s="122"/>
      <c r="S687" s="122"/>
      <c r="T687" s="188"/>
      <c r="U687" s="190"/>
      <c r="V687" s="190"/>
      <c r="W687" s="122"/>
      <c r="X687" s="190"/>
      <c r="Y687" s="122"/>
      <c r="Z687" s="122"/>
      <c r="AA687" s="186"/>
      <c r="AC687" s="122"/>
    </row>
    <row r="688" spans="1:30" x14ac:dyDescent="0.25">
      <c r="A688" s="23"/>
      <c r="B688" s="4"/>
      <c r="H688" s="24"/>
      <c r="J688" s="32"/>
      <c r="M688" s="181"/>
      <c r="O688" s="185"/>
      <c r="P688" s="122"/>
      <c r="T688" s="188"/>
      <c r="U688" s="190"/>
      <c r="V688" s="190"/>
      <c r="W688" s="122"/>
      <c r="X688" s="190"/>
      <c r="Y688" s="122"/>
      <c r="Z688" s="122"/>
      <c r="AA688" s="32"/>
      <c r="AC688" s="122"/>
    </row>
    <row r="689" spans="1:29" x14ac:dyDescent="0.25">
      <c r="A689" s="23"/>
      <c r="B689" s="142"/>
      <c r="H689" s="24"/>
      <c r="J689" s="32"/>
      <c r="M689" s="181"/>
      <c r="O689" s="132"/>
      <c r="P689" s="122"/>
      <c r="Q689" s="122"/>
      <c r="R689" s="122"/>
      <c r="S689" s="122"/>
      <c r="T689" s="188"/>
      <c r="U689" s="190"/>
      <c r="V689" s="190"/>
      <c r="W689" s="122"/>
      <c r="X689" s="190"/>
      <c r="Y689" s="122"/>
      <c r="Z689" s="122"/>
      <c r="AA689" s="186"/>
      <c r="AC689" s="122"/>
    </row>
    <row r="690" spans="1:29" x14ac:dyDescent="0.25">
      <c r="A690" s="23"/>
      <c r="B690" s="4"/>
      <c r="H690" s="24"/>
      <c r="J690" s="32"/>
      <c r="M690" s="181"/>
      <c r="O690" s="185"/>
      <c r="P690" s="122"/>
      <c r="T690" s="188"/>
      <c r="U690" s="190"/>
      <c r="V690" s="190"/>
      <c r="W690" s="122"/>
      <c r="X690" s="190"/>
      <c r="Y690" s="122"/>
      <c r="Z690" s="122"/>
      <c r="AA690" s="32"/>
      <c r="AC690" s="122"/>
    </row>
    <row r="691" spans="1:29" ht="14.4" x14ac:dyDescent="0.3">
      <c r="A691" s="23"/>
      <c r="B691" s="142"/>
      <c r="H691" s="24"/>
      <c r="J691" s="125"/>
      <c r="L691" s="59"/>
      <c r="M691" s="181"/>
      <c r="O691" s="132"/>
      <c r="P691" s="122"/>
      <c r="Q691" s="122"/>
      <c r="R691" s="122"/>
      <c r="S691" s="122"/>
      <c r="T691" s="188"/>
      <c r="U691" s="190"/>
      <c r="V691" s="190"/>
      <c r="W691" s="122"/>
      <c r="X691" s="190"/>
      <c r="Y691" s="122"/>
      <c r="Z691" s="122"/>
      <c r="AA691" s="186"/>
      <c r="AC691" s="122"/>
    </row>
    <row r="692" spans="1:29" ht="14.4" x14ac:dyDescent="0.3">
      <c r="A692" s="23"/>
      <c r="B692" s="4"/>
      <c r="H692" s="24"/>
      <c r="J692" s="125"/>
      <c r="L692" s="59"/>
      <c r="M692" s="181"/>
      <c r="O692" s="185"/>
      <c r="P692" s="122"/>
      <c r="T692" s="188"/>
      <c r="U692" s="190"/>
      <c r="V692" s="190"/>
      <c r="W692" s="122"/>
      <c r="X692" s="190"/>
      <c r="Y692" s="122"/>
      <c r="Z692" s="122"/>
      <c r="AA692" s="32"/>
      <c r="AC692" s="122"/>
    </row>
    <row r="693" spans="1:29" ht="16.5" customHeight="1" x14ac:dyDescent="0.3">
      <c r="A693" s="23"/>
      <c r="B693" s="142"/>
      <c r="H693" s="24"/>
      <c r="J693" s="125"/>
      <c r="L693" s="59"/>
      <c r="M693" s="181"/>
      <c r="O693" s="132"/>
      <c r="P693" s="122"/>
      <c r="Q693" s="122"/>
      <c r="R693" s="122"/>
      <c r="S693" s="122"/>
      <c r="T693" s="188"/>
      <c r="U693" s="190"/>
      <c r="V693" s="190"/>
      <c r="W693" s="122"/>
      <c r="X693" s="190"/>
      <c r="Y693" s="122"/>
      <c r="Z693" s="122"/>
      <c r="AA693" s="186"/>
      <c r="AC693" s="122"/>
    </row>
    <row r="694" spans="1:29" x14ac:dyDescent="0.25">
      <c r="A694" s="23"/>
      <c r="B694" s="4"/>
      <c r="H694" s="24"/>
      <c r="J694" s="32"/>
      <c r="M694" s="181"/>
      <c r="O694" s="185"/>
      <c r="P694" s="122"/>
      <c r="T694" s="188"/>
      <c r="U694" s="190"/>
      <c r="V694" s="190"/>
      <c r="W694" s="122"/>
      <c r="X694" s="190"/>
      <c r="Y694" s="122"/>
      <c r="Z694" s="122"/>
      <c r="AA694" s="32"/>
      <c r="AC694" s="122"/>
    </row>
    <row r="695" spans="1:29" ht="15" customHeight="1" x14ac:dyDescent="0.25">
      <c r="A695" s="23"/>
      <c r="B695" s="142"/>
      <c r="H695" s="41"/>
      <c r="I695" s="42"/>
      <c r="J695" s="4"/>
      <c r="K695" s="41"/>
      <c r="L695" s="63"/>
      <c r="M695" s="181"/>
      <c r="N695" s="63"/>
      <c r="O695" s="132"/>
      <c r="P695" s="122"/>
      <c r="Q695" s="122"/>
      <c r="R695" s="122"/>
      <c r="S695" s="122"/>
      <c r="T695" s="188"/>
      <c r="U695" s="190"/>
      <c r="V695" s="190"/>
      <c r="W695" s="122"/>
      <c r="X695" s="190"/>
      <c r="Y695" s="122"/>
      <c r="Z695" s="122"/>
      <c r="AA695" s="186"/>
      <c r="AC695" s="122"/>
    </row>
    <row r="696" spans="1:29" x14ac:dyDescent="0.25">
      <c r="A696" s="23"/>
      <c r="B696" s="4"/>
      <c r="J696" s="32"/>
      <c r="M696" s="181"/>
      <c r="O696" s="185"/>
      <c r="P696" s="122"/>
      <c r="T696" s="188"/>
      <c r="U696" s="190"/>
      <c r="V696" s="190"/>
      <c r="W696" s="122"/>
      <c r="X696" s="190"/>
      <c r="Y696" s="122"/>
      <c r="Z696" s="122"/>
      <c r="AA696" s="32"/>
      <c r="AC696" s="122"/>
    </row>
    <row r="697" spans="1:29" x14ac:dyDescent="0.25">
      <c r="A697" s="23"/>
      <c r="B697" s="142"/>
      <c r="J697" s="32"/>
      <c r="M697" s="181"/>
      <c r="O697" s="132"/>
      <c r="P697" s="122"/>
      <c r="Q697" s="122"/>
      <c r="R697" s="122"/>
      <c r="S697" s="122"/>
      <c r="T697" s="188"/>
      <c r="U697" s="190"/>
      <c r="V697" s="190"/>
      <c r="W697" s="122"/>
      <c r="X697" s="190"/>
      <c r="Y697" s="122"/>
      <c r="Z697" s="122"/>
      <c r="AA697" s="186"/>
      <c r="AC697" s="122"/>
    </row>
    <row r="698" spans="1:29" ht="18.75" customHeight="1" x14ac:dyDescent="0.25">
      <c r="A698" s="23"/>
      <c r="H698" s="24"/>
      <c r="J698" s="32"/>
      <c r="M698" s="181"/>
      <c r="O698" s="185"/>
      <c r="P698" s="122"/>
      <c r="T698" s="188"/>
      <c r="U698" s="190"/>
      <c r="V698" s="190"/>
      <c r="W698" s="122"/>
      <c r="X698" s="190"/>
      <c r="Y698" s="122"/>
      <c r="Z698" s="122"/>
      <c r="AA698" s="32"/>
      <c r="AC698" s="122"/>
    </row>
    <row r="699" spans="1:29" s="31" customFormat="1" x14ac:dyDescent="0.25">
      <c r="A699" s="23"/>
      <c r="B699" s="142"/>
      <c r="C699" s="1"/>
      <c r="D699" s="1"/>
      <c r="E699" s="24"/>
      <c r="F699" s="24"/>
      <c r="G699" s="1"/>
      <c r="I699" s="8"/>
      <c r="J699" s="186"/>
      <c r="K699" s="1"/>
      <c r="L699" s="2"/>
      <c r="M699" s="181"/>
      <c r="N699" s="144"/>
      <c r="O699" s="132"/>
      <c r="P699" s="122"/>
      <c r="Q699" s="122"/>
      <c r="R699" s="122"/>
      <c r="S699" s="122"/>
      <c r="T699" s="188"/>
      <c r="U699" s="190"/>
      <c r="V699" s="190"/>
      <c r="W699" s="122"/>
      <c r="X699" s="190"/>
      <c r="Y699" s="122"/>
      <c r="Z699" s="122"/>
      <c r="AA699" s="186"/>
      <c r="AB699" s="1"/>
      <c r="AC699" s="122"/>
    </row>
    <row r="700" spans="1:29" s="96" customFormat="1" x14ac:dyDescent="0.25">
      <c r="A700" s="23"/>
      <c r="B700" s="4"/>
      <c r="C700" s="1"/>
      <c r="D700" s="1"/>
      <c r="E700" s="24"/>
      <c r="F700" s="24"/>
      <c r="G700" s="1"/>
      <c r="I700" s="8"/>
      <c r="J700" s="186"/>
      <c r="K700" s="1"/>
      <c r="L700" s="2"/>
      <c r="M700" s="181"/>
      <c r="N700" s="144"/>
      <c r="O700" s="185"/>
      <c r="P700" s="122"/>
      <c r="Q700" s="1"/>
      <c r="R700" s="1"/>
      <c r="S700" s="1"/>
      <c r="T700" s="188"/>
      <c r="U700" s="190"/>
      <c r="V700" s="190"/>
      <c r="W700" s="122"/>
      <c r="X700" s="190"/>
      <c r="Y700" s="122"/>
      <c r="Z700" s="122"/>
      <c r="AA700" s="32"/>
      <c r="AB700" s="1"/>
      <c r="AC700" s="122"/>
    </row>
    <row r="701" spans="1:29" x14ac:dyDescent="0.25">
      <c r="A701" s="23"/>
      <c r="B701" s="142"/>
      <c r="J701" s="186"/>
      <c r="M701" s="181"/>
      <c r="O701" s="132"/>
      <c r="P701" s="122"/>
      <c r="Q701" s="122"/>
      <c r="R701" s="122"/>
      <c r="S701" s="122"/>
      <c r="T701" s="188"/>
      <c r="U701" s="190"/>
      <c r="V701" s="190"/>
      <c r="W701" s="122"/>
      <c r="X701" s="190"/>
      <c r="Y701" s="122"/>
      <c r="Z701" s="122"/>
      <c r="AA701" s="186"/>
      <c r="AC701" s="122"/>
    </row>
    <row r="702" spans="1:29" x14ac:dyDescent="0.25">
      <c r="A702" s="23"/>
      <c r="B702" s="4"/>
      <c r="J702" s="186"/>
      <c r="M702" s="181"/>
      <c r="O702" s="185"/>
      <c r="P702" s="122"/>
      <c r="T702" s="188"/>
      <c r="U702" s="190"/>
      <c r="V702" s="190"/>
      <c r="W702" s="122"/>
      <c r="X702" s="190"/>
      <c r="Y702" s="122"/>
      <c r="Z702" s="122"/>
      <c r="AA702" s="32"/>
      <c r="AC702" s="122"/>
    </row>
    <row r="703" spans="1:29" x14ac:dyDescent="0.25">
      <c r="A703" s="23"/>
      <c r="B703" s="142"/>
      <c r="J703" s="186"/>
      <c r="M703" s="181"/>
      <c r="O703" s="132"/>
      <c r="P703" s="122"/>
      <c r="Q703" s="122"/>
      <c r="R703" s="122"/>
      <c r="S703" s="122"/>
      <c r="T703" s="188"/>
      <c r="U703" s="190"/>
      <c r="V703" s="190"/>
      <c r="W703" s="122"/>
      <c r="X703" s="190"/>
      <c r="Y703" s="122"/>
      <c r="Z703" s="122"/>
      <c r="AA703" s="186"/>
      <c r="AC703" s="122"/>
    </row>
    <row r="704" spans="1:29" x14ac:dyDescent="0.25">
      <c r="A704" s="23"/>
      <c r="B704" s="4"/>
      <c r="J704" s="186"/>
      <c r="M704" s="181"/>
      <c r="O704" s="185"/>
      <c r="P704" s="122"/>
      <c r="T704" s="188"/>
      <c r="U704" s="15"/>
      <c r="V704" s="190"/>
      <c r="X704" s="190"/>
      <c r="Y704" s="122"/>
      <c r="Z704" s="122"/>
      <c r="AA704" s="32"/>
    </row>
    <row r="705" spans="1:28" x14ac:dyDescent="0.25">
      <c r="A705" s="23"/>
      <c r="B705" s="142"/>
      <c r="J705" s="186"/>
      <c r="M705" s="181"/>
      <c r="O705" s="132"/>
      <c r="P705" s="8"/>
      <c r="T705" s="3"/>
      <c r="U705" s="15"/>
      <c r="Y705" s="122"/>
      <c r="Z705" s="122"/>
      <c r="AA705" s="32"/>
      <c r="AB705" s="8"/>
    </row>
    <row r="706" spans="1:28" x14ac:dyDescent="0.25">
      <c r="A706" s="23"/>
      <c r="B706" s="4"/>
      <c r="J706" s="32"/>
      <c r="M706" s="181"/>
      <c r="O706" s="185"/>
      <c r="P706" s="8"/>
      <c r="T706" s="3"/>
      <c r="U706" s="15"/>
      <c r="Y706" s="122"/>
      <c r="Z706" s="122"/>
      <c r="AA706" s="32"/>
      <c r="AB706" s="8"/>
    </row>
    <row r="707" spans="1:28" x14ac:dyDescent="0.25">
      <c r="A707" s="23"/>
      <c r="B707" s="142"/>
      <c r="J707" s="32"/>
      <c r="M707" s="181"/>
      <c r="O707" s="132"/>
      <c r="P707" s="8"/>
      <c r="T707" s="3"/>
      <c r="U707" s="15"/>
      <c r="Y707" s="122"/>
      <c r="Z707" s="122"/>
      <c r="AA707" s="32"/>
      <c r="AB707" s="8"/>
    </row>
    <row r="708" spans="1:28" x14ac:dyDescent="0.25">
      <c r="A708" s="23"/>
      <c r="B708" s="4"/>
      <c r="J708" s="32"/>
      <c r="M708" s="181"/>
      <c r="O708" s="185"/>
      <c r="P708" s="8"/>
      <c r="T708" s="3"/>
      <c r="U708" s="15"/>
      <c r="Y708" s="122"/>
      <c r="Z708" s="122"/>
      <c r="AA708" s="32"/>
      <c r="AB708" s="8"/>
    </row>
    <row r="709" spans="1:28" s="315" customFormat="1" x14ac:dyDescent="0.25">
      <c r="A709" s="23"/>
      <c r="E709" s="314"/>
      <c r="F709" s="314"/>
      <c r="I709" s="316"/>
      <c r="J709" s="317"/>
      <c r="L709" s="318"/>
      <c r="M709" s="319"/>
      <c r="N709" s="318"/>
      <c r="O709" s="320"/>
      <c r="P709" s="316"/>
      <c r="T709" s="321"/>
      <c r="U709" s="322"/>
      <c r="V709" s="323"/>
      <c r="X709" s="323"/>
      <c r="Y709" s="122"/>
      <c r="Z709" s="122"/>
      <c r="AA709" s="317"/>
      <c r="AB709" s="316"/>
    </row>
    <row r="710" spans="1:28" s="96" customFormat="1" x14ac:dyDescent="0.25">
      <c r="A710" s="23"/>
      <c r="E710" s="103"/>
      <c r="F710" s="103"/>
      <c r="I710" s="97"/>
      <c r="J710" s="141"/>
      <c r="L710" s="98"/>
      <c r="M710" s="183"/>
      <c r="N710" s="98"/>
      <c r="O710" s="184"/>
      <c r="P710" s="97"/>
      <c r="T710" s="101"/>
      <c r="U710" s="101"/>
      <c r="V710" s="277"/>
      <c r="X710" s="102"/>
      <c r="Y710" s="122"/>
      <c r="Z710" s="122"/>
      <c r="AA710" s="141"/>
    </row>
    <row r="711" spans="1:28" s="31" customFormat="1" x14ac:dyDescent="0.25">
      <c r="A711" s="23"/>
      <c r="B711" s="7"/>
      <c r="E711" s="58"/>
      <c r="F711" s="58"/>
      <c r="I711" s="51"/>
      <c r="J711" s="121"/>
      <c r="L711" s="52"/>
      <c r="M711" s="26"/>
      <c r="N711" s="52"/>
      <c r="O711" s="54"/>
      <c r="P711" s="51"/>
      <c r="T711" s="56"/>
      <c r="U711" s="55"/>
      <c r="V711" s="56"/>
      <c r="X711" s="57"/>
      <c r="Y711" s="122"/>
      <c r="Z711" s="122"/>
      <c r="AA711" s="121"/>
    </row>
    <row r="712" spans="1:28" s="31" customFormat="1" x14ac:dyDescent="0.25">
      <c r="A712" s="23"/>
      <c r="B712" s="7"/>
      <c r="E712" s="58"/>
      <c r="F712" s="58"/>
      <c r="I712" s="51"/>
      <c r="J712" s="121"/>
      <c r="L712" s="52"/>
      <c r="M712" s="26"/>
      <c r="N712" s="52"/>
      <c r="O712" s="27"/>
      <c r="P712" s="51"/>
      <c r="T712" s="56"/>
      <c r="U712" s="55"/>
      <c r="V712" s="56"/>
      <c r="X712" s="57"/>
      <c r="Y712" s="122"/>
      <c r="Z712" s="122"/>
      <c r="AA712" s="121"/>
    </row>
    <row r="713" spans="1:28" s="31" customFormat="1" x14ac:dyDescent="0.25">
      <c r="A713" s="23"/>
      <c r="B713" s="7"/>
      <c r="E713" s="58"/>
      <c r="F713" s="58"/>
      <c r="I713" s="51"/>
      <c r="J713" s="121"/>
      <c r="L713" s="52"/>
      <c r="M713" s="26"/>
      <c r="N713" s="52"/>
      <c r="O713" s="54"/>
      <c r="P713" s="51"/>
      <c r="T713" s="56"/>
      <c r="U713" s="55"/>
      <c r="V713" s="56"/>
      <c r="X713" s="57"/>
      <c r="Y713" s="122"/>
      <c r="Z713" s="122"/>
      <c r="AA713" s="121"/>
    </row>
    <row r="714" spans="1:28" s="31" customFormat="1" x14ac:dyDescent="0.25">
      <c r="A714" s="23"/>
      <c r="B714" s="7"/>
      <c r="E714" s="58"/>
      <c r="F714" s="58"/>
      <c r="I714" s="51"/>
      <c r="J714" s="121"/>
      <c r="L714" s="52"/>
      <c r="M714" s="26"/>
      <c r="N714" s="52"/>
      <c r="O714" s="27"/>
      <c r="P714" s="51"/>
      <c r="T714" s="57"/>
      <c r="U714" s="55"/>
      <c r="V714" s="57"/>
      <c r="X714" s="57"/>
      <c r="Y714" s="122"/>
      <c r="Z714" s="122"/>
      <c r="AA714" s="121"/>
    </row>
    <row r="715" spans="1:28" s="31" customFormat="1" x14ac:dyDescent="0.25">
      <c r="A715" s="23"/>
      <c r="B715" s="7"/>
      <c r="E715" s="58"/>
      <c r="F715" s="58"/>
      <c r="I715" s="51"/>
      <c r="J715" s="121"/>
      <c r="L715" s="52"/>
      <c r="M715" s="26"/>
      <c r="N715" s="52"/>
      <c r="O715" s="54"/>
      <c r="P715" s="51"/>
      <c r="T715" s="56"/>
      <c r="U715" s="55"/>
      <c r="V715" s="57"/>
      <c r="X715" s="57"/>
      <c r="Y715" s="122"/>
      <c r="Z715" s="122"/>
      <c r="AA715" s="121"/>
    </row>
    <row r="716" spans="1:28" s="122" customFormat="1" x14ac:dyDescent="0.25">
      <c r="A716" s="23"/>
      <c r="B716" s="142"/>
      <c r="E716" s="143"/>
      <c r="F716" s="143"/>
      <c r="I716" s="123"/>
      <c r="J716" s="186"/>
      <c r="L716" s="144"/>
      <c r="M716" s="181"/>
      <c r="N716" s="144"/>
      <c r="O716" s="185"/>
      <c r="P716" s="123"/>
      <c r="T716" s="195"/>
      <c r="U716" s="146"/>
      <c r="V716" s="146"/>
      <c r="X716" s="147"/>
      <c r="AA716" s="32"/>
    </row>
    <row r="717" spans="1:28" s="122" customFormat="1" x14ac:dyDescent="0.25">
      <c r="A717" s="23"/>
      <c r="B717" s="142"/>
      <c r="E717" s="143"/>
      <c r="F717" s="143"/>
      <c r="I717" s="123"/>
      <c r="J717" s="186"/>
      <c r="L717" s="144"/>
      <c r="M717" s="181"/>
      <c r="N717" s="144"/>
      <c r="O717" s="132"/>
      <c r="P717" s="8"/>
      <c r="Q717" s="1"/>
      <c r="R717" s="1"/>
      <c r="S717" s="1"/>
      <c r="T717" s="195"/>
      <c r="U717" s="146"/>
      <c r="V717" s="146"/>
      <c r="X717" s="147"/>
      <c r="AA717" s="32"/>
    </row>
    <row r="718" spans="1:28" s="122" customFormat="1" ht="30" customHeight="1" x14ac:dyDescent="0.25">
      <c r="A718" s="23"/>
      <c r="B718" s="142"/>
      <c r="E718" s="143"/>
      <c r="F718" s="143"/>
      <c r="I718" s="123"/>
      <c r="J718" s="186"/>
      <c r="L718" s="144"/>
      <c r="M718" s="181"/>
      <c r="N718" s="144"/>
      <c r="O718" s="185"/>
      <c r="P718" s="123"/>
      <c r="T718" s="195"/>
      <c r="U718" s="146"/>
      <c r="V718" s="146"/>
      <c r="X718" s="147"/>
      <c r="AA718" s="32"/>
    </row>
    <row r="719" spans="1:28" s="122" customFormat="1" ht="27" customHeight="1" x14ac:dyDescent="0.25">
      <c r="A719" s="23"/>
      <c r="B719" s="142"/>
      <c r="E719" s="143"/>
      <c r="F719" s="143"/>
      <c r="I719" s="123"/>
      <c r="J719" s="186"/>
      <c r="L719" s="144"/>
      <c r="M719" s="181"/>
      <c r="N719" s="144"/>
      <c r="O719" s="132"/>
      <c r="P719" s="8"/>
      <c r="Q719" s="1"/>
      <c r="R719" s="1"/>
      <c r="S719" s="1"/>
      <c r="T719" s="195"/>
      <c r="U719" s="146"/>
      <c r="V719" s="146"/>
      <c r="X719" s="147"/>
      <c r="AA719" s="32"/>
    </row>
    <row r="720" spans="1:28" s="122" customFormat="1" ht="25.2" customHeight="1" x14ac:dyDescent="0.25">
      <c r="A720" s="23"/>
      <c r="B720" s="142"/>
      <c r="E720" s="143"/>
      <c r="F720" s="143"/>
      <c r="I720" s="123"/>
      <c r="J720" s="186"/>
      <c r="L720" s="144"/>
      <c r="M720" s="181"/>
      <c r="N720" s="144"/>
      <c r="O720" s="185"/>
      <c r="P720" s="123"/>
      <c r="T720" s="195"/>
      <c r="U720" s="146"/>
      <c r="V720" s="146"/>
      <c r="X720" s="147"/>
      <c r="AA720" s="32"/>
    </row>
    <row r="721" spans="1:27" s="122" customFormat="1" ht="27" customHeight="1" x14ac:dyDescent="0.25">
      <c r="A721" s="23"/>
      <c r="B721" s="142"/>
      <c r="E721" s="143"/>
      <c r="F721" s="143"/>
      <c r="I721" s="123"/>
      <c r="J721" s="186"/>
      <c r="L721" s="144"/>
      <c r="M721" s="181"/>
      <c r="N721" s="144"/>
      <c r="O721" s="132"/>
      <c r="P721" s="8"/>
      <c r="Q721" s="1"/>
      <c r="R721" s="1"/>
      <c r="S721" s="1"/>
      <c r="T721" s="195"/>
      <c r="U721" s="146"/>
      <c r="V721" s="146"/>
      <c r="X721" s="147"/>
      <c r="AA721" s="32"/>
    </row>
    <row r="722" spans="1:27" s="122" customFormat="1" ht="30" customHeight="1" x14ac:dyDescent="0.25">
      <c r="A722" s="23"/>
      <c r="B722" s="142"/>
      <c r="E722" s="143"/>
      <c r="F722" s="143"/>
      <c r="I722" s="123"/>
      <c r="J722" s="186"/>
      <c r="L722" s="144"/>
      <c r="M722" s="181"/>
      <c r="N722" s="144"/>
      <c r="O722" s="185"/>
      <c r="P722" s="123"/>
      <c r="T722" s="195"/>
      <c r="U722" s="146"/>
      <c r="V722" s="146"/>
      <c r="X722" s="147"/>
      <c r="AA722" s="32"/>
    </row>
    <row r="723" spans="1:27" s="122" customFormat="1" ht="27.6" customHeight="1" x14ac:dyDescent="0.25">
      <c r="A723" s="23"/>
      <c r="B723" s="142"/>
      <c r="E723" s="143"/>
      <c r="F723" s="143"/>
      <c r="I723" s="123"/>
      <c r="J723" s="186"/>
      <c r="L723" s="144"/>
      <c r="M723" s="181"/>
      <c r="N723" s="144"/>
      <c r="O723" s="132"/>
      <c r="P723" s="8"/>
      <c r="Q723" s="1"/>
      <c r="R723" s="1"/>
      <c r="S723" s="1"/>
      <c r="T723" s="195"/>
      <c r="U723" s="146"/>
      <c r="V723" s="146"/>
      <c r="X723" s="147"/>
      <c r="AA723" s="32"/>
    </row>
    <row r="724" spans="1:27" s="122" customFormat="1" ht="23.4" customHeight="1" x14ac:dyDescent="0.25">
      <c r="A724" s="23"/>
      <c r="B724" s="142"/>
      <c r="E724" s="143"/>
      <c r="F724" s="143"/>
      <c r="I724" s="123"/>
      <c r="J724" s="186"/>
      <c r="L724" s="144"/>
      <c r="M724" s="181"/>
      <c r="N724" s="144"/>
      <c r="O724" s="185"/>
      <c r="P724" s="123"/>
      <c r="T724" s="195"/>
      <c r="U724" s="146"/>
      <c r="V724" s="146"/>
      <c r="X724" s="147"/>
      <c r="AA724" s="32"/>
    </row>
    <row r="725" spans="1:27" s="122" customFormat="1" ht="26.4" customHeight="1" x14ac:dyDescent="0.25">
      <c r="A725" s="23"/>
      <c r="B725" s="142"/>
      <c r="E725" s="143"/>
      <c r="F725" s="143"/>
      <c r="I725" s="123"/>
      <c r="J725" s="186"/>
      <c r="L725" s="144"/>
      <c r="M725" s="181"/>
      <c r="N725" s="144"/>
      <c r="O725" s="132"/>
      <c r="P725" s="8"/>
      <c r="Q725" s="1"/>
      <c r="R725" s="1"/>
      <c r="S725" s="1"/>
      <c r="T725" s="195"/>
      <c r="U725" s="146"/>
      <c r="V725" s="146"/>
      <c r="X725" s="147"/>
      <c r="AA725" s="32"/>
    </row>
    <row r="726" spans="1:27" s="122" customFormat="1" ht="25.95" customHeight="1" x14ac:dyDescent="0.25">
      <c r="A726" s="23"/>
      <c r="B726" s="142"/>
      <c r="E726" s="143"/>
      <c r="F726" s="143"/>
      <c r="I726" s="123"/>
      <c r="J726" s="186"/>
      <c r="L726" s="144"/>
      <c r="M726" s="181"/>
      <c r="N726" s="144"/>
      <c r="O726" s="185"/>
      <c r="P726" s="123"/>
      <c r="T726" s="195"/>
      <c r="U726" s="146"/>
      <c r="V726" s="146"/>
      <c r="X726" s="147"/>
      <c r="AA726" s="32"/>
    </row>
    <row r="727" spans="1:27" s="122" customFormat="1" ht="27" customHeight="1" x14ac:dyDescent="0.25">
      <c r="A727" s="23"/>
      <c r="B727" s="142"/>
      <c r="E727" s="143"/>
      <c r="F727" s="143"/>
      <c r="I727" s="123"/>
      <c r="J727" s="186"/>
      <c r="L727" s="144"/>
      <c r="M727" s="181"/>
      <c r="N727" s="144"/>
      <c r="O727" s="132"/>
      <c r="P727" s="8"/>
      <c r="Q727" s="1"/>
      <c r="R727" s="1"/>
      <c r="S727" s="1"/>
      <c r="T727" s="195"/>
      <c r="U727" s="146"/>
      <c r="V727" s="146"/>
      <c r="X727" s="147"/>
      <c r="AA727" s="32"/>
    </row>
    <row r="728" spans="1:27" s="122" customFormat="1" ht="24.6" customHeight="1" x14ac:dyDescent="0.25">
      <c r="A728" s="23"/>
      <c r="B728" s="142"/>
      <c r="E728" s="143"/>
      <c r="F728" s="143"/>
      <c r="I728" s="123"/>
      <c r="J728" s="186"/>
      <c r="L728" s="144"/>
      <c r="M728" s="181"/>
      <c r="N728" s="144"/>
      <c r="O728" s="185"/>
      <c r="P728" s="123"/>
      <c r="T728" s="195"/>
      <c r="U728" s="146"/>
      <c r="V728" s="146"/>
      <c r="X728" s="147"/>
      <c r="AA728" s="32"/>
    </row>
    <row r="729" spans="1:27" s="122" customFormat="1" ht="24" customHeight="1" x14ac:dyDescent="0.25">
      <c r="A729" s="23"/>
      <c r="B729" s="142"/>
      <c r="E729" s="143"/>
      <c r="F729" s="143"/>
      <c r="I729" s="123"/>
      <c r="J729" s="186"/>
      <c r="L729" s="144"/>
      <c r="M729" s="181"/>
      <c r="N729" s="144"/>
      <c r="O729" s="132"/>
      <c r="P729" s="8"/>
      <c r="Q729" s="1"/>
      <c r="R729" s="1"/>
      <c r="S729" s="1"/>
      <c r="T729" s="195"/>
      <c r="U729" s="146"/>
      <c r="V729" s="146"/>
      <c r="X729" s="147"/>
      <c r="AA729" s="32"/>
    </row>
    <row r="730" spans="1:27" s="122" customFormat="1" ht="25.2" customHeight="1" x14ac:dyDescent="0.3">
      <c r="A730" s="23"/>
      <c r="B730" s="142"/>
      <c r="E730" s="143"/>
      <c r="F730" s="143"/>
      <c r="I730" s="123"/>
      <c r="J730" s="201"/>
      <c r="L730" s="196"/>
      <c r="M730" s="181"/>
      <c r="N730" s="144"/>
      <c r="O730" s="185"/>
      <c r="P730" s="123"/>
      <c r="T730" s="195"/>
      <c r="U730" s="146"/>
      <c r="V730" s="146"/>
      <c r="X730" s="147"/>
      <c r="AA730" s="32"/>
    </row>
    <row r="731" spans="1:27" s="122" customFormat="1" ht="28.2" customHeight="1" x14ac:dyDescent="0.3">
      <c r="A731" s="23"/>
      <c r="B731" s="142"/>
      <c r="E731" s="143"/>
      <c r="F731" s="143"/>
      <c r="I731" s="123"/>
      <c r="J731" s="201"/>
      <c r="L731" s="196"/>
      <c r="M731" s="181"/>
      <c r="N731" s="144"/>
      <c r="O731" s="132"/>
      <c r="P731" s="8"/>
      <c r="Q731" s="1"/>
      <c r="R731" s="1"/>
      <c r="S731" s="1"/>
      <c r="T731" s="195"/>
      <c r="U731" s="146"/>
      <c r="V731" s="146"/>
      <c r="X731" s="147"/>
      <c r="AA731" s="32"/>
    </row>
    <row r="732" spans="1:27" s="122" customFormat="1" ht="28.2" customHeight="1" x14ac:dyDescent="0.3">
      <c r="A732" s="23"/>
      <c r="B732" s="142"/>
      <c r="E732" s="143"/>
      <c r="F732" s="143"/>
      <c r="I732" s="123"/>
      <c r="J732" s="201"/>
      <c r="L732" s="196"/>
      <c r="M732" s="181"/>
      <c r="N732" s="144"/>
      <c r="O732" s="185"/>
      <c r="P732" s="123"/>
      <c r="T732" s="195"/>
      <c r="U732" s="146"/>
      <c r="V732" s="146"/>
      <c r="X732" s="147"/>
      <c r="AA732" s="32"/>
    </row>
    <row r="733" spans="1:27" s="122" customFormat="1" ht="25.95" customHeight="1" x14ac:dyDescent="0.3">
      <c r="A733" s="23"/>
      <c r="B733" s="142"/>
      <c r="E733" s="143"/>
      <c r="F733" s="143"/>
      <c r="I733" s="123"/>
      <c r="J733" s="201"/>
      <c r="L733" s="196"/>
      <c r="M733" s="181"/>
      <c r="N733" s="144"/>
      <c r="O733" s="132"/>
      <c r="P733" s="8"/>
      <c r="Q733" s="1"/>
      <c r="R733" s="1"/>
      <c r="S733" s="1"/>
      <c r="T733" s="195"/>
      <c r="U733" s="146"/>
      <c r="V733" s="146"/>
      <c r="X733" s="147"/>
      <c r="AA733" s="32"/>
    </row>
    <row r="734" spans="1:27" s="122" customFormat="1" ht="25.95" customHeight="1" x14ac:dyDescent="0.3">
      <c r="A734" s="23"/>
      <c r="B734" s="142"/>
      <c r="E734" s="143"/>
      <c r="F734" s="143"/>
      <c r="I734" s="123"/>
      <c r="J734" s="201"/>
      <c r="L734" s="196"/>
      <c r="M734" s="181"/>
      <c r="N734" s="144"/>
      <c r="O734" s="185"/>
      <c r="P734" s="123"/>
      <c r="T734" s="195"/>
      <c r="U734" s="146"/>
      <c r="V734" s="146"/>
      <c r="X734" s="147"/>
      <c r="AA734" s="32"/>
    </row>
    <row r="735" spans="1:27" s="122" customFormat="1" ht="24.6" customHeight="1" x14ac:dyDescent="0.3">
      <c r="A735" s="23"/>
      <c r="B735" s="142"/>
      <c r="E735" s="143"/>
      <c r="F735" s="143"/>
      <c r="I735" s="123"/>
      <c r="J735" s="201"/>
      <c r="L735" s="196"/>
      <c r="M735" s="181"/>
      <c r="N735" s="144"/>
      <c r="O735" s="132"/>
      <c r="P735" s="8"/>
      <c r="Q735" s="1"/>
      <c r="R735" s="1"/>
      <c r="S735" s="1"/>
      <c r="T735" s="195"/>
      <c r="U735" s="146"/>
      <c r="V735" s="146"/>
      <c r="X735" s="147"/>
      <c r="AA735" s="32"/>
    </row>
    <row r="736" spans="1:27" s="122" customFormat="1" ht="27" customHeight="1" x14ac:dyDescent="0.3">
      <c r="A736" s="23"/>
      <c r="B736" s="142"/>
      <c r="E736" s="143"/>
      <c r="F736" s="143"/>
      <c r="I736" s="123"/>
      <c r="J736" s="201"/>
      <c r="L736" s="196"/>
      <c r="M736" s="181"/>
      <c r="N736" s="144"/>
      <c r="O736" s="185"/>
      <c r="P736" s="123"/>
      <c r="T736" s="195"/>
      <c r="U736" s="146"/>
      <c r="V736" s="146"/>
      <c r="X736" s="147"/>
      <c r="AA736" s="32"/>
    </row>
    <row r="737" spans="1:27" s="122" customFormat="1" ht="27.6" customHeight="1" x14ac:dyDescent="0.3">
      <c r="A737" s="23"/>
      <c r="B737" s="142"/>
      <c r="E737" s="143"/>
      <c r="F737" s="143"/>
      <c r="H737" s="143"/>
      <c r="I737" s="123"/>
      <c r="J737" s="201"/>
      <c r="L737" s="196"/>
      <c r="M737" s="181"/>
      <c r="N737" s="144"/>
      <c r="O737" s="132"/>
      <c r="P737" s="8"/>
      <c r="Q737" s="1"/>
      <c r="R737" s="1"/>
      <c r="S737" s="1"/>
      <c r="T737" s="195"/>
      <c r="U737" s="146"/>
      <c r="V737" s="146"/>
      <c r="X737" s="147"/>
      <c r="AA737" s="32"/>
    </row>
    <row r="738" spans="1:27" s="122" customFormat="1" ht="26.4" customHeight="1" x14ac:dyDescent="0.25">
      <c r="A738" s="23"/>
      <c r="B738" s="142"/>
      <c r="E738" s="143"/>
      <c r="F738" s="143"/>
      <c r="H738" s="143"/>
      <c r="I738" s="123"/>
      <c r="J738" s="186"/>
      <c r="L738" s="144"/>
      <c r="M738" s="181"/>
      <c r="N738" s="144"/>
      <c r="O738" s="185"/>
      <c r="P738" s="123"/>
      <c r="T738" s="195"/>
      <c r="U738" s="146"/>
      <c r="V738" s="146"/>
      <c r="X738" s="147"/>
      <c r="AA738" s="32"/>
    </row>
    <row r="739" spans="1:27" s="122" customFormat="1" ht="27.6" customHeight="1" x14ac:dyDescent="0.25">
      <c r="A739" s="23"/>
      <c r="B739" s="142"/>
      <c r="E739" s="143"/>
      <c r="F739" s="143"/>
      <c r="H739" s="143"/>
      <c r="I739" s="123"/>
      <c r="J739" s="186"/>
      <c r="L739" s="144"/>
      <c r="M739" s="181"/>
      <c r="N739" s="144"/>
      <c r="O739" s="132"/>
      <c r="P739" s="8"/>
      <c r="Q739" s="1"/>
      <c r="R739" s="1"/>
      <c r="S739" s="1"/>
      <c r="T739" s="195"/>
      <c r="U739" s="146"/>
      <c r="V739" s="146"/>
      <c r="X739" s="147"/>
      <c r="AA739" s="32"/>
    </row>
    <row r="740" spans="1:27" s="122" customFormat="1" ht="25.2" customHeight="1" x14ac:dyDescent="0.25">
      <c r="A740" s="23"/>
      <c r="B740" s="142"/>
      <c r="E740" s="143"/>
      <c r="F740" s="143"/>
      <c r="H740" s="143"/>
      <c r="I740" s="123"/>
      <c r="J740" s="186"/>
      <c r="L740" s="144"/>
      <c r="M740" s="181"/>
      <c r="N740" s="144"/>
      <c r="O740" s="185"/>
      <c r="P740" s="123"/>
      <c r="T740" s="195"/>
      <c r="U740" s="146"/>
      <c r="V740" s="146"/>
      <c r="X740" s="147"/>
      <c r="AA740" s="32"/>
    </row>
    <row r="741" spans="1:27" s="122" customFormat="1" ht="28.95" customHeight="1" x14ac:dyDescent="0.25">
      <c r="A741" s="23"/>
      <c r="B741" s="142"/>
      <c r="E741" s="143"/>
      <c r="F741" s="143"/>
      <c r="H741" s="143"/>
      <c r="I741" s="123"/>
      <c r="J741" s="186"/>
      <c r="L741" s="144"/>
      <c r="M741" s="181"/>
      <c r="N741" s="144"/>
      <c r="O741" s="132"/>
      <c r="P741" s="8"/>
      <c r="Q741" s="1"/>
      <c r="R741" s="1"/>
      <c r="S741" s="1"/>
      <c r="T741" s="195"/>
      <c r="U741" s="146"/>
      <c r="V741" s="146"/>
      <c r="X741" s="147"/>
      <c r="AA741" s="32"/>
    </row>
    <row r="742" spans="1:27" s="122" customFormat="1" ht="25.95" customHeight="1" x14ac:dyDescent="0.25">
      <c r="A742" s="23"/>
      <c r="B742" s="142"/>
      <c r="E742" s="143"/>
      <c r="F742" s="143"/>
      <c r="H742" s="143"/>
      <c r="I742" s="123"/>
      <c r="J742" s="186"/>
      <c r="L742" s="144"/>
      <c r="M742" s="181"/>
      <c r="N742" s="144"/>
      <c r="O742" s="185"/>
      <c r="P742" s="123"/>
      <c r="T742" s="195"/>
      <c r="U742" s="146"/>
      <c r="V742" s="146"/>
      <c r="X742" s="147"/>
      <c r="AA742" s="32"/>
    </row>
    <row r="743" spans="1:27" s="122" customFormat="1" ht="24.6" customHeight="1" x14ac:dyDescent="0.25">
      <c r="A743" s="23"/>
      <c r="B743" s="142"/>
      <c r="E743" s="143"/>
      <c r="F743" s="143"/>
      <c r="H743" s="143"/>
      <c r="I743" s="123"/>
      <c r="J743" s="186"/>
      <c r="L743" s="144"/>
      <c r="M743" s="181"/>
      <c r="N743" s="144"/>
      <c r="O743" s="132"/>
      <c r="P743" s="8"/>
      <c r="Q743" s="1"/>
      <c r="R743" s="1"/>
      <c r="S743" s="1"/>
      <c r="T743" s="195"/>
      <c r="U743" s="146"/>
      <c r="V743" s="146"/>
      <c r="X743" s="147"/>
      <c r="AA743" s="32"/>
    </row>
    <row r="744" spans="1:27" s="122" customFormat="1" ht="28.95" customHeight="1" x14ac:dyDescent="0.25">
      <c r="A744" s="23"/>
      <c r="B744" s="142"/>
      <c r="E744" s="143"/>
      <c r="F744" s="143"/>
      <c r="H744" s="143"/>
      <c r="I744" s="123"/>
      <c r="J744" s="186"/>
      <c r="L744" s="144"/>
      <c r="M744" s="181"/>
      <c r="N744" s="144"/>
      <c r="O744" s="185"/>
      <c r="P744" s="123"/>
      <c r="T744" s="195"/>
      <c r="U744" s="146"/>
      <c r="V744" s="146"/>
      <c r="X744" s="147"/>
      <c r="AA744" s="32"/>
    </row>
    <row r="745" spans="1:27" s="122" customFormat="1" ht="28.2" customHeight="1" x14ac:dyDescent="0.25">
      <c r="A745" s="23"/>
      <c r="B745" s="142"/>
      <c r="E745" s="143"/>
      <c r="F745" s="143"/>
      <c r="H745" s="143"/>
      <c r="I745" s="123"/>
      <c r="J745" s="186"/>
      <c r="L745" s="144"/>
      <c r="M745" s="181"/>
      <c r="N745" s="144"/>
      <c r="O745" s="132"/>
      <c r="P745" s="8"/>
      <c r="Q745" s="1"/>
      <c r="R745" s="1"/>
      <c r="S745" s="1"/>
      <c r="T745" s="195"/>
      <c r="U745" s="146"/>
      <c r="V745" s="146"/>
      <c r="X745" s="147"/>
      <c r="AA745" s="32"/>
    </row>
    <row r="746" spans="1:27" s="122" customFormat="1" ht="28.2" customHeight="1" x14ac:dyDescent="0.25">
      <c r="A746" s="23"/>
      <c r="B746" s="142"/>
      <c r="E746" s="143"/>
      <c r="F746" s="143"/>
      <c r="H746" s="143"/>
      <c r="I746" s="123"/>
      <c r="J746" s="186"/>
      <c r="L746" s="144"/>
      <c r="M746" s="181"/>
      <c r="N746" s="144"/>
      <c r="O746" s="185"/>
      <c r="P746" s="123"/>
      <c r="T746" s="195"/>
      <c r="U746" s="146"/>
      <c r="V746" s="146"/>
      <c r="X746" s="147"/>
      <c r="AA746" s="32"/>
    </row>
    <row r="747" spans="1:27" s="122" customFormat="1" ht="28.95" customHeight="1" x14ac:dyDescent="0.25">
      <c r="A747" s="23"/>
      <c r="B747" s="142"/>
      <c r="E747" s="143"/>
      <c r="F747" s="143"/>
      <c r="H747" s="143"/>
      <c r="I747" s="123"/>
      <c r="J747" s="186"/>
      <c r="L747" s="144"/>
      <c r="M747" s="181"/>
      <c r="N747" s="144"/>
      <c r="O747" s="132"/>
      <c r="P747" s="8"/>
      <c r="Q747" s="1"/>
      <c r="R747" s="1"/>
      <c r="S747" s="1"/>
      <c r="T747" s="195"/>
      <c r="U747" s="146"/>
      <c r="V747" s="146"/>
      <c r="X747" s="147"/>
      <c r="AA747" s="32"/>
    </row>
    <row r="748" spans="1:27" s="122" customFormat="1" ht="31.2" customHeight="1" x14ac:dyDescent="0.25">
      <c r="A748" s="23"/>
      <c r="B748" s="142"/>
      <c r="E748" s="143"/>
      <c r="F748" s="143"/>
      <c r="H748" s="143"/>
      <c r="I748" s="123"/>
      <c r="J748" s="186"/>
      <c r="L748" s="144"/>
      <c r="M748" s="181"/>
      <c r="N748" s="144"/>
      <c r="O748" s="185"/>
      <c r="P748" s="123"/>
      <c r="T748" s="195"/>
      <c r="U748" s="146"/>
      <c r="V748" s="146"/>
      <c r="X748" s="147"/>
      <c r="AA748" s="32"/>
    </row>
    <row r="749" spans="1:27" s="122" customFormat="1" ht="32.4" customHeight="1" x14ac:dyDescent="0.3">
      <c r="A749" s="23"/>
      <c r="B749" s="142"/>
      <c r="E749" s="143"/>
      <c r="F749" s="143"/>
      <c r="I749" s="203"/>
      <c r="J749" s="202"/>
      <c r="L749" s="199"/>
      <c r="M749" s="181"/>
      <c r="N749" s="144"/>
      <c r="O749" s="132"/>
      <c r="P749" s="8"/>
      <c r="Q749" s="1"/>
      <c r="R749" s="1"/>
      <c r="S749" s="1"/>
      <c r="T749" s="195"/>
      <c r="U749" s="146"/>
      <c r="V749" s="146"/>
      <c r="X749" s="147"/>
      <c r="AA749" s="32"/>
    </row>
    <row r="750" spans="1:27" s="122" customFormat="1" ht="27" customHeight="1" x14ac:dyDescent="0.3">
      <c r="A750" s="23"/>
      <c r="B750" s="142"/>
      <c r="E750" s="143"/>
      <c r="F750" s="143"/>
      <c r="I750" s="203"/>
      <c r="J750" s="202"/>
      <c r="L750" s="199"/>
      <c r="M750" s="181"/>
      <c r="N750" s="144"/>
      <c r="O750" s="185"/>
      <c r="P750" s="123"/>
      <c r="T750" s="195"/>
      <c r="U750" s="146"/>
      <c r="V750" s="146"/>
      <c r="X750" s="147"/>
      <c r="AA750" s="32"/>
    </row>
    <row r="751" spans="1:27" s="122" customFormat="1" ht="27.6" customHeight="1" x14ac:dyDescent="0.3">
      <c r="A751" s="23"/>
      <c r="B751" s="142"/>
      <c r="E751" s="143"/>
      <c r="F751" s="143"/>
      <c r="I751" s="203"/>
      <c r="J751" s="202"/>
      <c r="L751" s="199"/>
      <c r="M751" s="181"/>
      <c r="N751" s="144"/>
      <c r="O751" s="132"/>
      <c r="P751" s="8"/>
      <c r="Q751" s="1"/>
      <c r="R751" s="1"/>
      <c r="S751" s="1"/>
      <c r="T751" s="195"/>
      <c r="U751" s="146"/>
      <c r="V751" s="146"/>
      <c r="X751" s="147"/>
      <c r="AA751" s="32"/>
    </row>
    <row r="752" spans="1:27" s="122" customFormat="1" ht="29.4" customHeight="1" x14ac:dyDescent="0.3">
      <c r="A752" s="23"/>
      <c r="B752" s="142"/>
      <c r="E752" s="143"/>
      <c r="F752" s="143"/>
      <c r="I752" s="203"/>
      <c r="J752" s="202"/>
      <c r="L752" s="199"/>
      <c r="M752" s="181"/>
      <c r="N752" s="144"/>
      <c r="O752" s="185"/>
      <c r="P752" s="123"/>
      <c r="T752" s="195"/>
      <c r="U752" s="146"/>
      <c r="V752" s="146"/>
      <c r="X752" s="147"/>
      <c r="AA752" s="32"/>
    </row>
    <row r="753" spans="1:27" s="122" customFormat="1" ht="30.6" customHeight="1" x14ac:dyDescent="0.3">
      <c r="A753" s="23"/>
      <c r="B753" s="142"/>
      <c r="E753" s="143"/>
      <c r="F753" s="143"/>
      <c r="I753" s="203"/>
      <c r="J753" s="202"/>
      <c r="L753" s="199"/>
      <c r="M753" s="181"/>
      <c r="N753" s="144"/>
      <c r="O753" s="132"/>
      <c r="P753" s="8"/>
      <c r="Q753" s="1"/>
      <c r="R753" s="1"/>
      <c r="S753" s="1"/>
      <c r="T753" s="195"/>
      <c r="U753" s="146"/>
      <c r="V753" s="146"/>
      <c r="X753" s="147"/>
      <c r="AA753" s="32"/>
    </row>
    <row r="754" spans="1:27" s="122" customFormat="1" ht="28.95" customHeight="1" x14ac:dyDescent="0.3">
      <c r="A754" s="23"/>
      <c r="B754" s="142"/>
      <c r="E754" s="143"/>
      <c r="F754" s="143"/>
      <c r="I754" s="203"/>
      <c r="J754" s="202"/>
      <c r="L754" s="199"/>
      <c r="M754" s="181"/>
      <c r="N754" s="144"/>
      <c r="O754" s="185"/>
      <c r="P754" s="123"/>
      <c r="T754" s="195"/>
      <c r="U754" s="146"/>
      <c r="V754" s="146"/>
      <c r="X754" s="147"/>
      <c r="AA754" s="32"/>
    </row>
    <row r="755" spans="1:27" s="122" customFormat="1" ht="25.2" customHeight="1" x14ac:dyDescent="0.3">
      <c r="A755" s="23"/>
      <c r="B755" s="142"/>
      <c r="E755" s="143"/>
      <c r="F755" s="143"/>
      <c r="I755" s="203"/>
      <c r="J755" s="202"/>
      <c r="L755" s="199"/>
      <c r="M755" s="181"/>
      <c r="N755" s="144"/>
      <c r="O755" s="132"/>
      <c r="P755" s="8"/>
      <c r="Q755" s="1"/>
      <c r="R755" s="1"/>
      <c r="S755" s="1"/>
      <c r="T755" s="195"/>
      <c r="U755" s="146"/>
      <c r="V755" s="146"/>
      <c r="X755" s="147"/>
      <c r="AA755" s="32"/>
    </row>
    <row r="756" spans="1:27" s="122" customFormat="1" ht="24.6" customHeight="1" x14ac:dyDescent="0.3">
      <c r="A756" s="23"/>
      <c r="B756" s="142"/>
      <c r="E756" s="143"/>
      <c r="F756" s="143"/>
      <c r="I756" s="203"/>
      <c r="J756" s="202"/>
      <c r="L756" s="199"/>
      <c r="M756" s="181"/>
      <c r="N756" s="144"/>
      <c r="O756" s="185"/>
      <c r="P756" s="123"/>
      <c r="T756" s="195"/>
      <c r="U756" s="146"/>
      <c r="V756" s="146"/>
      <c r="X756" s="147"/>
      <c r="AA756" s="32"/>
    </row>
    <row r="757" spans="1:27" s="122" customFormat="1" ht="25.95" customHeight="1" x14ac:dyDescent="0.3">
      <c r="A757" s="23"/>
      <c r="B757" s="142"/>
      <c r="E757" s="143"/>
      <c r="F757" s="143"/>
      <c r="I757" s="203"/>
      <c r="J757" s="202"/>
      <c r="L757" s="199"/>
      <c r="M757" s="181"/>
      <c r="N757" s="144"/>
      <c r="O757" s="132"/>
      <c r="P757" s="8"/>
      <c r="Q757" s="1"/>
      <c r="R757" s="1"/>
      <c r="S757" s="1"/>
      <c r="T757" s="195"/>
      <c r="U757" s="146"/>
      <c r="V757" s="146"/>
      <c r="X757" s="147"/>
      <c r="AA757" s="32"/>
    </row>
    <row r="758" spans="1:27" s="122" customFormat="1" ht="25.2" customHeight="1" x14ac:dyDescent="0.3">
      <c r="A758" s="23"/>
      <c r="B758" s="142"/>
      <c r="E758" s="143"/>
      <c r="F758" s="143"/>
      <c r="I758" s="203"/>
      <c r="J758" s="202"/>
      <c r="L758" s="199"/>
      <c r="M758" s="181"/>
      <c r="N758" s="144"/>
      <c r="O758" s="185"/>
      <c r="P758" s="123"/>
      <c r="T758" s="195"/>
      <c r="U758" s="146"/>
      <c r="V758" s="146"/>
      <c r="X758" s="147"/>
      <c r="AA758" s="32"/>
    </row>
    <row r="759" spans="1:27" s="122" customFormat="1" ht="24" customHeight="1" x14ac:dyDescent="0.3">
      <c r="A759" s="23"/>
      <c r="B759" s="142"/>
      <c r="E759" s="143"/>
      <c r="F759" s="143"/>
      <c r="I759" s="203"/>
      <c r="J759" s="202"/>
      <c r="L759" s="199"/>
      <c r="M759" s="181"/>
      <c r="N759" s="144"/>
      <c r="O759" s="132"/>
      <c r="P759" s="8"/>
      <c r="Q759" s="1"/>
      <c r="R759" s="1"/>
      <c r="S759" s="1"/>
      <c r="T759" s="195"/>
      <c r="U759" s="146"/>
      <c r="V759" s="146"/>
      <c r="X759" s="147"/>
      <c r="Y759" s="31"/>
      <c r="Z759" s="31"/>
      <c r="AA759" s="32"/>
    </row>
    <row r="760" spans="1:27" s="122" customFormat="1" ht="24.6" customHeight="1" x14ac:dyDescent="0.3">
      <c r="A760" s="23"/>
      <c r="B760" s="142"/>
      <c r="E760" s="143"/>
      <c r="F760" s="143"/>
      <c r="I760" s="203"/>
      <c r="J760" s="202"/>
      <c r="L760" s="199"/>
      <c r="M760" s="181"/>
      <c r="N760" s="144"/>
      <c r="O760" s="185"/>
      <c r="P760" s="123"/>
      <c r="T760" s="195"/>
      <c r="U760" s="146"/>
      <c r="V760" s="146"/>
      <c r="X760" s="147"/>
      <c r="Y760" s="31"/>
      <c r="Z760" s="31"/>
      <c r="AA760" s="32"/>
    </row>
    <row r="761" spans="1:27" s="122" customFormat="1" ht="23.4" customHeight="1" x14ac:dyDescent="0.3">
      <c r="A761" s="23"/>
      <c r="B761" s="142"/>
      <c r="E761" s="143"/>
      <c r="F761" s="143"/>
      <c r="I761" s="203"/>
      <c r="J761" s="202"/>
      <c r="L761" s="199"/>
      <c r="M761" s="181"/>
      <c r="N761" s="144"/>
      <c r="O761" s="132"/>
      <c r="P761" s="8"/>
      <c r="Q761" s="1"/>
      <c r="R761" s="1"/>
      <c r="S761" s="1"/>
      <c r="T761" s="195"/>
      <c r="U761" s="146"/>
      <c r="V761" s="146"/>
      <c r="X761" s="147"/>
      <c r="Y761" s="31"/>
      <c r="Z761" s="31"/>
      <c r="AA761" s="32"/>
    </row>
    <row r="762" spans="1:27" s="122" customFormat="1" ht="25.2" customHeight="1" x14ac:dyDescent="0.3">
      <c r="A762" s="23"/>
      <c r="B762" s="142"/>
      <c r="E762" s="143"/>
      <c r="F762" s="143"/>
      <c r="I762" s="203"/>
      <c r="J762" s="202"/>
      <c r="L762" s="199"/>
      <c r="M762" s="181"/>
      <c r="N762" s="144"/>
      <c r="O762" s="185"/>
      <c r="P762" s="123"/>
      <c r="T762" s="195"/>
      <c r="U762" s="146"/>
      <c r="V762" s="146"/>
      <c r="X762" s="147"/>
      <c r="Y762" s="31"/>
      <c r="Z762" s="31"/>
      <c r="AA762" s="32"/>
    </row>
    <row r="763" spans="1:27" s="122" customFormat="1" ht="24.6" customHeight="1" x14ac:dyDescent="0.3">
      <c r="A763" s="23"/>
      <c r="B763" s="142"/>
      <c r="E763" s="143"/>
      <c r="F763" s="143"/>
      <c r="I763" s="203"/>
      <c r="J763" s="202"/>
      <c r="L763" s="199"/>
      <c r="M763" s="181"/>
      <c r="N763" s="144"/>
      <c r="O763" s="132"/>
      <c r="P763" s="8"/>
      <c r="Q763" s="1"/>
      <c r="R763" s="1"/>
      <c r="S763" s="1"/>
      <c r="T763" s="195"/>
      <c r="U763" s="146"/>
      <c r="V763" s="146"/>
      <c r="X763" s="147"/>
      <c r="Y763" s="31"/>
      <c r="Z763" s="31"/>
      <c r="AA763" s="32"/>
    </row>
    <row r="764" spans="1:27" s="122" customFormat="1" ht="27" customHeight="1" x14ac:dyDescent="0.3">
      <c r="A764" s="23"/>
      <c r="B764" s="142"/>
      <c r="E764" s="143"/>
      <c r="F764" s="143"/>
      <c r="I764" s="203"/>
      <c r="J764" s="202"/>
      <c r="L764" s="199"/>
      <c r="M764" s="181"/>
      <c r="N764" s="144"/>
      <c r="O764" s="185"/>
      <c r="P764" s="123"/>
      <c r="T764" s="195"/>
      <c r="U764" s="146"/>
      <c r="V764" s="146"/>
      <c r="X764" s="147"/>
      <c r="Y764" s="31"/>
      <c r="Z764" s="31"/>
      <c r="AA764" s="32"/>
    </row>
    <row r="765" spans="1:27" s="122" customFormat="1" ht="27.6" customHeight="1" x14ac:dyDescent="0.25">
      <c r="A765" s="23"/>
      <c r="B765" s="142"/>
      <c r="E765" s="143"/>
      <c r="F765" s="143"/>
      <c r="I765" s="203"/>
      <c r="J765" s="202"/>
      <c r="L765" s="200"/>
      <c r="M765" s="181"/>
      <c r="N765" s="144"/>
      <c r="O765" s="132"/>
      <c r="P765" s="8"/>
      <c r="Q765" s="1"/>
      <c r="R765" s="1"/>
      <c r="S765" s="1"/>
      <c r="T765" s="195"/>
      <c r="U765" s="146"/>
      <c r="V765" s="146"/>
      <c r="X765" s="147"/>
      <c r="Y765" s="31"/>
      <c r="Z765" s="31"/>
      <c r="AA765" s="32"/>
    </row>
    <row r="766" spans="1:27" s="122" customFormat="1" ht="26.4" customHeight="1" x14ac:dyDescent="0.3">
      <c r="A766" s="23"/>
      <c r="B766" s="142"/>
      <c r="E766" s="143"/>
      <c r="F766" s="143"/>
      <c r="I766" s="203"/>
      <c r="J766" s="202"/>
      <c r="L766" s="199"/>
      <c r="M766" s="181"/>
      <c r="N766" s="144"/>
      <c r="O766" s="185"/>
      <c r="P766" s="123"/>
      <c r="T766" s="195"/>
      <c r="U766" s="146"/>
      <c r="V766" s="146"/>
      <c r="X766" s="147"/>
      <c r="Y766" s="31"/>
      <c r="Z766" s="31"/>
      <c r="AA766" s="32"/>
    </row>
    <row r="767" spans="1:27" s="122" customFormat="1" ht="27.6" customHeight="1" x14ac:dyDescent="0.3">
      <c r="A767" s="23"/>
      <c r="B767" s="142"/>
      <c r="E767" s="143"/>
      <c r="F767" s="143"/>
      <c r="I767" s="203"/>
      <c r="J767" s="202"/>
      <c r="L767" s="199"/>
      <c r="M767" s="181"/>
      <c r="N767" s="144"/>
      <c r="O767" s="132"/>
      <c r="P767" s="8"/>
      <c r="Q767" s="1"/>
      <c r="R767" s="1"/>
      <c r="S767" s="1"/>
      <c r="T767" s="195"/>
      <c r="U767" s="146"/>
      <c r="V767" s="146"/>
      <c r="X767" s="147"/>
      <c r="Y767" s="31"/>
      <c r="Z767" s="31"/>
      <c r="AA767" s="32"/>
    </row>
    <row r="768" spans="1:27" s="122" customFormat="1" ht="27.6" customHeight="1" x14ac:dyDescent="0.3">
      <c r="A768" s="23"/>
      <c r="B768" s="142"/>
      <c r="E768" s="143"/>
      <c r="F768" s="143"/>
      <c r="I768" s="203"/>
      <c r="J768" s="202"/>
      <c r="L768" s="199"/>
      <c r="M768" s="181"/>
      <c r="N768" s="144"/>
      <c r="O768" s="185"/>
      <c r="P768" s="123"/>
      <c r="T768" s="195"/>
      <c r="U768" s="146"/>
      <c r="V768" s="146"/>
      <c r="X768" s="147"/>
      <c r="Y768" s="31"/>
      <c r="Z768" s="31"/>
      <c r="AA768" s="32"/>
    </row>
    <row r="769" spans="1:27" s="122" customFormat="1" ht="27" customHeight="1" x14ac:dyDescent="0.3">
      <c r="A769" s="23"/>
      <c r="B769" s="142"/>
      <c r="E769" s="143"/>
      <c r="F769" s="143"/>
      <c r="I769" s="203"/>
      <c r="J769" s="202"/>
      <c r="L769" s="199"/>
      <c r="M769" s="181"/>
      <c r="N769" s="144"/>
      <c r="O769" s="132"/>
      <c r="P769" s="8"/>
      <c r="Q769" s="1"/>
      <c r="R769" s="1"/>
      <c r="S769" s="1"/>
      <c r="T769" s="195"/>
      <c r="U769" s="146"/>
      <c r="V769" s="146"/>
      <c r="X769" s="147"/>
      <c r="Y769" s="31"/>
      <c r="Z769" s="31"/>
      <c r="AA769" s="32"/>
    </row>
    <row r="770" spans="1:27" s="122" customFormat="1" ht="26.4" customHeight="1" x14ac:dyDescent="0.3">
      <c r="A770" s="23"/>
      <c r="B770" s="142"/>
      <c r="E770" s="143"/>
      <c r="F770" s="143"/>
      <c r="I770" s="203"/>
      <c r="J770" s="202"/>
      <c r="L770" s="199"/>
      <c r="M770" s="181"/>
      <c r="N770" s="144"/>
      <c r="O770" s="185"/>
      <c r="P770" s="123"/>
      <c r="T770" s="195"/>
      <c r="U770" s="146"/>
      <c r="V770" s="146"/>
      <c r="X770" s="147"/>
      <c r="Y770" s="31"/>
      <c r="Z770" s="31"/>
      <c r="AA770" s="32"/>
    </row>
    <row r="771" spans="1:27" s="122" customFormat="1" ht="28.2" customHeight="1" x14ac:dyDescent="0.3">
      <c r="A771" s="23"/>
      <c r="B771" s="142"/>
      <c r="E771" s="143"/>
      <c r="F771" s="143"/>
      <c r="I771" s="203"/>
      <c r="J771" s="202"/>
      <c r="L771" s="199"/>
      <c r="M771" s="181"/>
      <c r="N771" s="144"/>
      <c r="O771" s="132"/>
      <c r="P771" s="8"/>
      <c r="Q771" s="1"/>
      <c r="R771" s="1"/>
      <c r="S771" s="1"/>
      <c r="U771" s="146"/>
      <c r="V771" s="146"/>
      <c r="X771" s="147"/>
      <c r="Y771" s="31"/>
      <c r="Z771" s="31"/>
      <c r="AA771" s="32"/>
    </row>
    <row r="772" spans="1:27" s="122" customFormat="1" ht="15.6" customHeight="1" x14ac:dyDescent="0.3">
      <c r="A772" s="23"/>
      <c r="B772" s="142"/>
      <c r="E772" s="143"/>
      <c r="F772" s="143"/>
      <c r="I772" s="197"/>
      <c r="J772" s="202"/>
      <c r="K772" s="186"/>
      <c r="L772" s="199"/>
      <c r="M772" s="181"/>
      <c r="N772" s="144"/>
      <c r="O772" s="185"/>
      <c r="U772" s="146"/>
      <c r="V772" s="146"/>
      <c r="X772" s="146"/>
      <c r="Y772" s="31"/>
      <c r="Z772" s="31"/>
      <c r="AA772" s="143"/>
    </row>
    <row r="773" spans="1:27" s="122" customFormat="1" ht="15.6" customHeight="1" x14ac:dyDescent="0.3">
      <c r="A773" s="23"/>
      <c r="B773" s="142"/>
      <c r="E773" s="143"/>
      <c r="F773" s="143"/>
      <c r="I773" s="197"/>
      <c r="J773" s="202"/>
      <c r="K773" s="186"/>
      <c r="L773" s="199"/>
      <c r="M773" s="181"/>
      <c r="N773" s="144"/>
      <c r="O773" s="132"/>
      <c r="U773" s="146"/>
      <c r="V773" s="146"/>
      <c r="X773" s="146"/>
      <c r="Y773" s="31"/>
      <c r="Z773" s="31"/>
      <c r="AA773" s="143"/>
    </row>
    <row r="774" spans="1:27" s="122" customFormat="1" ht="15.6" customHeight="1" x14ac:dyDescent="0.3">
      <c r="A774" s="23"/>
      <c r="B774" s="142"/>
      <c r="E774" s="143"/>
      <c r="F774" s="143"/>
      <c r="I774" s="197"/>
      <c r="J774" s="202"/>
      <c r="L774" s="199"/>
      <c r="M774" s="181"/>
      <c r="N774" s="144"/>
      <c r="O774" s="185"/>
      <c r="T774" s="146"/>
      <c r="U774" s="146"/>
      <c r="V774" s="146"/>
      <c r="X774" s="146"/>
      <c r="Y774" s="31"/>
      <c r="Z774" s="31"/>
      <c r="AA774" s="143"/>
    </row>
    <row r="775" spans="1:27" s="122" customFormat="1" ht="15.6" customHeight="1" x14ac:dyDescent="0.3">
      <c r="A775" s="23"/>
      <c r="B775" s="142"/>
      <c r="E775" s="143"/>
      <c r="F775" s="143"/>
      <c r="I775" s="197"/>
      <c r="J775" s="202"/>
      <c r="L775" s="199"/>
      <c r="M775" s="181"/>
      <c r="N775" s="144"/>
      <c r="O775" s="132"/>
      <c r="T775" s="146"/>
      <c r="U775" s="146"/>
      <c r="V775" s="146"/>
      <c r="X775" s="146"/>
      <c r="Y775" s="31"/>
      <c r="Z775" s="31"/>
      <c r="AA775" s="143"/>
    </row>
    <row r="776" spans="1:27" s="122" customFormat="1" ht="15.6" customHeight="1" x14ac:dyDescent="0.3">
      <c r="A776" s="23"/>
      <c r="B776" s="142"/>
      <c r="E776" s="143"/>
      <c r="F776" s="143"/>
      <c r="I776" s="197"/>
      <c r="J776" s="202"/>
      <c r="L776" s="199"/>
      <c r="M776" s="181"/>
      <c r="N776" s="144"/>
      <c r="O776" s="185"/>
      <c r="T776" s="146"/>
      <c r="U776" s="146"/>
      <c r="V776" s="146"/>
      <c r="X776" s="146"/>
      <c r="Y776" s="31"/>
      <c r="Z776" s="31"/>
      <c r="AA776" s="143"/>
    </row>
    <row r="777" spans="1:27" s="122" customFormat="1" ht="15.6" customHeight="1" x14ac:dyDescent="0.3">
      <c r="A777" s="23"/>
      <c r="B777" s="142"/>
      <c r="E777" s="143"/>
      <c r="F777" s="143"/>
      <c r="I777" s="197"/>
      <c r="J777" s="202"/>
      <c r="L777" s="199"/>
      <c r="M777" s="181"/>
      <c r="N777" s="144"/>
      <c r="O777" s="132"/>
      <c r="T777" s="146"/>
      <c r="U777" s="146"/>
      <c r="V777" s="146"/>
      <c r="X777" s="146"/>
      <c r="Y777" s="31"/>
      <c r="Z777" s="31"/>
      <c r="AA777" s="143"/>
    </row>
    <row r="778" spans="1:27" s="122" customFormat="1" ht="15.6" customHeight="1" x14ac:dyDescent="0.3">
      <c r="A778" s="23"/>
      <c r="B778" s="142"/>
      <c r="E778" s="143"/>
      <c r="F778" s="143"/>
      <c r="I778" s="197"/>
      <c r="J778" s="202"/>
      <c r="L778" s="199"/>
      <c r="M778" s="181"/>
      <c r="N778" s="144"/>
      <c r="O778" s="185"/>
      <c r="T778" s="146"/>
      <c r="U778" s="146"/>
      <c r="V778" s="146"/>
      <c r="X778" s="146"/>
      <c r="Y778" s="31"/>
      <c r="Z778" s="31"/>
      <c r="AA778" s="143"/>
    </row>
    <row r="779" spans="1:27" s="122" customFormat="1" ht="15.6" customHeight="1" x14ac:dyDescent="0.3">
      <c r="A779" s="23"/>
      <c r="B779" s="142"/>
      <c r="E779" s="143"/>
      <c r="F779" s="143"/>
      <c r="I779" s="197"/>
      <c r="J779" s="202"/>
      <c r="L779" s="199"/>
      <c r="M779" s="181"/>
      <c r="N779" s="144"/>
      <c r="O779" s="132"/>
      <c r="T779" s="146"/>
      <c r="U779" s="146"/>
      <c r="V779" s="146"/>
      <c r="X779" s="146"/>
      <c r="Y779" s="31"/>
      <c r="Z779" s="31"/>
      <c r="AA779" s="143"/>
    </row>
    <row r="780" spans="1:27" s="122" customFormat="1" ht="15.6" customHeight="1" x14ac:dyDescent="0.3">
      <c r="A780" s="23"/>
      <c r="B780" s="142"/>
      <c r="E780" s="143"/>
      <c r="F780" s="143"/>
      <c r="I780" s="197"/>
      <c r="J780" s="202"/>
      <c r="L780" s="199"/>
      <c r="M780" s="181"/>
      <c r="N780" s="144"/>
      <c r="O780" s="185"/>
      <c r="T780" s="146"/>
      <c r="U780" s="146"/>
      <c r="V780" s="146"/>
      <c r="X780" s="146"/>
      <c r="Y780" s="31"/>
      <c r="Z780" s="31"/>
      <c r="AA780" s="143"/>
    </row>
    <row r="781" spans="1:27" s="122" customFormat="1" ht="15.6" customHeight="1" x14ac:dyDescent="0.3">
      <c r="A781" s="23"/>
      <c r="B781" s="142"/>
      <c r="E781" s="143"/>
      <c r="F781" s="143"/>
      <c r="I781" s="197"/>
      <c r="J781" s="202"/>
      <c r="L781" s="199"/>
      <c r="M781" s="181"/>
      <c r="N781" s="144"/>
      <c r="O781" s="132"/>
      <c r="T781" s="146"/>
      <c r="U781" s="146"/>
      <c r="V781" s="146"/>
      <c r="X781" s="146"/>
      <c r="Y781" s="31"/>
      <c r="Z781" s="31"/>
      <c r="AA781" s="143"/>
    </row>
    <row r="782" spans="1:27" s="122" customFormat="1" ht="15.6" customHeight="1" x14ac:dyDescent="0.3">
      <c r="A782" s="23"/>
      <c r="B782" s="142"/>
      <c r="E782" s="143"/>
      <c r="F782" s="143"/>
      <c r="I782" s="197"/>
      <c r="J782" s="202"/>
      <c r="L782" s="199"/>
      <c r="M782" s="181"/>
      <c r="N782" s="144"/>
      <c r="O782" s="185"/>
      <c r="T782" s="146"/>
      <c r="U782" s="146"/>
      <c r="V782" s="146"/>
      <c r="X782" s="146"/>
      <c r="Y782" s="31"/>
      <c r="Z782" s="31"/>
      <c r="AA782" s="143"/>
    </row>
    <row r="783" spans="1:27" s="122" customFormat="1" ht="15.6" customHeight="1" x14ac:dyDescent="0.3">
      <c r="A783" s="23"/>
      <c r="B783" s="142"/>
      <c r="E783" s="143"/>
      <c r="F783" s="143"/>
      <c r="I783" s="197"/>
      <c r="J783" s="202"/>
      <c r="L783" s="199"/>
      <c r="M783" s="181"/>
      <c r="N783" s="144"/>
      <c r="O783" s="132"/>
      <c r="Y783" s="31"/>
      <c r="Z783" s="31"/>
      <c r="AA783" s="143"/>
    </row>
    <row r="784" spans="1:27" s="122" customFormat="1" ht="15.6" customHeight="1" x14ac:dyDescent="0.3">
      <c r="A784" s="23"/>
      <c r="B784" s="142"/>
      <c r="E784" s="143"/>
      <c r="F784" s="143"/>
      <c r="I784" s="197"/>
      <c r="J784" s="202"/>
      <c r="L784" s="199"/>
      <c r="M784" s="181"/>
      <c r="N784" s="144"/>
      <c r="O784" s="185"/>
      <c r="Y784" s="31"/>
      <c r="Z784" s="31"/>
      <c r="AA784" s="143"/>
    </row>
    <row r="785" spans="1:27" s="122" customFormat="1" ht="15.6" customHeight="1" x14ac:dyDescent="0.3">
      <c r="A785" s="23"/>
      <c r="B785" s="142"/>
      <c r="E785" s="143"/>
      <c r="F785" s="143"/>
      <c r="I785" s="197"/>
      <c r="J785" s="202"/>
      <c r="L785" s="199"/>
      <c r="M785" s="181"/>
      <c r="N785" s="144"/>
      <c r="O785" s="132"/>
      <c r="Y785" s="31"/>
      <c r="Z785" s="31"/>
      <c r="AA785" s="143"/>
    </row>
    <row r="786" spans="1:27" s="122" customFormat="1" ht="15.6" customHeight="1" x14ac:dyDescent="0.3">
      <c r="A786" s="23"/>
      <c r="B786" s="142"/>
      <c r="E786" s="143"/>
      <c r="F786" s="143"/>
      <c r="I786" s="197"/>
      <c r="J786" s="202"/>
      <c r="L786" s="199"/>
      <c r="M786" s="181"/>
      <c r="N786" s="144"/>
      <c r="O786" s="185"/>
      <c r="Y786" s="31"/>
      <c r="Z786" s="31"/>
      <c r="AA786" s="143"/>
    </row>
    <row r="787" spans="1:27" s="122" customFormat="1" ht="15.6" customHeight="1" x14ac:dyDescent="0.3">
      <c r="A787" s="23"/>
      <c r="B787" s="142"/>
      <c r="E787" s="143"/>
      <c r="F787" s="143"/>
      <c r="I787" s="197"/>
      <c r="J787" s="202"/>
      <c r="L787" s="199"/>
      <c r="M787" s="181"/>
      <c r="N787" s="144"/>
      <c r="O787" s="132"/>
      <c r="Y787" s="31"/>
      <c r="Z787" s="31"/>
      <c r="AA787" s="143"/>
    </row>
    <row r="788" spans="1:27" s="122" customFormat="1" ht="14.4" x14ac:dyDescent="0.3">
      <c r="A788" s="23"/>
      <c r="B788" s="142"/>
      <c r="E788" s="143"/>
      <c r="F788" s="143"/>
      <c r="I788" s="203"/>
      <c r="J788" s="265"/>
      <c r="L788" s="199"/>
      <c r="M788" s="205"/>
      <c r="N788" s="144"/>
      <c r="O788" s="185"/>
      <c r="Y788" s="31"/>
      <c r="Z788" s="31"/>
      <c r="AA788" s="143"/>
    </row>
    <row r="789" spans="1:27" s="122" customFormat="1" ht="14.4" x14ac:dyDescent="0.3">
      <c r="A789" s="23"/>
      <c r="B789" s="142"/>
      <c r="E789" s="143"/>
      <c r="F789" s="143"/>
      <c r="I789" s="203"/>
      <c r="J789" s="265"/>
      <c r="L789" s="199"/>
      <c r="M789" s="205"/>
      <c r="N789" s="144"/>
      <c r="O789" s="132"/>
      <c r="Y789" s="31"/>
      <c r="Z789" s="31"/>
      <c r="AA789" s="143"/>
    </row>
    <row r="790" spans="1:27" s="122" customFormat="1" ht="14.4" x14ac:dyDescent="0.3">
      <c r="A790" s="23"/>
      <c r="B790" s="142"/>
      <c r="E790" s="143"/>
      <c r="F790" s="143"/>
      <c r="I790" s="203"/>
      <c r="J790" s="265"/>
      <c r="L790" s="199"/>
      <c r="M790" s="205"/>
      <c r="N790" s="144"/>
      <c r="O790" s="185"/>
      <c r="Y790" s="31"/>
      <c r="Z790" s="31"/>
      <c r="AA790" s="143"/>
    </row>
    <row r="791" spans="1:27" s="122" customFormat="1" ht="14.4" x14ac:dyDescent="0.3">
      <c r="A791" s="23"/>
      <c r="B791" s="186"/>
      <c r="E791" s="143"/>
      <c r="F791" s="143"/>
      <c r="I791" s="203"/>
      <c r="J791" s="265"/>
      <c r="L791" s="199"/>
      <c r="M791" s="205"/>
      <c r="N791" s="144"/>
      <c r="O791" s="185"/>
      <c r="V791" s="146"/>
      <c r="X791" s="146"/>
      <c r="Y791" s="31"/>
      <c r="Z791" s="31"/>
      <c r="AA791" s="143"/>
    </row>
    <row r="792" spans="1:27" s="122" customFormat="1" ht="14.4" x14ac:dyDescent="0.3">
      <c r="A792" s="23"/>
      <c r="B792" s="142"/>
      <c r="E792" s="143"/>
      <c r="F792" s="143"/>
      <c r="I792" s="197"/>
      <c r="J792" s="202"/>
      <c r="L792" s="199"/>
      <c r="M792" s="181"/>
      <c r="N792" s="144"/>
      <c r="O792" s="132"/>
      <c r="U792" s="146"/>
      <c r="V792" s="146"/>
      <c r="X792" s="146"/>
      <c r="Y792" s="31"/>
      <c r="Z792" s="31"/>
      <c r="AA792" s="143"/>
    </row>
    <row r="793" spans="1:27" s="122" customFormat="1" ht="22.95" customHeight="1" x14ac:dyDescent="0.3">
      <c r="A793" s="23"/>
      <c r="B793" s="142"/>
      <c r="E793" s="143"/>
      <c r="F793" s="143"/>
      <c r="I793" s="203"/>
      <c r="J793" s="265"/>
      <c r="L793" s="199"/>
      <c r="M793" s="205"/>
      <c r="N793" s="144"/>
      <c r="O793" s="185"/>
      <c r="U793" s="146"/>
      <c r="V793" s="146"/>
      <c r="X793" s="146"/>
      <c r="Y793" s="31"/>
      <c r="Z793" s="31"/>
      <c r="AA793" s="143"/>
    </row>
    <row r="794" spans="1:27" s="122" customFormat="1" ht="28.2" customHeight="1" x14ac:dyDescent="0.3">
      <c r="A794" s="23"/>
      <c r="B794" s="142"/>
      <c r="E794" s="143"/>
      <c r="F794" s="143"/>
      <c r="I794" s="203"/>
      <c r="J794" s="265"/>
      <c r="L794" s="199"/>
      <c r="M794" s="205"/>
      <c r="N794" s="144"/>
      <c r="O794" s="132"/>
      <c r="P794" s="123"/>
      <c r="U794" s="146"/>
      <c r="V794" s="146"/>
      <c r="X794" s="146"/>
      <c r="Y794" s="31"/>
      <c r="Z794" s="31"/>
      <c r="AA794" s="143"/>
    </row>
    <row r="795" spans="1:27" s="122" customFormat="1" ht="25.2" customHeight="1" x14ac:dyDescent="0.3">
      <c r="A795" s="23"/>
      <c r="B795" s="142"/>
      <c r="E795" s="143"/>
      <c r="F795" s="143"/>
      <c r="I795" s="203"/>
      <c r="J795" s="265"/>
      <c r="L795" s="199"/>
      <c r="M795" s="205"/>
      <c r="N795" s="144"/>
      <c r="O795" s="185"/>
      <c r="P795" s="123"/>
      <c r="U795" s="146"/>
      <c r="V795" s="146"/>
      <c r="X795" s="146"/>
      <c r="Y795" s="31"/>
      <c r="Z795" s="31"/>
      <c r="AA795" s="143"/>
    </row>
    <row r="796" spans="1:27" s="122" customFormat="1" ht="28.2" customHeight="1" x14ac:dyDescent="0.3">
      <c r="A796" s="23"/>
      <c r="B796" s="142"/>
      <c r="E796" s="143"/>
      <c r="F796" s="143"/>
      <c r="I796" s="203"/>
      <c r="J796" s="265"/>
      <c r="L796" s="199"/>
      <c r="M796" s="205"/>
      <c r="N796" s="144"/>
      <c r="O796" s="132"/>
      <c r="P796" s="123"/>
      <c r="U796" s="146"/>
      <c r="V796" s="146"/>
      <c r="X796" s="146"/>
      <c r="Y796" s="31"/>
      <c r="Z796" s="31"/>
      <c r="AA796" s="143"/>
    </row>
    <row r="797" spans="1:27" s="122" customFormat="1" ht="27.6" customHeight="1" x14ac:dyDescent="0.3">
      <c r="A797" s="23"/>
      <c r="B797" s="142"/>
      <c r="E797" s="143"/>
      <c r="F797" s="143"/>
      <c r="I797" s="203"/>
      <c r="J797" s="265"/>
      <c r="L797" s="199"/>
      <c r="M797" s="205"/>
      <c r="N797" s="144"/>
      <c r="O797" s="185"/>
      <c r="P797" s="123"/>
      <c r="U797" s="146"/>
      <c r="V797" s="146"/>
      <c r="X797" s="146"/>
      <c r="Y797" s="31"/>
      <c r="Z797" s="31"/>
      <c r="AA797" s="143"/>
    </row>
    <row r="798" spans="1:27" s="122" customFormat="1" ht="27" customHeight="1" x14ac:dyDescent="0.3">
      <c r="A798" s="23"/>
      <c r="B798" s="142"/>
      <c r="E798" s="143"/>
      <c r="F798" s="143"/>
      <c r="I798" s="203"/>
      <c r="J798" s="265"/>
      <c r="L798" s="199"/>
      <c r="M798" s="205"/>
      <c r="N798" s="144"/>
      <c r="O798" s="132"/>
      <c r="P798" s="123"/>
      <c r="U798" s="146"/>
      <c r="V798" s="146"/>
      <c r="X798" s="146"/>
      <c r="Y798" s="31"/>
      <c r="Z798" s="31"/>
      <c r="AA798" s="143"/>
    </row>
    <row r="799" spans="1:27" s="122" customFormat="1" ht="13.95" customHeight="1" x14ac:dyDescent="0.3">
      <c r="A799" s="23"/>
      <c r="B799" s="142"/>
      <c r="E799" s="143"/>
      <c r="F799" s="143"/>
      <c r="I799" s="203"/>
      <c r="J799" s="265"/>
      <c r="L799" s="199"/>
      <c r="M799" s="205"/>
      <c r="N799" s="144"/>
      <c r="O799" s="185"/>
      <c r="U799" s="146"/>
      <c r="V799" s="147"/>
      <c r="X799" s="147"/>
      <c r="Y799" s="31"/>
      <c r="Z799" s="31"/>
      <c r="AA799" s="143"/>
    </row>
    <row r="800" spans="1:27" s="122" customFormat="1" ht="13.95" customHeight="1" x14ac:dyDescent="0.3">
      <c r="A800" s="23"/>
      <c r="B800" s="142"/>
      <c r="E800" s="143"/>
      <c r="F800" s="143"/>
      <c r="I800" s="203"/>
      <c r="J800" s="265"/>
      <c r="L800" s="199"/>
      <c r="M800" s="205"/>
      <c r="N800" s="144"/>
      <c r="O800" s="185"/>
      <c r="U800" s="146"/>
      <c r="V800" s="147"/>
      <c r="X800" s="147"/>
      <c r="Y800" s="31"/>
      <c r="Z800" s="31"/>
      <c r="AA800" s="143"/>
    </row>
    <row r="801" spans="1:27" s="122" customFormat="1" ht="13.95" customHeight="1" x14ac:dyDescent="0.3">
      <c r="A801" s="23"/>
      <c r="B801" s="142"/>
      <c r="E801" s="143"/>
      <c r="F801" s="143"/>
      <c r="I801" s="203"/>
      <c r="J801" s="265"/>
      <c r="L801" s="199"/>
      <c r="M801" s="205"/>
      <c r="N801" s="144"/>
      <c r="O801" s="185"/>
      <c r="U801" s="146"/>
      <c r="V801" s="147"/>
      <c r="X801" s="147"/>
      <c r="Y801" s="31"/>
      <c r="Z801" s="31"/>
      <c r="AA801" s="143"/>
    </row>
    <row r="802" spans="1:27" s="122" customFormat="1" ht="46.95" customHeight="1" x14ac:dyDescent="0.3">
      <c r="A802" s="23"/>
      <c r="B802" s="186"/>
      <c r="E802" s="143"/>
      <c r="F802" s="143"/>
      <c r="I802" s="203"/>
      <c r="J802" s="265"/>
      <c r="L802" s="199"/>
      <c r="M802" s="205"/>
      <c r="N802" s="144"/>
      <c r="O802" s="132"/>
      <c r="P802" s="123"/>
      <c r="U802" s="147"/>
      <c r="V802" s="147"/>
      <c r="X802" s="147"/>
      <c r="Y802" s="31"/>
      <c r="Z802" s="31"/>
      <c r="AA802" s="143"/>
    </row>
    <row r="803" spans="1:27" s="31" customFormat="1" ht="29.4" customHeight="1" x14ac:dyDescent="0.3">
      <c r="A803" s="23"/>
      <c r="B803" s="121"/>
      <c r="E803" s="58"/>
      <c r="F803" s="58"/>
      <c r="I803" s="268"/>
      <c r="J803" s="269"/>
      <c r="L803" s="270"/>
      <c r="M803" s="271"/>
      <c r="N803" s="52"/>
      <c r="O803" s="27"/>
      <c r="P803" s="51"/>
      <c r="U803" s="55"/>
      <c r="V803" s="57"/>
      <c r="X803" s="57"/>
      <c r="AA803" s="58"/>
    </row>
    <row r="804" spans="1:27" s="31" customFormat="1" ht="32.4" customHeight="1" x14ac:dyDescent="0.3">
      <c r="A804" s="23"/>
      <c r="B804" s="121"/>
      <c r="E804" s="58"/>
      <c r="F804" s="58"/>
      <c r="I804" s="268"/>
      <c r="J804" s="269"/>
      <c r="L804" s="270"/>
      <c r="M804" s="271"/>
      <c r="N804" s="52"/>
      <c r="O804" s="54"/>
      <c r="P804" s="51"/>
      <c r="U804" s="55"/>
      <c r="V804" s="57"/>
      <c r="X804" s="57"/>
      <c r="AA804" s="58"/>
    </row>
    <row r="805" spans="1:27" s="31" customFormat="1" ht="23.4" customHeight="1" x14ac:dyDescent="0.3">
      <c r="A805" s="23"/>
      <c r="B805" s="121"/>
      <c r="E805" s="58"/>
      <c r="F805" s="58"/>
      <c r="I805" s="268"/>
      <c r="J805" s="269"/>
      <c r="L805" s="270"/>
      <c r="M805" s="271"/>
      <c r="N805" s="52"/>
      <c r="O805" s="27"/>
      <c r="P805" s="51"/>
      <c r="U805" s="55"/>
      <c r="V805" s="57"/>
      <c r="X805" s="57"/>
      <c r="AA805" s="58"/>
    </row>
    <row r="806" spans="1:27" s="31" customFormat="1" ht="22.2" customHeight="1" x14ac:dyDescent="0.3">
      <c r="A806" s="23"/>
      <c r="B806" s="121"/>
      <c r="E806" s="58"/>
      <c r="F806" s="58"/>
      <c r="I806" s="268"/>
      <c r="J806" s="275"/>
      <c r="L806" s="270"/>
      <c r="M806" s="26"/>
      <c r="N806" s="52"/>
      <c r="O806" s="54"/>
      <c r="P806" s="51"/>
      <c r="U806" s="55"/>
      <c r="V806" s="57"/>
      <c r="X806" s="57"/>
      <c r="Y806" s="122"/>
      <c r="Z806" s="122"/>
      <c r="AA806" s="58"/>
    </row>
    <row r="807" spans="1:27" s="31" customFormat="1" ht="21.6" customHeight="1" x14ac:dyDescent="0.3">
      <c r="A807" s="23"/>
      <c r="B807" s="121"/>
      <c r="E807" s="58"/>
      <c r="F807" s="58"/>
      <c r="I807" s="268"/>
      <c r="J807" s="275"/>
      <c r="L807" s="270"/>
      <c r="M807" s="26"/>
      <c r="N807" s="52"/>
      <c r="O807" s="27"/>
      <c r="P807" s="51"/>
      <c r="U807" s="55"/>
      <c r="V807" s="57"/>
      <c r="X807" s="57"/>
      <c r="Y807" s="122"/>
      <c r="Z807" s="122"/>
      <c r="AA807" s="58"/>
    </row>
    <row r="808" spans="1:27" s="31" customFormat="1" ht="24.6" customHeight="1" x14ac:dyDescent="0.3">
      <c r="A808" s="23"/>
      <c r="B808" s="121"/>
      <c r="E808" s="58"/>
      <c r="F808" s="58"/>
      <c r="I808" s="268"/>
      <c r="J808" s="275"/>
      <c r="L808" s="270"/>
      <c r="M808" s="26"/>
      <c r="N808" s="52"/>
      <c r="O808" s="54"/>
      <c r="P808" s="51"/>
      <c r="U808" s="55"/>
      <c r="V808" s="57"/>
      <c r="X808" s="57"/>
      <c r="Y808" s="122"/>
      <c r="Z808" s="122"/>
      <c r="AA808" s="58"/>
    </row>
    <row r="809" spans="1:27" s="31" customFormat="1" ht="13.95" customHeight="1" x14ac:dyDescent="0.3">
      <c r="A809" s="23"/>
      <c r="B809" s="121"/>
      <c r="E809" s="58"/>
      <c r="F809" s="58"/>
      <c r="I809" s="276"/>
      <c r="J809" s="275"/>
      <c r="L809" s="270"/>
      <c r="M809" s="26"/>
      <c r="N809" s="52"/>
      <c r="O809" s="27"/>
      <c r="P809" s="51"/>
      <c r="U809" s="55"/>
      <c r="V809" s="57"/>
      <c r="X809" s="57"/>
      <c r="Y809" s="122"/>
      <c r="Z809" s="122"/>
      <c r="AA809" s="58"/>
    </row>
    <row r="810" spans="1:27" s="31" customFormat="1" ht="21.6" customHeight="1" x14ac:dyDescent="0.3">
      <c r="A810" s="23"/>
      <c r="B810" s="121"/>
      <c r="E810" s="58"/>
      <c r="F810" s="58"/>
      <c r="I810" s="268"/>
      <c r="J810" s="275"/>
      <c r="L810" s="270"/>
      <c r="M810" s="26"/>
      <c r="N810" s="52"/>
      <c r="O810" s="54"/>
      <c r="P810" s="51"/>
      <c r="U810" s="55"/>
      <c r="V810" s="57"/>
      <c r="X810" s="57"/>
      <c r="Y810" s="122"/>
      <c r="Z810" s="122"/>
      <c r="AA810" s="58"/>
    </row>
    <row r="811" spans="1:27" s="31" customFormat="1" ht="24.6" customHeight="1" x14ac:dyDescent="0.3">
      <c r="A811" s="23"/>
      <c r="B811" s="121"/>
      <c r="E811" s="58"/>
      <c r="F811" s="58"/>
      <c r="I811" s="276"/>
      <c r="J811" s="275"/>
      <c r="L811" s="270"/>
      <c r="M811" s="26"/>
      <c r="N811" s="52"/>
      <c r="O811" s="27"/>
      <c r="P811" s="51"/>
      <c r="U811" s="55"/>
      <c r="V811" s="57"/>
      <c r="X811" s="57"/>
      <c r="Y811" s="122"/>
      <c r="Z811" s="122"/>
      <c r="AA811" s="58"/>
    </row>
    <row r="812" spans="1:27" s="31" customFormat="1" ht="23.4" customHeight="1" x14ac:dyDescent="0.3">
      <c r="A812" s="23"/>
      <c r="B812" s="121"/>
      <c r="E812" s="58"/>
      <c r="F812" s="58"/>
      <c r="I812" s="268"/>
      <c r="J812" s="275"/>
      <c r="L812" s="270"/>
      <c r="M812" s="26"/>
      <c r="N812" s="52"/>
      <c r="O812" s="54"/>
      <c r="P812" s="51"/>
      <c r="U812" s="55"/>
      <c r="V812" s="57"/>
      <c r="X812" s="57"/>
      <c r="Y812" s="122"/>
      <c r="Z812" s="122"/>
      <c r="AA812" s="58"/>
    </row>
    <row r="813" spans="1:27" s="31" customFormat="1" ht="13.95" customHeight="1" x14ac:dyDescent="0.3">
      <c r="A813" s="23"/>
      <c r="B813" s="121"/>
      <c r="E813" s="58"/>
      <c r="F813" s="58"/>
      <c r="I813" s="276"/>
      <c r="J813" s="275"/>
      <c r="L813" s="270"/>
      <c r="M813" s="53"/>
      <c r="N813" s="52"/>
      <c r="O813" s="27"/>
      <c r="P813" s="51"/>
      <c r="U813" s="55"/>
      <c r="V813" s="57"/>
      <c r="X813" s="57"/>
      <c r="Y813" s="122"/>
      <c r="Z813" s="122"/>
      <c r="AA813" s="58"/>
    </row>
    <row r="814" spans="1:27" s="31" customFormat="1" ht="13.95" customHeight="1" x14ac:dyDescent="0.3">
      <c r="A814" s="23"/>
      <c r="B814" s="121"/>
      <c r="E814" s="58"/>
      <c r="F814" s="58"/>
      <c r="I814" s="276"/>
      <c r="J814" s="275"/>
      <c r="L814" s="270"/>
      <c r="M814" s="53"/>
      <c r="N814" s="52"/>
      <c r="O814" s="54"/>
      <c r="P814" s="51"/>
      <c r="U814" s="55"/>
      <c r="V814" s="57"/>
      <c r="X814" s="57"/>
      <c r="Y814" s="122"/>
      <c r="Z814" s="122"/>
      <c r="AA814" s="58"/>
    </row>
    <row r="815" spans="1:27" s="31" customFormat="1" ht="13.95" customHeight="1" x14ac:dyDescent="0.3">
      <c r="A815" s="23"/>
      <c r="B815" s="121"/>
      <c r="E815" s="58"/>
      <c r="F815" s="58"/>
      <c r="I815" s="276"/>
      <c r="J815" s="275"/>
      <c r="L815" s="270"/>
      <c r="M815" s="53"/>
      <c r="N815" s="52"/>
      <c r="O815" s="54"/>
      <c r="P815" s="51"/>
      <c r="U815" s="55"/>
      <c r="V815" s="57"/>
      <c r="X815" s="57"/>
      <c r="Y815" s="122"/>
      <c r="Z815" s="122"/>
      <c r="AA815" s="58"/>
    </row>
    <row r="816" spans="1:27" s="31" customFormat="1" ht="19.2" customHeight="1" x14ac:dyDescent="0.3">
      <c r="A816" s="23"/>
      <c r="B816" s="121"/>
      <c r="E816" s="58"/>
      <c r="F816" s="58"/>
      <c r="I816" s="268"/>
      <c r="J816" s="275"/>
      <c r="L816" s="270"/>
      <c r="M816" s="53"/>
      <c r="N816" s="52"/>
      <c r="O816" s="54"/>
      <c r="P816" s="51"/>
      <c r="U816" s="55"/>
      <c r="V816" s="57"/>
      <c r="X816" s="57"/>
      <c r="Y816" s="122"/>
      <c r="Z816" s="122"/>
      <c r="AA816" s="58"/>
    </row>
    <row r="817" spans="1:27" s="31" customFormat="1" ht="18.600000000000001" customHeight="1" x14ac:dyDescent="0.3">
      <c r="A817" s="23"/>
      <c r="B817" s="121"/>
      <c r="E817" s="58"/>
      <c r="F817" s="58"/>
      <c r="I817" s="268"/>
      <c r="J817" s="275"/>
      <c r="L817" s="270"/>
      <c r="M817" s="53"/>
      <c r="N817" s="52"/>
      <c r="O817" s="54"/>
      <c r="P817" s="51"/>
      <c r="U817" s="55"/>
      <c r="V817" s="57"/>
      <c r="X817" s="57"/>
      <c r="Y817" s="122"/>
      <c r="Z817" s="122"/>
      <c r="AA817" s="58"/>
    </row>
    <row r="818" spans="1:27" s="31" customFormat="1" ht="18.600000000000001" customHeight="1" x14ac:dyDescent="0.3">
      <c r="A818" s="23"/>
      <c r="B818" s="121"/>
      <c r="E818" s="58"/>
      <c r="F818" s="58"/>
      <c r="I818" s="268"/>
      <c r="J818" s="275"/>
      <c r="L818" s="270"/>
      <c r="M818" s="53"/>
      <c r="N818" s="52"/>
      <c r="O818" s="54"/>
      <c r="P818" s="51"/>
      <c r="U818" s="55"/>
      <c r="V818" s="57"/>
      <c r="X818" s="57"/>
      <c r="Y818" s="122"/>
      <c r="Z818" s="122"/>
      <c r="AA818" s="58"/>
    </row>
    <row r="819" spans="1:27" s="31" customFormat="1" ht="19.2" customHeight="1" x14ac:dyDescent="0.3">
      <c r="A819" s="23"/>
      <c r="B819" s="121"/>
      <c r="E819" s="58"/>
      <c r="F819" s="58"/>
      <c r="I819" s="268"/>
      <c r="J819" s="275"/>
      <c r="L819" s="270"/>
      <c r="M819" s="53"/>
      <c r="N819" s="52"/>
      <c r="O819" s="54"/>
      <c r="P819" s="51"/>
      <c r="U819" s="55"/>
      <c r="V819" s="57"/>
      <c r="X819" s="57"/>
      <c r="Y819" s="122"/>
      <c r="Z819" s="122"/>
      <c r="AA819" s="58"/>
    </row>
    <row r="820" spans="1:27" s="31" customFormat="1" ht="17.399999999999999" customHeight="1" x14ac:dyDescent="0.3">
      <c r="A820" s="23"/>
      <c r="B820" s="121"/>
      <c r="E820" s="58"/>
      <c r="F820" s="58"/>
      <c r="I820" s="268"/>
      <c r="J820" s="275"/>
      <c r="L820" s="270"/>
      <c r="M820" s="53"/>
      <c r="N820" s="52"/>
      <c r="O820" s="54"/>
      <c r="P820" s="51"/>
      <c r="U820" s="55"/>
      <c r="V820" s="57"/>
      <c r="X820" s="57"/>
      <c r="Y820" s="122"/>
      <c r="Z820" s="122"/>
      <c r="AA820" s="58"/>
    </row>
    <row r="821" spans="1:27" s="31" customFormat="1" ht="18" customHeight="1" x14ac:dyDescent="0.3">
      <c r="A821" s="23"/>
      <c r="B821" s="121"/>
      <c r="E821" s="58"/>
      <c r="F821" s="58"/>
      <c r="I821" s="268"/>
      <c r="J821" s="275"/>
      <c r="L821" s="270"/>
      <c r="M821" s="53"/>
      <c r="N821" s="52"/>
      <c r="O821" s="54"/>
      <c r="P821" s="51"/>
      <c r="U821" s="55"/>
      <c r="V821" s="57"/>
      <c r="X821" s="57"/>
      <c r="Y821" s="122"/>
      <c r="Z821" s="122"/>
      <c r="AA821" s="58"/>
    </row>
    <row r="822" spans="1:27" s="31" customFormat="1" ht="16.95" customHeight="1" x14ac:dyDescent="0.3">
      <c r="A822" s="23"/>
      <c r="B822" s="121"/>
      <c r="E822" s="58"/>
      <c r="F822" s="58"/>
      <c r="I822" s="268"/>
      <c r="J822" s="275"/>
      <c r="L822" s="270"/>
      <c r="M822" s="53"/>
      <c r="N822" s="52"/>
      <c r="O822" s="54"/>
      <c r="P822" s="51"/>
      <c r="U822" s="55"/>
      <c r="V822" s="57"/>
      <c r="X822" s="57"/>
      <c r="Y822" s="122"/>
      <c r="Z822" s="122"/>
      <c r="AA822" s="58"/>
    </row>
    <row r="823" spans="1:27" s="31" customFormat="1" ht="30" customHeight="1" x14ac:dyDescent="0.3">
      <c r="A823" s="23"/>
      <c r="B823" s="121"/>
      <c r="E823" s="58"/>
      <c r="F823" s="58"/>
      <c r="I823" s="268"/>
      <c r="J823" s="269"/>
      <c r="L823" s="270"/>
      <c r="M823" s="53"/>
      <c r="N823" s="52"/>
      <c r="O823" s="54"/>
      <c r="U823" s="55"/>
      <c r="V823" s="57"/>
      <c r="X823" s="57"/>
      <c r="Y823" s="122"/>
      <c r="Z823" s="122"/>
      <c r="AA823" s="58"/>
    </row>
    <row r="824" spans="1:27" s="31" customFormat="1" ht="28.95" customHeight="1" x14ac:dyDescent="0.3">
      <c r="A824" s="23"/>
      <c r="B824" s="121"/>
      <c r="E824" s="58"/>
      <c r="F824" s="58"/>
      <c r="I824" s="276"/>
      <c r="J824" s="269"/>
      <c r="L824" s="270"/>
      <c r="M824" s="53"/>
      <c r="N824" s="52"/>
      <c r="O824" s="54"/>
      <c r="U824" s="55"/>
      <c r="V824" s="57"/>
      <c r="X824" s="57"/>
      <c r="Y824" s="122"/>
      <c r="Z824" s="122"/>
      <c r="AA824" s="58"/>
    </row>
    <row r="825" spans="1:27" s="31" customFormat="1" ht="28.95" customHeight="1" x14ac:dyDescent="0.3">
      <c r="A825" s="23"/>
      <c r="B825" s="121"/>
      <c r="E825" s="58"/>
      <c r="F825" s="58"/>
      <c r="I825" s="276"/>
      <c r="J825" s="269"/>
      <c r="L825" s="270"/>
      <c r="M825" s="53"/>
      <c r="N825" s="52"/>
      <c r="O825" s="54"/>
      <c r="U825" s="55"/>
      <c r="V825" s="57"/>
      <c r="X825" s="57"/>
      <c r="Y825" s="122"/>
      <c r="Z825" s="122"/>
      <c r="AA825" s="58"/>
    </row>
    <row r="826" spans="1:27" s="31" customFormat="1" ht="29.4" customHeight="1" x14ac:dyDescent="0.3">
      <c r="A826" s="23"/>
      <c r="B826" s="121"/>
      <c r="E826" s="58"/>
      <c r="F826" s="58"/>
      <c r="I826" s="276"/>
      <c r="J826" s="269"/>
      <c r="L826" s="270"/>
      <c r="M826" s="53"/>
      <c r="N826" s="52"/>
      <c r="O826" s="54"/>
      <c r="U826" s="55"/>
      <c r="V826" s="57"/>
      <c r="X826" s="57"/>
      <c r="Y826" s="122"/>
      <c r="Z826" s="122"/>
      <c r="AA826" s="58"/>
    </row>
    <row r="827" spans="1:27" s="31" customFormat="1" ht="27" customHeight="1" x14ac:dyDescent="0.3">
      <c r="A827" s="23"/>
      <c r="B827" s="121"/>
      <c r="E827" s="58"/>
      <c r="F827" s="58"/>
      <c r="I827" s="276"/>
      <c r="J827" s="269"/>
      <c r="L827" s="270"/>
      <c r="M827" s="53"/>
      <c r="N827" s="52"/>
      <c r="O827" s="54"/>
      <c r="U827" s="55"/>
      <c r="V827" s="57"/>
      <c r="X827" s="57"/>
      <c r="Y827" s="122"/>
      <c r="Z827" s="122"/>
      <c r="AA827" s="58"/>
    </row>
    <row r="828" spans="1:27" s="31" customFormat="1" ht="31.95" customHeight="1" x14ac:dyDescent="0.3">
      <c r="A828" s="23"/>
      <c r="B828" s="121"/>
      <c r="E828" s="58"/>
      <c r="F828" s="58"/>
      <c r="I828" s="276"/>
      <c r="J828" s="269"/>
      <c r="L828" s="270"/>
      <c r="M828" s="53"/>
      <c r="N828" s="52"/>
      <c r="O828" s="54"/>
      <c r="U828" s="55"/>
      <c r="V828" s="57"/>
      <c r="X828" s="57"/>
      <c r="Y828" s="122"/>
      <c r="Z828" s="122"/>
      <c r="AA828" s="58"/>
    </row>
    <row r="829" spans="1:27" s="31" customFormat="1" ht="30.6" customHeight="1" x14ac:dyDescent="0.3">
      <c r="A829" s="23"/>
      <c r="B829" s="121"/>
      <c r="E829" s="58"/>
      <c r="F829" s="58"/>
      <c r="I829" s="276"/>
      <c r="J829" s="269"/>
      <c r="L829" s="270"/>
      <c r="M829" s="53"/>
      <c r="N829" s="52"/>
      <c r="O829" s="54"/>
      <c r="U829" s="55"/>
      <c r="V829" s="57"/>
      <c r="X829" s="57"/>
      <c r="Y829" s="122"/>
      <c r="Z829" s="122"/>
      <c r="AA829" s="58"/>
    </row>
    <row r="830" spans="1:27" s="31" customFormat="1" ht="31.2" customHeight="1" x14ac:dyDescent="0.3">
      <c r="A830" s="23"/>
      <c r="B830" s="121"/>
      <c r="E830" s="58"/>
      <c r="F830" s="58"/>
      <c r="I830" s="276"/>
      <c r="J830" s="269"/>
      <c r="L830" s="270"/>
      <c r="M830" s="53"/>
      <c r="N830" s="52"/>
      <c r="O830" s="54"/>
      <c r="U830" s="55"/>
      <c r="V830" s="57"/>
      <c r="X830" s="57"/>
      <c r="Y830" s="122"/>
      <c r="Z830" s="122"/>
      <c r="AA830" s="58"/>
    </row>
    <row r="831" spans="1:27" s="31" customFormat="1" ht="25.2" customHeight="1" x14ac:dyDescent="0.3">
      <c r="A831" s="23"/>
      <c r="B831" s="121"/>
      <c r="E831" s="58"/>
      <c r="F831" s="58"/>
      <c r="I831" s="276"/>
      <c r="J831" s="269"/>
      <c r="L831" s="270"/>
      <c r="M831" s="53"/>
      <c r="N831" s="52"/>
      <c r="O831" s="54"/>
      <c r="U831" s="55"/>
      <c r="V831" s="57"/>
      <c r="X831" s="57"/>
      <c r="Y831" s="122"/>
      <c r="Z831" s="122"/>
      <c r="AA831" s="58"/>
    </row>
    <row r="832" spans="1:27" s="31" customFormat="1" ht="26.4" customHeight="1" x14ac:dyDescent="0.3">
      <c r="A832" s="23"/>
      <c r="B832" s="121"/>
      <c r="E832" s="58"/>
      <c r="F832" s="58"/>
      <c r="I832" s="276"/>
      <c r="J832" s="269"/>
      <c r="L832" s="270"/>
      <c r="M832" s="53"/>
      <c r="N832" s="52"/>
      <c r="O832" s="54"/>
      <c r="U832" s="55"/>
      <c r="V832" s="57"/>
      <c r="X832" s="57"/>
      <c r="Y832" s="122"/>
      <c r="Z832" s="122"/>
      <c r="AA832" s="58"/>
    </row>
    <row r="833" spans="1:27" s="31" customFormat="1" ht="27" customHeight="1" x14ac:dyDescent="0.3">
      <c r="A833" s="23"/>
      <c r="B833" s="121"/>
      <c r="E833" s="58"/>
      <c r="F833" s="58"/>
      <c r="I833" s="276"/>
      <c r="J833" s="269"/>
      <c r="L833" s="270"/>
      <c r="M833" s="53"/>
      <c r="N833" s="52"/>
      <c r="O833" s="54"/>
      <c r="U833" s="55"/>
      <c r="V833" s="57"/>
      <c r="X833" s="57"/>
      <c r="Y833" s="122"/>
      <c r="Z833" s="122"/>
      <c r="AA833" s="58"/>
    </row>
    <row r="834" spans="1:27" s="31" customFormat="1" ht="25.95" customHeight="1" x14ac:dyDescent="0.3">
      <c r="A834" s="23"/>
      <c r="B834" s="121"/>
      <c r="E834" s="58"/>
      <c r="F834" s="58"/>
      <c r="I834" s="276"/>
      <c r="J834" s="269"/>
      <c r="L834" s="270"/>
      <c r="M834" s="53"/>
      <c r="N834" s="52"/>
      <c r="O834" s="54"/>
      <c r="U834" s="55"/>
      <c r="V834" s="57"/>
      <c r="X834" s="57"/>
      <c r="Y834" s="122"/>
      <c r="Z834" s="122"/>
      <c r="AA834" s="58"/>
    </row>
    <row r="835" spans="1:27" s="31" customFormat="1" ht="27.6" customHeight="1" x14ac:dyDescent="0.3">
      <c r="A835" s="23"/>
      <c r="B835" s="121"/>
      <c r="E835" s="58"/>
      <c r="F835" s="58"/>
      <c r="I835" s="276"/>
      <c r="J835" s="269"/>
      <c r="L835" s="270"/>
      <c r="M835" s="53"/>
      <c r="N835" s="52"/>
      <c r="O835" s="54"/>
      <c r="U835" s="55"/>
      <c r="V835" s="57"/>
      <c r="X835" s="57"/>
      <c r="Y835" s="122"/>
      <c r="Z835" s="122"/>
      <c r="AA835" s="58"/>
    </row>
    <row r="836" spans="1:27" s="31" customFormat="1" ht="28.2" customHeight="1" x14ac:dyDescent="0.3">
      <c r="A836" s="23"/>
      <c r="B836" s="121"/>
      <c r="E836" s="58"/>
      <c r="F836" s="58"/>
      <c r="I836" s="276"/>
      <c r="J836" s="269"/>
      <c r="L836" s="270"/>
      <c r="M836" s="53"/>
      <c r="N836" s="52"/>
      <c r="O836" s="54"/>
      <c r="U836" s="55"/>
      <c r="V836" s="57"/>
      <c r="X836" s="57"/>
      <c r="Y836" s="122"/>
      <c r="Z836" s="122"/>
      <c r="AA836" s="58"/>
    </row>
    <row r="837" spans="1:27" s="31" customFormat="1" ht="14.4" x14ac:dyDescent="0.3">
      <c r="A837" s="23"/>
      <c r="B837" s="121"/>
      <c r="E837" s="58"/>
      <c r="F837" s="58"/>
      <c r="I837" s="276"/>
      <c r="J837" s="269"/>
      <c r="L837" s="270"/>
      <c r="M837" s="53"/>
      <c r="N837" s="52"/>
      <c r="O837" s="54"/>
      <c r="U837" s="55"/>
      <c r="V837" s="57"/>
      <c r="X837" s="57"/>
      <c r="Y837" s="122"/>
      <c r="Z837" s="122"/>
      <c r="AA837" s="58"/>
    </row>
    <row r="838" spans="1:27" s="31" customFormat="1" ht="41.4" customHeight="1" x14ac:dyDescent="0.3">
      <c r="A838" s="23"/>
      <c r="B838" s="121"/>
      <c r="E838" s="58"/>
      <c r="F838" s="58"/>
      <c r="I838" s="276"/>
      <c r="J838" s="269"/>
      <c r="L838" s="270"/>
      <c r="M838" s="53"/>
      <c r="N838" s="52"/>
      <c r="O838" s="54"/>
      <c r="U838" s="55"/>
      <c r="V838" s="57"/>
      <c r="X838" s="57"/>
      <c r="Y838" s="122"/>
      <c r="Z838" s="122"/>
      <c r="AA838" s="58"/>
    </row>
    <row r="839" spans="1:27" s="31" customFormat="1" ht="30.6" customHeight="1" x14ac:dyDescent="0.3">
      <c r="A839" s="58"/>
      <c r="B839" s="121"/>
      <c r="E839" s="58"/>
      <c r="F839" s="58"/>
      <c r="I839" s="276"/>
      <c r="J839" s="269"/>
      <c r="L839" s="270"/>
      <c r="M839" s="53"/>
      <c r="N839" s="52"/>
      <c r="O839" s="54"/>
      <c r="U839" s="55"/>
      <c r="V839" s="57"/>
      <c r="X839" s="57"/>
      <c r="Y839" s="122"/>
      <c r="Z839" s="122"/>
      <c r="AA839" s="58"/>
    </row>
    <row r="840" spans="1:27" s="31" customFormat="1" ht="25.95" customHeight="1" x14ac:dyDescent="0.3">
      <c r="A840" s="58"/>
      <c r="B840" s="121"/>
      <c r="E840" s="58"/>
      <c r="F840" s="58"/>
      <c r="I840" s="276"/>
      <c r="J840" s="269"/>
      <c r="L840" s="270"/>
      <c r="M840" s="53"/>
      <c r="N840" s="52"/>
      <c r="O840" s="54"/>
      <c r="U840" s="55"/>
      <c r="V840" s="57"/>
      <c r="X840" s="57"/>
      <c r="Y840" s="122"/>
      <c r="Z840" s="122"/>
      <c r="AA840" s="58"/>
    </row>
    <row r="841" spans="1:27" s="31" customFormat="1" ht="27" customHeight="1" x14ac:dyDescent="0.3">
      <c r="A841" s="58"/>
      <c r="B841" s="121"/>
      <c r="E841" s="58"/>
      <c r="F841" s="58"/>
      <c r="I841" s="276"/>
      <c r="J841" s="269"/>
      <c r="L841" s="270"/>
      <c r="M841" s="53"/>
      <c r="N841" s="52"/>
      <c r="O841" s="54"/>
      <c r="U841" s="55"/>
      <c r="V841" s="57"/>
      <c r="X841" s="57"/>
      <c r="Y841" s="122"/>
      <c r="Z841" s="122"/>
      <c r="AA841" s="58"/>
    </row>
    <row r="842" spans="1:27" s="31" customFormat="1" ht="29.4" customHeight="1" x14ac:dyDescent="0.3">
      <c r="A842" s="58"/>
      <c r="B842" s="121"/>
      <c r="E842" s="58"/>
      <c r="F842" s="58"/>
      <c r="I842" s="276"/>
      <c r="J842" s="269"/>
      <c r="L842" s="270"/>
      <c r="M842" s="53"/>
      <c r="N842" s="52"/>
      <c r="O842" s="54"/>
      <c r="U842" s="55"/>
      <c r="V842" s="57"/>
      <c r="X842" s="57"/>
      <c r="Y842" s="122"/>
      <c r="Z842" s="122"/>
      <c r="AA842" s="58"/>
    </row>
    <row r="843" spans="1:27" s="31" customFormat="1" ht="28.2" customHeight="1" x14ac:dyDescent="0.3">
      <c r="A843" s="58"/>
      <c r="B843" s="121"/>
      <c r="E843" s="58"/>
      <c r="F843" s="58"/>
      <c r="I843" s="276"/>
      <c r="J843" s="269"/>
      <c r="L843" s="270"/>
      <c r="M843" s="53"/>
      <c r="N843" s="52"/>
      <c r="O843" s="54"/>
      <c r="U843" s="55"/>
      <c r="V843" s="57"/>
      <c r="X843" s="57"/>
      <c r="Y843" s="122"/>
      <c r="Z843" s="122"/>
      <c r="AA843" s="58"/>
    </row>
    <row r="844" spans="1:27" s="31" customFormat="1" ht="30.6" customHeight="1" x14ac:dyDescent="0.3">
      <c r="A844" s="58"/>
      <c r="B844" s="121"/>
      <c r="E844" s="58"/>
      <c r="F844" s="58"/>
      <c r="I844" s="276"/>
      <c r="J844" s="269"/>
      <c r="L844" s="270"/>
      <c r="M844" s="53"/>
      <c r="N844" s="52"/>
      <c r="O844" s="54"/>
      <c r="U844" s="55"/>
      <c r="V844" s="57"/>
      <c r="X844" s="57"/>
      <c r="Y844" s="122"/>
      <c r="Z844" s="122"/>
      <c r="AA844" s="58"/>
    </row>
    <row r="845" spans="1:27" s="31" customFormat="1" ht="30" customHeight="1" x14ac:dyDescent="0.3">
      <c r="A845" s="58"/>
      <c r="B845" s="121"/>
      <c r="E845" s="58"/>
      <c r="F845" s="58"/>
      <c r="I845" s="276"/>
      <c r="J845" s="269"/>
      <c r="L845" s="270"/>
      <c r="M845" s="53"/>
      <c r="N845" s="52"/>
      <c r="O845" s="54"/>
      <c r="U845" s="55"/>
      <c r="V845" s="57"/>
      <c r="X845" s="57"/>
      <c r="Y845" s="122"/>
      <c r="Z845" s="122"/>
      <c r="AA845" s="58"/>
    </row>
    <row r="846" spans="1:27" s="31" customFormat="1" ht="28.2" customHeight="1" x14ac:dyDescent="0.3">
      <c r="A846" s="58"/>
      <c r="B846" s="121"/>
      <c r="E846" s="58"/>
      <c r="F846" s="58"/>
      <c r="I846" s="276"/>
      <c r="J846" s="269"/>
      <c r="L846" s="270"/>
      <c r="M846" s="53"/>
      <c r="N846" s="52"/>
      <c r="O846" s="54"/>
      <c r="U846" s="55"/>
      <c r="V846" s="57"/>
      <c r="X846" s="57"/>
      <c r="Y846" s="122"/>
      <c r="Z846" s="122"/>
      <c r="AA846" s="58"/>
    </row>
    <row r="847" spans="1:27" s="31" customFormat="1" ht="29.4" customHeight="1" x14ac:dyDescent="0.3">
      <c r="A847" s="58"/>
      <c r="B847" s="121"/>
      <c r="E847" s="58"/>
      <c r="F847" s="58"/>
      <c r="I847" s="276"/>
      <c r="J847" s="269"/>
      <c r="L847" s="270"/>
      <c r="M847" s="53"/>
      <c r="N847" s="52"/>
      <c r="O847" s="54"/>
      <c r="U847" s="55"/>
      <c r="V847" s="57"/>
      <c r="X847" s="57"/>
      <c r="Y847" s="122"/>
      <c r="Z847" s="122"/>
      <c r="AA847" s="58"/>
    </row>
    <row r="848" spans="1:27" s="31" customFormat="1" ht="13.95" customHeight="1" x14ac:dyDescent="0.3">
      <c r="A848" s="58"/>
      <c r="B848" s="121"/>
      <c r="E848" s="58"/>
      <c r="F848" s="58"/>
      <c r="I848" s="276"/>
      <c r="J848" s="275"/>
      <c r="L848" s="270"/>
      <c r="M848" s="53"/>
      <c r="N848" s="52"/>
      <c r="O848" s="54"/>
      <c r="U848" s="55"/>
      <c r="V848" s="57"/>
      <c r="X848" s="57"/>
      <c r="Y848" s="122"/>
      <c r="Z848" s="122"/>
      <c r="AA848" s="58"/>
    </row>
    <row r="849" spans="1:29" s="31" customFormat="1" ht="13.95" customHeight="1" x14ac:dyDescent="0.3">
      <c r="A849" s="58"/>
      <c r="B849" s="121"/>
      <c r="E849" s="58"/>
      <c r="F849" s="58"/>
      <c r="I849" s="276"/>
      <c r="J849" s="275"/>
      <c r="L849" s="270"/>
      <c r="M849" s="53"/>
      <c r="N849" s="52"/>
      <c r="O849" s="54"/>
      <c r="U849" s="55"/>
      <c r="V849" s="57"/>
      <c r="X849" s="57"/>
      <c r="Y849" s="122"/>
      <c r="Z849" s="122"/>
      <c r="AA849" s="58"/>
    </row>
    <row r="850" spans="1:29" s="122" customFormat="1" ht="13.95" customHeight="1" x14ac:dyDescent="0.3">
      <c r="A850" s="143"/>
      <c r="B850" s="186"/>
      <c r="E850" s="143"/>
      <c r="F850" s="143"/>
      <c r="I850" s="197"/>
      <c r="J850" s="198"/>
      <c r="L850" s="199"/>
      <c r="M850" s="145"/>
      <c r="N850" s="144"/>
      <c r="O850" s="132"/>
      <c r="U850" s="146"/>
      <c r="V850" s="147"/>
      <c r="X850" s="147"/>
      <c r="AA850" s="143"/>
    </row>
    <row r="851" spans="1:29" s="122" customFormat="1" ht="14.4" x14ac:dyDescent="0.3">
      <c r="A851" s="143"/>
      <c r="B851" s="186"/>
      <c r="E851" s="143"/>
      <c r="F851" s="143"/>
      <c r="I851" s="197"/>
      <c r="J851" s="198"/>
      <c r="L851" s="199"/>
      <c r="M851" s="145"/>
      <c r="N851" s="266"/>
      <c r="O851" s="132"/>
      <c r="U851" s="146"/>
      <c r="V851" s="147"/>
      <c r="X851" s="147"/>
      <c r="AA851" s="143"/>
    </row>
    <row r="852" spans="1:29" s="122" customFormat="1" ht="14.4" x14ac:dyDescent="0.3">
      <c r="A852" s="143"/>
      <c r="B852" s="186"/>
      <c r="E852" s="143"/>
      <c r="F852" s="143"/>
      <c r="I852" s="197"/>
      <c r="J852" s="198"/>
      <c r="L852" s="199"/>
      <c r="M852" s="145"/>
      <c r="N852" s="144"/>
      <c r="O852" s="132"/>
      <c r="U852" s="146"/>
      <c r="V852" s="147"/>
      <c r="X852" s="147"/>
      <c r="AA852" s="143"/>
    </row>
    <row r="853" spans="1:29" s="122" customFormat="1" ht="14.4" x14ac:dyDescent="0.3">
      <c r="A853" s="143"/>
      <c r="B853" s="186"/>
      <c r="E853" s="143"/>
      <c r="F853" s="143"/>
      <c r="I853" s="197"/>
      <c r="J853" s="198"/>
      <c r="L853" s="199"/>
      <c r="M853" s="145"/>
      <c r="N853" s="144"/>
      <c r="O853" s="132"/>
      <c r="U853" s="146"/>
      <c r="V853" s="147"/>
      <c r="X853" s="147"/>
      <c r="AA853" s="143"/>
    </row>
    <row r="854" spans="1:29" s="122" customFormat="1" ht="14.4" x14ac:dyDescent="0.3">
      <c r="A854" s="143"/>
      <c r="B854" s="186"/>
      <c r="E854" s="143"/>
      <c r="F854" s="310"/>
      <c r="I854" s="203"/>
      <c r="J854" s="204"/>
      <c r="L854" s="199"/>
      <c r="M854" s="145"/>
      <c r="N854" s="144"/>
      <c r="O854" s="132"/>
      <c r="P854" s="123"/>
      <c r="U854" s="146"/>
      <c r="V854" s="146"/>
      <c r="X854" s="147"/>
      <c r="AA854" s="143"/>
    </row>
    <row r="855" spans="1:29" s="122" customFormat="1" ht="14.4" x14ac:dyDescent="0.3">
      <c r="A855" s="143"/>
      <c r="B855" s="186"/>
      <c r="E855" s="143"/>
      <c r="F855" s="143"/>
      <c r="I855" s="123"/>
      <c r="J855" s="198"/>
      <c r="L855" s="199"/>
      <c r="M855" s="145"/>
      <c r="N855" s="144"/>
      <c r="O855" s="132"/>
      <c r="U855" s="146"/>
      <c r="V855" s="146"/>
      <c r="X855" s="147"/>
      <c r="AA855" s="143"/>
    </row>
    <row r="856" spans="1:29" s="122" customFormat="1" ht="15" customHeight="1" x14ac:dyDescent="0.3">
      <c r="A856" s="143"/>
      <c r="B856" s="186"/>
      <c r="E856" s="143"/>
      <c r="F856" s="143"/>
      <c r="I856" s="123"/>
      <c r="J856" s="198"/>
      <c r="L856" s="199"/>
      <c r="M856" s="145"/>
      <c r="N856" s="144"/>
      <c r="O856" s="132"/>
      <c r="U856" s="146"/>
      <c r="V856" s="146"/>
      <c r="X856" s="147"/>
      <c r="AA856" s="143"/>
    </row>
    <row r="857" spans="1:29" x14ac:dyDescent="0.25">
      <c r="A857" s="143"/>
      <c r="B857" s="186"/>
      <c r="C857" s="122"/>
      <c r="D857" s="122"/>
      <c r="G857" s="122"/>
      <c r="H857" s="24"/>
      <c r="J857" s="24"/>
      <c r="M857" s="145"/>
      <c r="O857" s="132"/>
      <c r="P857" s="122"/>
      <c r="T857" s="122"/>
      <c r="U857" s="122"/>
      <c r="V857" s="122"/>
      <c r="W857" s="122"/>
      <c r="X857" s="147"/>
      <c r="Y857" s="122"/>
      <c r="Z857" s="122"/>
      <c r="AA857" s="143"/>
      <c r="AB857" s="122"/>
      <c r="AC857" s="122"/>
    </row>
    <row r="858" spans="1:29" x14ac:dyDescent="0.25">
      <c r="A858" s="143"/>
      <c r="B858" s="186"/>
      <c r="C858" s="122"/>
      <c r="D858" s="122"/>
      <c r="E858" s="143"/>
      <c r="F858" s="143"/>
      <c r="G858" s="122"/>
      <c r="H858" s="24"/>
      <c r="J858" s="24"/>
      <c r="M858" s="145"/>
      <c r="O858" s="132"/>
      <c r="P858" s="122"/>
      <c r="Q858" s="122"/>
      <c r="R858" s="122"/>
      <c r="S858" s="122"/>
      <c r="T858" s="122"/>
      <c r="U858" s="146"/>
      <c r="V858" s="146"/>
      <c r="W858" s="122"/>
      <c r="X858" s="147"/>
      <c r="Y858" s="122"/>
      <c r="Z858" s="122"/>
      <c r="AA858" s="143"/>
      <c r="AB858" s="122"/>
      <c r="AC858" s="122"/>
    </row>
    <row r="859" spans="1:29" x14ac:dyDescent="0.25">
      <c r="A859" s="143"/>
      <c r="B859" s="186"/>
      <c r="C859" s="122"/>
      <c r="D859" s="122"/>
      <c r="G859" s="122"/>
      <c r="H859" s="24"/>
      <c r="J859" s="24"/>
      <c r="K859" s="32"/>
      <c r="M859" s="145"/>
      <c r="O859" s="132"/>
      <c r="P859" s="122"/>
      <c r="T859" s="122"/>
      <c r="U859" s="122"/>
      <c r="V859" s="122"/>
      <c r="W859" s="122"/>
      <c r="X859" s="147"/>
      <c r="Y859" s="122"/>
      <c r="Z859" s="122"/>
      <c r="AA859" s="143"/>
      <c r="AB859" s="122"/>
      <c r="AC859" s="122"/>
    </row>
    <row r="860" spans="1:29" x14ac:dyDescent="0.25">
      <c r="A860" s="143"/>
      <c r="B860" s="186"/>
      <c r="C860" s="122"/>
      <c r="D860" s="122"/>
      <c r="E860" s="143"/>
      <c r="F860" s="143"/>
      <c r="G860" s="122"/>
      <c r="H860" s="24"/>
      <c r="J860" s="24"/>
      <c r="K860" s="32"/>
      <c r="M860" s="145"/>
      <c r="O860" s="132"/>
      <c r="P860" s="122"/>
      <c r="Q860" s="122"/>
      <c r="R860" s="122"/>
      <c r="S860" s="122"/>
      <c r="T860" s="122"/>
      <c r="U860" s="146"/>
      <c r="V860" s="146"/>
      <c r="W860" s="122"/>
      <c r="X860" s="147"/>
      <c r="Y860" s="122"/>
      <c r="Z860" s="122"/>
      <c r="AA860" s="143"/>
      <c r="AB860" s="122"/>
      <c r="AC860" s="122"/>
    </row>
    <row r="861" spans="1:29" x14ac:dyDescent="0.25">
      <c r="A861" s="143"/>
      <c r="B861" s="186"/>
      <c r="C861" s="122"/>
      <c r="D861" s="122"/>
      <c r="G861" s="122"/>
      <c r="H861" s="24"/>
      <c r="J861" s="24"/>
      <c r="K861" s="32"/>
      <c r="M861" s="145"/>
      <c r="O861" s="132"/>
      <c r="P861" s="122"/>
      <c r="T861" s="122"/>
      <c r="U861" s="122"/>
      <c r="V861" s="122"/>
      <c r="W861" s="122"/>
      <c r="X861" s="147"/>
      <c r="Y861" s="122"/>
      <c r="Z861" s="122"/>
      <c r="AA861" s="143"/>
      <c r="AB861" s="122"/>
      <c r="AC861" s="122"/>
    </row>
    <row r="862" spans="1:29" x14ac:dyDescent="0.25">
      <c r="A862" s="143"/>
      <c r="B862" s="186"/>
      <c r="C862" s="122"/>
      <c r="D862" s="122"/>
      <c r="E862" s="143"/>
      <c r="F862" s="143"/>
      <c r="G862" s="122"/>
      <c r="H862" s="24"/>
      <c r="J862" s="24"/>
      <c r="K862" s="32"/>
      <c r="M862" s="145"/>
      <c r="O862" s="132"/>
      <c r="P862" s="122"/>
      <c r="Q862" s="122"/>
      <c r="R862" s="122"/>
      <c r="S862" s="122"/>
      <c r="T862" s="122"/>
      <c r="U862" s="146"/>
      <c r="V862" s="146"/>
      <c r="W862" s="122"/>
      <c r="X862" s="147"/>
      <c r="Y862" s="122"/>
      <c r="Z862" s="122"/>
      <c r="AA862" s="143"/>
      <c r="AB862" s="122"/>
      <c r="AC862" s="122"/>
    </row>
    <row r="863" spans="1:29" s="122" customFormat="1" x14ac:dyDescent="0.25">
      <c r="A863" s="143"/>
      <c r="B863" s="186"/>
      <c r="E863" s="24"/>
      <c r="F863" s="24"/>
      <c r="I863" s="123"/>
      <c r="J863" s="143"/>
      <c r="K863" s="186"/>
      <c r="L863" s="144"/>
      <c r="M863" s="145"/>
      <c r="N863" s="144"/>
      <c r="O863" s="132"/>
      <c r="Q863" s="1"/>
      <c r="R863" s="1"/>
      <c r="S863" s="1"/>
      <c r="X863" s="147"/>
      <c r="AA863" s="143"/>
    </row>
    <row r="864" spans="1:29" s="122" customFormat="1" x14ac:dyDescent="0.25">
      <c r="A864" s="143"/>
      <c r="B864" s="186"/>
      <c r="E864" s="143"/>
      <c r="F864" s="143"/>
      <c r="I864" s="123"/>
      <c r="J864" s="143"/>
      <c r="K864" s="186"/>
      <c r="L864" s="144"/>
      <c r="M864" s="145"/>
      <c r="N864" s="144"/>
      <c r="O864" s="132"/>
      <c r="U864" s="146"/>
      <c r="V864" s="146"/>
      <c r="X864" s="147"/>
      <c r="AA864" s="143"/>
    </row>
    <row r="865" spans="1:27" s="122" customFormat="1" x14ac:dyDescent="0.25">
      <c r="A865" s="143"/>
      <c r="B865" s="186"/>
      <c r="E865" s="24"/>
      <c r="F865" s="24"/>
      <c r="I865" s="123"/>
      <c r="J865" s="143"/>
      <c r="K865" s="186"/>
      <c r="L865" s="144"/>
      <c r="M865" s="145"/>
      <c r="N865" s="144"/>
      <c r="O865" s="132"/>
      <c r="Q865" s="1"/>
      <c r="R865" s="1"/>
      <c r="S865" s="1"/>
      <c r="X865" s="147"/>
      <c r="AA865" s="143"/>
    </row>
    <row r="866" spans="1:27" s="122" customFormat="1" x14ac:dyDescent="0.25">
      <c r="A866" s="143"/>
      <c r="B866" s="186"/>
      <c r="E866" s="143"/>
      <c r="F866" s="143"/>
      <c r="I866" s="123"/>
      <c r="J866" s="143"/>
      <c r="K866" s="186"/>
      <c r="L866" s="144"/>
      <c r="M866" s="145"/>
      <c r="N866" s="144"/>
      <c r="O866" s="132"/>
      <c r="U866" s="146"/>
      <c r="V866" s="146"/>
      <c r="X866" s="147"/>
      <c r="AA866" s="143"/>
    </row>
    <row r="867" spans="1:27" s="122" customFormat="1" x14ac:dyDescent="0.25">
      <c r="A867" s="143"/>
      <c r="B867" s="186"/>
      <c r="E867" s="24"/>
      <c r="F867" s="24"/>
      <c r="I867" s="123"/>
      <c r="J867" s="143"/>
      <c r="K867" s="186"/>
      <c r="L867" s="144"/>
      <c r="M867" s="145"/>
      <c r="N867" s="144"/>
      <c r="O867" s="132"/>
      <c r="Q867" s="1"/>
      <c r="R867" s="1"/>
      <c r="S867" s="1"/>
      <c r="X867" s="147"/>
      <c r="AA867" s="143"/>
    </row>
    <row r="868" spans="1:27" s="122" customFormat="1" x14ac:dyDescent="0.25">
      <c r="A868" s="143"/>
      <c r="B868" s="186"/>
      <c r="E868" s="143"/>
      <c r="F868" s="143"/>
      <c r="I868" s="123"/>
      <c r="J868" s="143"/>
      <c r="K868" s="186"/>
      <c r="L868" s="144"/>
      <c r="M868" s="145"/>
      <c r="N868" s="144"/>
      <c r="O868" s="132"/>
      <c r="U868" s="146"/>
      <c r="V868" s="146"/>
      <c r="X868" s="147"/>
      <c r="AA868" s="143"/>
    </row>
    <row r="869" spans="1:27" s="122" customFormat="1" x14ac:dyDescent="0.25">
      <c r="A869" s="143"/>
      <c r="B869" s="186"/>
      <c r="E869" s="24"/>
      <c r="F869" s="24"/>
      <c r="I869" s="123"/>
      <c r="J869" s="143"/>
      <c r="K869" s="186"/>
      <c r="L869" s="144"/>
      <c r="M869" s="145"/>
      <c r="N869" s="144"/>
      <c r="O869" s="132"/>
      <c r="Q869" s="1"/>
      <c r="R869" s="1"/>
      <c r="S869" s="1"/>
      <c r="X869" s="147"/>
      <c r="AA869" s="143"/>
    </row>
    <row r="870" spans="1:27" s="122" customFormat="1" x14ac:dyDescent="0.25">
      <c r="A870" s="143"/>
      <c r="B870" s="186"/>
      <c r="E870" s="143"/>
      <c r="F870" s="143"/>
      <c r="I870" s="123"/>
      <c r="J870" s="143"/>
      <c r="K870" s="186"/>
      <c r="L870" s="144"/>
      <c r="M870" s="145"/>
      <c r="N870" s="144"/>
      <c r="O870" s="132"/>
      <c r="U870" s="146"/>
      <c r="V870" s="146"/>
      <c r="X870" s="147"/>
      <c r="AA870" s="143"/>
    </row>
    <row r="871" spans="1:27" s="122" customFormat="1" x14ac:dyDescent="0.25">
      <c r="A871" s="143"/>
      <c r="B871" s="186"/>
      <c r="E871" s="24"/>
      <c r="F871" s="24"/>
      <c r="I871" s="123"/>
      <c r="J871" s="143"/>
      <c r="K871" s="186"/>
      <c r="L871" s="144"/>
      <c r="M871" s="145"/>
      <c r="N871" s="144"/>
      <c r="O871" s="132"/>
      <c r="Q871" s="1"/>
      <c r="R871" s="1"/>
      <c r="S871" s="1"/>
      <c r="X871" s="147"/>
      <c r="AA871" s="143"/>
    </row>
    <row r="872" spans="1:27" s="122" customFormat="1" x14ac:dyDescent="0.25">
      <c r="A872" s="143"/>
      <c r="B872" s="186"/>
      <c r="E872" s="143"/>
      <c r="F872" s="143"/>
      <c r="I872" s="123"/>
      <c r="J872" s="143"/>
      <c r="K872" s="186"/>
      <c r="L872" s="144"/>
      <c r="M872" s="145"/>
      <c r="N872" s="144"/>
      <c r="O872" s="132"/>
      <c r="U872" s="146"/>
      <c r="V872" s="146"/>
      <c r="X872" s="147"/>
      <c r="AA872" s="143"/>
    </row>
    <row r="873" spans="1:27" s="122" customFormat="1" x14ac:dyDescent="0.25">
      <c r="A873" s="143"/>
      <c r="B873" s="186"/>
      <c r="E873" s="24"/>
      <c r="F873" s="24"/>
      <c r="I873" s="123"/>
      <c r="J873" s="143"/>
      <c r="K873" s="186"/>
      <c r="L873" s="144"/>
      <c r="M873" s="145"/>
      <c r="N873" s="144"/>
      <c r="O873" s="132"/>
      <c r="Q873" s="1"/>
      <c r="R873" s="1"/>
      <c r="S873" s="1"/>
      <c r="X873" s="147"/>
      <c r="AA873" s="143"/>
    </row>
    <row r="874" spans="1:27" s="122" customFormat="1" x14ac:dyDescent="0.25">
      <c r="A874" s="143"/>
      <c r="B874" s="186"/>
      <c r="E874" s="143"/>
      <c r="F874" s="143"/>
      <c r="I874" s="123"/>
      <c r="J874" s="143"/>
      <c r="K874" s="186"/>
      <c r="L874" s="144"/>
      <c r="M874" s="145"/>
      <c r="N874" s="144"/>
      <c r="O874" s="132"/>
      <c r="U874" s="146"/>
      <c r="V874" s="146"/>
      <c r="X874" s="147"/>
      <c r="Y874" s="1"/>
      <c r="Z874" s="1"/>
      <c r="AA874" s="143"/>
    </row>
    <row r="875" spans="1:27" s="122" customFormat="1" x14ac:dyDescent="0.25">
      <c r="A875" s="143"/>
      <c r="B875" s="186"/>
      <c r="E875" s="24"/>
      <c r="F875" s="24"/>
      <c r="I875" s="123"/>
      <c r="J875" s="143"/>
      <c r="K875" s="186"/>
      <c r="L875" s="144"/>
      <c r="M875" s="145"/>
      <c r="N875" s="144"/>
      <c r="O875" s="132"/>
      <c r="Q875" s="1"/>
      <c r="R875" s="1"/>
      <c r="S875" s="1"/>
      <c r="X875" s="147"/>
      <c r="Y875" s="31"/>
      <c r="Z875" s="31"/>
      <c r="AA875" s="143"/>
    </row>
    <row r="876" spans="1:27" s="122" customFormat="1" x14ac:dyDescent="0.25">
      <c r="A876" s="143"/>
      <c r="B876" s="186"/>
      <c r="E876" s="143"/>
      <c r="F876" s="143"/>
      <c r="I876" s="123"/>
      <c r="J876" s="143"/>
      <c r="K876" s="186"/>
      <c r="L876" s="144"/>
      <c r="M876" s="145"/>
      <c r="N876" s="144"/>
      <c r="O876" s="132"/>
      <c r="U876" s="146"/>
      <c r="V876" s="146"/>
      <c r="X876" s="147"/>
      <c r="Y876" s="31"/>
      <c r="Z876" s="31"/>
      <c r="AA876" s="143"/>
    </row>
    <row r="877" spans="1:27" s="122" customFormat="1" x14ac:dyDescent="0.25">
      <c r="A877" s="143"/>
      <c r="B877" s="186"/>
      <c r="E877" s="24"/>
      <c r="F877" s="143"/>
      <c r="I877" s="123"/>
      <c r="J877" s="143"/>
      <c r="K877" s="186"/>
      <c r="L877" s="144"/>
      <c r="M877" s="145"/>
      <c r="N877" s="144"/>
      <c r="O877" s="132"/>
      <c r="Q877" s="1"/>
      <c r="R877" s="1"/>
      <c r="S877" s="1"/>
      <c r="X877" s="147"/>
      <c r="Y877" s="31"/>
      <c r="Z877" s="31"/>
      <c r="AA877" s="143"/>
    </row>
    <row r="878" spans="1:27" s="122" customFormat="1" x14ac:dyDescent="0.25">
      <c r="A878" s="143"/>
      <c r="B878" s="186"/>
      <c r="E878" s="143"/>
      <c r="F878" s="24"/>
      <c r="I878" s="123"/>
      <c r="J878" s="143"/>
      <c r="K878" s="186"/>
      <c r="L878" s="144"/>
      <c r="M878" s="145"/>
      <c r="N878" s="144"/>
      <c r="O878" s="132"/>
      <c r="U878" s="146"/>
      <c r="V878" s="146"/>
      <c r="X878" s="147"/>
      <c r="Y878" s="31"/>
      <c r="Z878" s="31"/>
      <c r="AA878" s="143"/>
    </row>
    <row r="879" spans="1:27" s="122" customFormat="1" x14ac:dyDescent="0.25">
      <c r="A879" s="143"/>
      <c r="B879" s="186"/>
      <c r="E879" s="24"/>
      <c r="F879" s="143"/>
      <c r="I879" s="123"/>
      <c r="J879" s="143"/>
      <c r="K879" s="186"/>
      <c r="L879" s="144"/>
      <c r="M879" s="145"/>
      <c r="N879" s="144"/>
      <c r="O879" s="132"/>
      <c r="Q879" s="1"/>
      <c r="R879" s="1"/>
      <c r="S879" s="1"/>
      <c r="X879" s="147"/>
      <c r="Y879" s="31"/>
      <c r="Z879" s="31"/>
      <c r="AA879" s="143"/>
    </row>
    <row r="880" spans="1:27" s="122" customFormat="1" x14ac:dyDescent="0.25">
      <c r="A880" s="143"/>
      <c r="B880" s="186"/>
      <c r="E880" s="143"/>
      <c r="F880" s="24"/>
      <c r="I880" s="123"/>
      <c r="J880" s="143"/>
      <c r="K880" s="186"/>
      <c r="L880" s="144"/>
      <c r="M880" s="145"/>
      <c r="N880" s="144"/>
      <c r="O880" s="132"/>
      <c r="U880" s="146"/>
      <c r="V880" s="146"/>
      <c r="X880" s="147"/>
      <c r="Y880" s="31"/>
      <c r="Z880" s="31"/>
      <c r="AA880" s="143"/>
    </row>
    <row r="881" spans="1:29" s="122" customFormat="1" x14ac:dyDescent="0.25">
      <c r="A881" s="143"/>
      <c r="B881" s="186"/>
      <c r="E881" s="24"/>
      <c r="F881" s="143"/>
      <c r="I881" s="123"/>
      <c r="J881" s="143"/>
      <c r="K881" s="186"/>
      <c r="L881" s="144"/>
      <c r="M881" s="145"/>
      <c r="N881" s="144"/>
      <c r="O881" s="132"/>
      <c r="Q881" s="1"/>
      <c r="R881" s="1"/>
      <c r="S881" s="1"/>
      <c r="X881" s="147"/>
      <c r="Y881" s="31"/>
      <c r="Z881" s="31"/>
      <c r="AA881" s="143"/>
    </row>
    <row r="882" spans="1:29" s="122" customFormat="1" x14ac:dyDescent="0.25">
      <c r="A882" s="143"/>
      <c r="B882" s="186"/>
      <c r="E882" s="143"/>
      <c r="F882" s="24"/>
      <c r="I882" s="123"/>
      <c r="J882" s="143"/>
      <c r="K882" s="186"/>
      <c r="L882" s="144"/>
      <c r="M882" s="145"/>
      <c r="N882" s="144"/>
      <c r="O882" s="132"/>
      <c r="U882" s="146"/>
      <c r="V882" s="146"/>
      <c r="X882" s="147"/>
      <c r="Y882" s="31"/>
      <c r="Z882" s="31"/>
      <c r="AA882" s="143"/>
    </row>
    <row r="883" spans="1:29" s="122" customFormat="1" x14ac:dyDescent="0.25">
      <c r="A883" s="143"/>
      <c r="B883" s="186"/>
      <c r="E883" s="24"/>
      <c r="F883" s="143"/>
      <c r="I883" s="123"/>
      <c r="J883" s="143"/>
      <c r="K883" s="186"/>
      <c r="L883" s="144"/>
      <c r="M883" s="145"/>
      <c r="N883" s="144"/>
      <c r="O883" s="132"/>
      <c r="Q883" s="1"/>
      <c r="R883" s="1"/>
      <c r="S883" s="1"/>
      <c r="X883" s="147"/>
      <c r="Y883" s="1"/>
      <c r="Z883" s="1"/>
      <c r="AA883" s="143"/>
    </row>
    <row r="884" spans="1:29" s="122" customFormat="1" x14ac:dyDescent="0.25">
      <c r="A884" s="143"/>
      <c r="B884" s="186"/>
      <c r="E884" s="143"/>
      <c r="F884" s="24"/>
      <c r="I884" s="123"/>
      <c r="J884" s="143"/>
      <c r="K884" s="186"/>
      <c r="L884" s="144"/>
      <c r="M884" s="145"/>
      <c r="N884" s="144"/>
      <c r="O884" s="132"/>
      <c r="U884" s="146"/>
      <c r="V884" s="146"/>
      <c r="X884" s="147"/>
      <c r="AA884" s="143"/>
    </row>
    <row r="885" spans="1:29" s="122" customFormat="1" x14ac:dyDescent="0.25">
      <c r="A885" s="143"/>
      <c r="B885" s="186"/>
      <c r="E885" s="24"/>
      <c r="F885" s="143"/>
      <c r="I885" s="123"/>
      <c r="J885" s="143"/>
      <c r="K885" s="186"/>
      <c r="L885" s="144"/>
      <c r="M885" s="145"/>
      <c r="N885" s="144"/>
      <c r="O885" s="132"/>
      <c r="Q885" s="1"/>
      <c r="R885" s="1"/>
      <c r="S885" s="1"/>
      <c r="X885" s="147"/>
      <c r="AA885" s="143"/>
    </row>
    <row r="886" spans="1:29" s="122" customFormat="1" x14ac:dyDescent="0.25">
      <c r="A886" s="143"/>
      <c r="B886" s="186"/>
      <c r="E886" s="143"/>
      <c r="F886" s="24"/>
      <c r="I886" s="123"/>
      <c r="J886" s="143"/>
      <c r="K886" s="186"/>
      <c r="L886" s="144"/>
      <c r="M886" s="145"/>
      <c r="N886" s="144"/>
      <c r="O886" s="132"/>
      <c r="U886" s="146"/>
      <c r="V886" s="146"/>
      <c r="X886" s="147"/>
      <c r="AA886" s="143"/>
    </row>
    <row r="887" spans="1:29" s="122" customFormat="1" x14ac:dyDescent="0.25">
      <c r="A887" s="143"/>
      <c r="B887" s="186"/>
      <c r="E887" s="24"/>
      <c r="F887" s="143"/>
      <c r="I887" s="123"/>
      <c r="J887" s="143"/>
      <c r="K887" s="186"/>
      <c r="L887" s="144"/>
      <c r="M887" s="145"/>
      <c r="N887" s="144"/>
      <c r="O887" s="132"/>
      <c r="Q887" s="1"/>
      <c r="R887" s="1"/>
      <c r="S887" s="1"/>
      <c r="X887" s="147"/>
      <c r="AA887" s="143"/>
    </row>
    <row r="888" spans="1:29" s="122" customFormat="1" x14ac:dyDescent="0.25">
      <c r="A888" s="143"/>
      <c r="B888" s="186"/>
      <c r="E888" s="143"/>
      <c r="F888" s="24"/>
      <c r="I888" s="123"/>
      <c r="J888" s="143"/>
      <c r="K888" s="186"/>
      <c r="L888" s="144"/>
      <c r="M888" s="145"/>
      <c r="N888" s="144"/>
      <c r="O888" s="132"/>
      <c r="U888" s="146"/>
      <c r="V888" s="146"/>
      <c r="X888" s="147"/>
      <c r="AA888" s="143"/>
    </row>
    <row r="889" spans="1:29" s="122" customFormat="1" x14ac:dyDescent="0.25">
      <c r="A889" s="143"/>
      <c r="B889" s="186"/>
      <c r="E889" s="24"/>
      <c r="F889" s="143"/>
      <c r="I889" s="123"/>
      <c r="J889" s="143"/>
      <c r="K889" s="186"/>
      <c r="L889" s="144"/>
      <c r="M889" s="145"/>
      <c r="N889" s="144"/>
      <c r="O889" s="132"/>
      <c r="Q889" s="1"/>
      <c r="R889" s="1"/>
      <c r="S889" s="1"/>
      <c r="X889" s="147"/>
      <c r="AA889" s="143"/>
    </row>
    <row r="890" spans="1:29" s="122" customFormat="1" x14ac:dyDescent="0.25">
      <c r="A890" s="143"/>
      <c r="B890" s="186"/>
      <c r="E890" s="143"/>
      <c r="F890" s="24"/>
      <c r="I890" s="123"/>
      <c r="J890" s="143"/>
      <c r="K890" s="186"/>
      <c r="L890" s="144"/>
      <c r="M890" s="145"/>
      <c r="N890" s="144"/>
      <c r="O890" s="132"/>
      <c r="U890" s="146"/>
      <c r="V890" s="146"/>
      <c r="X890" s="147"/>
      <c r="Y890" s="1"/>
      <c r="Z890" s="1"/>
      <c r="AA890" s="143"/>
    </row>
    <row r="891" spans="1:29" s="122" customFormat="1" x14ac:dyDescent="0.25">
      <c r="A891" s="143"/>
      <c r="B891" s="186"/>
      <c r="E891" s="24"/>
      <c r="F891" s="143"/>
      <c r="I891" s="123"/>
      <c r="J891" s="143"/>
      <c r="K891" s="186"/>
      <c r="L891" s="144"/>
      <c r="M891" s="145"/>
      <c r="N891" s="144"/>
      <c r="O891" s="132"/>
      <c r="Q891" s="1"/>
      <c r="R891" s="1"/>
      <c r="S891" s="1"/>
      <c r="X891" s="147"/>
      <c r="Y891" s="1"/>
      <c r="Z891" s="1"/>
      <c r="AA891" s="143"/>
    </row>
    <row r="892" spans="1:29" s="122" customFormat="1" x14ac:dyDescent="0.25">
      <c r="A892" s="143"/>
      <c r="B892" s="186"/>
      <c r="E892" s="143"/>
      <c r="F892" s="24"/>
      <c r="I892" s="123"/>
      <c r="J892" s="143"/>
      <c r="K892" s="186"/>
      <c r="L892" s="144"/>
      <c r="M892" s="145"/>
      <c r="N892" s="144"/>
      <c r="O892" s="132"/>
      <c r="U892" s="146"/>
      <c r="V892" s="146"/>
      <c r="X892" s="147"/>
      <c r="Y892" s="1"/>
      <c r="Z892" s="1"/>
      <c r="AA892" s="143"/>
    </row>
    <row r="893" spans="1:29" s="122" customFormat="1" x14ac:dyDescent="0.25">
      <c r="A893" s="143"/>
      <c r="B893" s="186"/>
      <c r="E893" s="24"/>
      <c r="F893" s="143"/>
      <c r="I893" s="123"/>
      <c r="J893" s="143"/>
      <c r="K893" s="186"/>
      <c r="L893" s="144"/>
      <c r="M893" s="145"/>
      <c r="N893" s="144"/>
      <c r="O893" s="132"/>
      <c r="Q893" s="1"/>
      <c r="R893" s="1"/>
      <c r="S893" s="1"/>
      <c r="X893" s="147"/>
      <c r="Y893" s="1"/>
      <c r="Z893" s="1"/>
      <c r="AA893" s="143"/>
    </row>
    <row r="894" spans="1:29" s="122" customFormat="1" x14ac:dyDescent="0.25">
      <c r="A894" s="143"/>
      <c r="B894" s="186"/>
      <c r="E894" s="24"/>
      <c r="F894" s="24"/>
      <c r="I894" s="123"/>
      <c r="J894" s="143"/>
      <c r="K894" s="186"/>
      <c r="L894" s="144"/>
      <c r="M894" s="145"/>
      <c r="N894" s="144"/>
      <c r="O894" s="132"/>
      <c r="U894" s="146"/>
      <c r="V894" s="146"/>
      <c r="X894" s="147"/>
      <c r="Y894" s="1"/>
      <c r="Z894" s="1"/>
      <c r="AA894" s="143"/>
    </row>
    <row r="895" spans="1:29" s="122" customFormat="1" x14ac:dyDescent="0.25">
      <c r="A895" s="143"/>
      <c r="B895" s="186"/>
      <c r="E895" s="24"/>
      <c r="F895" s="143"/>
      <c r="I895" s="123"/>
      <c r="J895" s="143"/>
      <c r="K895" s="186"/>
      <c r="L895" s="144"/>
      <c r="M895" s="145"/>
      <c r="N895" s="144"/>
      <c r="O895" s="132"/>
      <c r="Q895" s="1"/>
      <c r="R895" s="1"/>
      <c r="S895" s="1"/>
      <c r="X895" s="147"/>
      <c r="Y895" s="1"/>
      <c r="Z895" s="1"/>
      <c r="AA895" s="143"/>
      <c r="AC895" s="1"/>
    </row>
    <row r="896" spans="1:29" s="122" customFormat="1" x14ac:dyDescent="0.25">
      <c r="A896" s="143"/>
      <c r="B896" s="186"/>
      <c r="E896" s="24"/>
      <c r="F896" s="143"/>
      <c r="I896" s="123"/>
      <c r="J896" s="143"/>
      <c r="K896" s="186"/>
      <c r="L896" s="144"/>
      <c r="M896" s="145"/>
      <c r="N896" s="144"/>
      <c r="O896" s="132"/>
      <c r="U896" s="146"/>
      <c r="V896" s="146"/>
      <c r="X896" s="147"/>
      <c r="Y896" s="1"/>
      <c r="Z896" s="1"/>
      <c r="AA896" s="143"/>
      <c r="AC896" s="1"/>
    </row>
    <row r="897" spans="1:28" x14ac:dyDescent="0.25">
      <c r="A897" s="143"/>
      <c r="B897" s="186"/>
      <c r="C897" s="122"/>
      <c r="D897" s="122"/>
      <c r="G897" s="122"/>
      <c r="J897" s="24"/>
      <c r="M897" s="145"/>
      <c r="O897" s="132"/>
      <c r="P897" s="122"/>
      <c r="T897" s="122"/>
      <c r="U897" s="122"/>
      <c r="V897" s="122"/>
      <c r="W897" s="122"/>
      <c r="X897" s="147"/>
      <c r="AA897" s="143"/>
      <c r="AB897" s="122"/>
    </row>
    <row r="898" spans="1:28" x14ac:dyDescent="0.25">
      <c r="A898" s="143"/>
      <c r="B898" s="186"/>
      <c r="C898" s="122"/>
      <c r="D898" s="122"/>
      <c r="G898" s="122"/>
      <c r="J898" s="24"/>
      <c r="M898" s="145"/>
      <c r="O898" s="132"/>
      <c r="P898" s="122"/>
      <c r="Q898" s="122"/>
      <c r="R898" s="122"/>
      <c r="S898" s="122"/>
      <c r="T898" s="122"/>
      <c r="U898" s="146"/>
      <c r="V898" s="146"/>
      <c r="W898" s="122"/>
      <c r="X898" s="147"/>
      <c r="AA898" s="143"/>
      <c r="AB898" s="122"/>
    </row>
    <row r="899" spans="1:28" x14ac:dyDescent="0.25">
      <c r="A899" s="143"/>
      <c r="B899" s="186"/>
      <c r="C899" s="122"/>
      <c r="D899" s="122"/>
      <c r="G899" s="122"/>
      <c r="H899" s="24"/>
      <c r="J899" s="24"/>
      <c r="M899" s="145"/>
      <c r="O899" s="132"/>
      <c r="P899" s="122"/>
      <c r="T899" s="122"/>
      <c r="U899" s="122"/>
      <c r="V899" s="122"/>
      <c r="W899" s="122"/>
      <c r="X899" s="147"/>
      <c r="AA899" s="143"/>
      <c r="AB899" s="122"/>
    </row>
    <row r="900" spans="1:28" x14ac:dyDescent="0.25">
      <c r="A900" s="143"/>
      <c r="B900" s="186"/>
      <c r="C900" s="122"/>
      <c r="D900" s="122"/>
      <c r="G900" s="122"/>
      <c r="H900" s="24"/>
      <c r="J900" s="24"/>
      <c r="M900" s="145"/>
      <c r="O900" s="132"/>
      <c r="P900" s="122"/>
      <c r="Q900" s="122"/>
      <c r="R900" s="122"/>
      <c r="S900" s="122"/>
      <c r="T900" s="122"/>
      <c r="U900" s="146"/>
      <c r="V900" s="146"/>
      <c r="W900" s="122"/>
      <c r="X900" s="147"/>
      <c r="AA900" s="143"/>
      <c r="AB900" s="122"/>
    </row>
    <row r="901" spans="1:28" x14ac:dyDescent="0.25">
      <c r="A901" s="143"/>
      <c r="B901" s="186"/>
      <c r="C901" s="122"/>
      <c r="D901" s="122"/>
      <c r="G901" s="122"/>
      <c r="H901" s="24"/>
      <c r="J901" s="24"/>
      <c r="M901" s="145"/>
      <c r="O901" s="132"/>
      <c r="P901" s="122"/>
      <c r="T901" s="122"/>
      <c r="U901" s="122"/>
      <c r="V901" s="122"/>
      <c r="W901" s="122"/>
      <c r="X901" s="147"/>
      <c r="AA901" s="143"/>
      <c r="AB901" s="122"/>
    </row>
    <row r="902" spans="1:28" x14ac:dyDescent="0.25">
      <c r="A902" s="143"/>
      <c r="B902" s="186"/>
      <c r="C902" s="122"/>
      <c r="D902" s="122"/>
      <c r="G902" s="122"/>
      <c r="H902" s="24"/>
      <c r="J902" s="24"/>
      <c r="M902" s="145"/>
      <c r="O902" s="132"/>
      <c r="P902" s="122"/>
      <c r="Q902" s="122"/>
      <c r="R902" s="122"/>
      <c r="S902" s="122"/>
      <c r="T902" s="122"/>
      <c r="U902" s="146"/>
      <c r="V902" s="146"/>
      <c r="W902" s="122"/>
      <c r="X902" s="147"/>
      <c r="AA902" s="143"/>
      <c r="AB902" s="122"/>
    </row>
    <row r="903" spans="1:28" x14ac:dyDescent="0.25">
      <c r="A903" s="143"/>
      <c r="B903" s="186"/>
      <c r="C903" s="122"/>
      <c r="D903" s="122"/>
      <c r="G903" s="122"/>
      <c r="H903" s="24"/>
      <c r="J903" s="24"/>
      <c r="M903" s="145"/>
      <c r="O903" s="132"/>
      <c r="P903" s="122"/>
      <c r="T903" s="122"/>
      <c r="U903" s="122"/>
      <c r="V903" s="122"/>
      <c r="W903" s="122"/>
      <c r="X903" s="147"/>
      <c r="AA903" s="143"/>
      <c r="AB903" s="122"/>
    </row>
    <row r="904" spans="1:28" x14ac:dyDescent="0.25">
      <c r="A904" s="143"/>
      <c r="B904" s="186"/>
      <c r="C904" s="122"/>
      <c r="D904" s="122"/>
      <c r="G904" s="122"/>
      <c r="H904" s="24"/>
      <c r="J904" s="24"/>
      <c r="M904" s="145"/>
      <c r="O904" s="132"/>
      <c r="P904" s="122"/>
      <c r="Q904" s="122"/>
      <c r="R904" s="122"/>
      <c r="S904" s="122"/>
      <c r="T904" s="122"/>
      <c r="U904" s="146"/>
      <c r="V904" s="146"/>
      <c r="W904" s="122"/>
      <c r="X904" s="147"/>
      <c r="AA904" s="143"/>
      <c r="AB904" s="122"/>
    </row>
    <row r="905" spans="1:28" x14ac:dyDescent="0.25">
      <c r="A905" s="143"/>
      <c r="B905" s="186"/>
      <c r="C905" s="122"/>
      <c r="D905" s="122"/>
      <c r="G905" s="122"/>
      <c r="H905" s="24"/>
      <c r="J905" s="24"/>
      <c r="M905" s="145"/>
      <c r="O905" s="132"/>
      <c r="P905" s="122"/>
      <c r="T905" s="122"/>
      <c r="U905" s="122"/>
      <c r="V905" s="122"/>
      <c r="W905" s="122"/>
      <c r="X905" s="147"/>
      <c r="AA905" s="143"/>
      <c r="AB905" s="122"/>
    </row>
    <row r="906" spans="1:28" x14ac:dyDescent="0.25">
      <c r="A906" s="143"/>
      <c r="B906" s="186"/>
      <c r="C906" s="122"/>
      <c r="D906" s="122"/>
      <c r="G906" s="122"/>
      <c r="H906" s="24"/>
      <c r="J906" s="24"/>
      <c r="M906" s="145"/>
      <c r="O906" s="132"/>
      <c r="P906" s="122"/>
      <c r="Q906" s="122"/>
      <c r="R906" s="122"/>
      <c r="S906" s="122"/>
      <c r="T906" s="122"/>
      <c r="U906" s="146"/>
      <c r="V906" s="146"/>
      <c r="W906" s="122"/>
      <c r="X906" s="147"/>
      <c r="AA906" s="143"/>
      <c r="AB906" s="122"/>
    </row>
    <row r="907" spans="1:28" x14ac:dyDescent="0.25">
      <c r="A907" s="143"/>
      <c r="B907" s="186"/>
      <c r="C907" s="122"/>
      <c r="D907" s="122"/>
      <c r="G907" s="122"/>
      <c r="H907" s="24"/>
      <c r="J907" s="24"/>
      <c r="M907" s="145"/>
      <c r="O907" s="132"/>
      <c r="P907" s="122"/>
      <c r="T907" s="122"/>
      <c r="U907" s="122"/>
      <c r="V907" s="122"/>
      <c r="W907" s="122"/>
      <c r="X907" s="147"/>
      <c r="AA907" s="143"/>
      <c r="AB907" s="122"/>
    </row>
    <row r="908" spans="1:28" x14ac:dyDescent="0.25">
      <c r="A908" s="143"/>
      <c r="B908" s="186"/>
      <c r="C908" s="122"/>
      <c r="D908" s="122"/>
      <c r="G908" s="122"/>
      <c r="H908" s="24"/>
      <c r="J908" s="24"/>
      <c r="M908" s="145"/>
      <c r="O908" s="132"/>
      <c r="P908" s="122"/>
      <c r="Q908" s="122"/>
      <c r="R908" s="122"/>
      <c r="S908" s="122"/>
      <c r="T908" s="122"/>
      <c r="U908" s="146"/>
      <c r="V908" s="146"/>
      <c r="W908" s="122"/>
      <c r="X908" s="147"/>
      <c r="AA908" s="143"/>
      <c r="AB908" s="122"/>
    </row>
    <row r="909" spans="1:28" x14ac:dyDescent="0.25">
      <c r="A909" s="143"/>
      <c r="B909" s="186"/>
      <c r="C909" s="122"/>
      <c r="D909" s="122"/>
      <c r="G909" s="122"/>
      <c r="H909" s="24"/>
      <c r="J909" s="24"/>
      <c r="M909" s="145"/>
      <c r="O909" s="132"/>
      <c r="P909" s="122"/>
      <c r="T909" s="122"/>
      <c r="U909" s="122"/>
      <c r="V909" s="122"/>
      <c r="W909" s="122"/>
      <c r="X909" s="147"/>
      <c r="AA909" s="143"/>
      <c r="AB909" s="122"/>
    </row>
    <row r="910" spans="1:28" x14ac:dyDescent="0.25">
      <c r="A910" s="143"/>
      <c r="B910" s="186"/>
      <c r="C910" s="122"/>
      <c r="D910" s="122"/>
      <c r="G910" s="122"/>
      <c r="H910" s="24"/>
      <c r="J910" s="24"/>
      <c r="M910" s="145"/>
      <c r="O910" s="132"/>
      <c r="P910" s="122"/>
      <c r="Q910" s="122"/>
      <c r="R910" s="122"/>
      <c r="S910" s="122"/>
      <c r="T910" s="122"/>
      <c r="U910" s="146"/>
      <c r="V910" s="146"/>
      <c r="W910" s="122"/>
      <c r="X910" s="147"/>
      <c r="AA910" s="143"/>
      <c r="AB910" s="122"/>
    </row>
    <row r="911" spans="1:28" x14ac:dyDescent="0.25">
      <c r="A911" s="143"/>
      <c r="B911" s="186"/>
      <c r="C911" s="122"/>
      <c r="D911" s="122"/>
      <c r="G911" s="122"/>
      <c r="H911" s="24"/>
      <c r="J911" s="24"/>
      <c r="M911" s="145"/>
      <c r="O911" s="132"/>
      <c r="P911" s="122"/>
      <c r="T911" s="122"/>
      <c r="U911" s="122"/>
      <c r="V911" s="122"/>
      <c r="W911" s="122"/>
      <c r="X911" s="147"/>
      <c r="AA911" s="143"/>
      <c r="AB911" s="122"/>
    </row>
    <row r="912" spans="1:28" ht="13.95" customHeight="1" x14ac:dyDescent="0.25">
      <c r="A912" s="143"/>
      <c r="B912" s="186"/>
      <c r="C912" s="122"/>
      <c r="D912" s="122"/>
      <c r="G912" s="122"/>
      <c r="H912" s="24"/>
      <c r="J912" s="24"/>
      <c r="M912" s="145"/>
      <c r="O912" s="132"/>
      <c r="P912" s="122"/>
      <c r="Q912" s="122"/>
      <c r="R912" s="122"/>
      <c r="S912" s="122"/>
      <c r="T912" s="122"/>
      <c r="U912" s="146"/>
      <c r="V912" s="146"/>
      <c r="W912" s="122"/>
      <c r="X912" s="147"/>
      <c r="AA912" s="143"/>
      <c r="AB912" s="122"/>
    </row>
    <row r="913" spans="1:28" ht="15" customHeight="1" x14ac:dyDescent="0.25">
      <c r="A913" s="143"/>
      <c r="B913" s="186"/>
      <c r="C913" s="122"/>
      <c r="D913" s="122"/>
      <c r="G913" s="122"/>
      <c r="H913" s="24"/>
      <c r="J913" s="24"/>
      <c r="M913" s="145"/>
      <c r="O913" s="132"/>
      <c r="P913" s="122"/>
      <c r="T913" s="122"/>
      <c r="U913" s="122"/>
      <c r="V913" s="122"/>
      <c r="W913" s="122"/>
      <c r="X913" s="147"/>
      <c r="AA913" s="143"/>
      <c r="AB913" s="122"/>
    </row>
    <row r="914" spans="1:28" x14ac:dyDescent="0.25">
      <c r="A914" s="143"/>
      <c r="B914" s="186"/>
      <c r="C914" s="122"/>
      <c r="D914" s="122"/>
      <c r="G914" s="122"/>
      <c r="H914" s="24"/>
      <c r="J914" s="24"/>
      <c r="M914" s="145"/>
      <c r="O914" s="132"/>
      <c r="P914" s="122"/>
      <c r="Q914" s="122"/>
      <c r="R914" s="122"/>
      <c r="S914" s="122"/>
      <c r="T914" s="122"/>
      <c r="U914" s="146"/>
      <c r="V914" s="146"/>
      <c r="W914" s="122"/>
      <c r="X914" s="147"/>
      <c r="AA914" s="143"/>
      <c r="AB914" s="122"/>
    </row>
    <row r="915" spans="1:28" x14ac:dyDescent="0.25">
      <c r="A915" s="143"/>
      <c r="B915" s="186"/>
      <c r="C915" s="122"/>
      <c r="D915" s="122"/>
      <c r="G915" s="122"/>
      <c r="H915" s="24"/>
      <c r="J915" s="24"/>
      <c r="M915" s="145"/>
      <c r="O915" s="132"/>
      <c r="P915" s="122"/>
      <c r="T915" s="122"/>
      <c r="U915" s="122"/>
      <c r="V915" s="122"/>
      <c r="W915" s="122"/>
      <c r="X915" s="147"/>
      <c r="Y915" s="122"/>
      <c r="Z915" s="122"/>
      <c r="AA915" s="143"/>
      <c r="AB915" s="122"/>
    </row>
    <row r="916" spans="1:28" x14ac:dyDescent="0.25">
      <c r="A916" s="143"/>
      <c r="B916" s="186"/>
      <c r="C916" s="122"/>
      <c r="D916" s="122"/>
      <c r="G916" s="122"/>
      <c r="H916" s="24"/>
      <c r="J916" s="24"/>
      <c r="M916" s="145"/>
      <c r="O916" s="132"/>
      <c r="P916" s="122"/>
      <c r="Q916" s="122"/>
      <c r="R916" s="122"/>
      <c r="S916" s="122"/>
      <c r="T916" s="122"/>
      <c r="U916" s="146"/>
      <c r="V916" s="146"/>
      <c r="W916" s="122"/>
      <c r="X916" s="147"/>
      <c r="Y916" s="122"/>
      <c r="Z916" s="122"/>
      <c r="AA916" s="143"/>
      <c r="AB916" s="122"/>
    </row>
    <row r="917" spans="1:28" x14ac:dyDescent="0.25">
      <c r="A917" s="143"/>
      <c r="B917" s="186"/>
      <c r="C917" s="122"/>
      <c r="D917" s="122"/>
      <c r="G917" s="122"/>
      <c r="H917" s="24"/>
      <c r="J917" s="24"/>
      <c r="M917" s="145"/>
      <c r="O917" s="132"/>
      <c r="P917" s="122"/>
      <c r="T917" s="122"/>
      <c r="U917" s="122"/>
      <c r="V917" s="122"/>
      <c r="W917" s="122"/>
      <c r="X917" s="147"/>
      <c r="Y917" s="122"/>
      <c r="Z917" s="122"/>
      <c r="AA917" s="143"/>
      <c r="AB917" s="122"/>
    </row>
    <row r="918" spans="1:28" x14ac:dyDescent="0.25">
      <c r="A918" s="143"/>
      <c r="B918" s="186"/>
      <c r="C918" s="122"/>
      <c r="D918" s="122"/>
      <c r="G918" s="122"/>
      <c r="H918" s="24"/>
      <c r="J918" s="24"/>
      <c r="M918" s="145"/>
      <c r="O918" s="132"/>
      <c r="P918" s="122"/>
      <c r="Q918" s="122"/>
      <c r="R918" s="122"/>
      <c r="S918" s="122"/>
      <c r="T918" s="122"/>
      <c r="U918" s="146"/>
      <c r="V918" s="146"/>
      <c r="Y918" s="122"/>
      <c r="Z918" s="122"/>
      <c r="AA918" s="143"/>
    </row>
    <row r="919" spans="1:28" s="31" customFormat="1" ht="27.6" customHeight="1" x14ac:dyDescent="0.25">
      <c r="A919" s="58"/>
      <c r="B919" s="121"/>
      <c r="E919" s="58"/>
      <c r="F919" s="58"/>
      <c r="H919" s="58"/>
      <c r="I919" s="51"/>
      <c r="J919" s="58"/>
      <c r="L919" s="52"/>
      <c r="M919" s="53"/>
      <c r="N919" s="52"/>
      <c r="O919" s="54"/>
      <c r="P919" s="51"/>
      <c r="T919" s="56"/>
      <c r="U919" s="55"/>
      <c r="V919" s="57"/>
      <c r="X919" s="57"/>
      <c r="AA919" s="58"/>
    </row>
    <row r="920" spans="1:28" s="31" customFormat="1" ht="28.95" customHeight="1" x14ac:dyDescent="0.25">
      <c r="A920" s="58"/>
      <c r="B920" s="121"/>
      <c r="E920" s="58"/>
      <c r="F920" s="58"/>
      <c r="H920" s="58"/>
      <c r="I920" s="51"/>
      <c r="J920" s="58"/>
      <c r="L920" s="52"/>
      <c r="M920" s="53"/>
      <c r="N920" s="52"/>
      <c r="O920" s="54"/>
      <c r="P920" s="51"/>
      <c r="T920" s="56"/>
      <c r="U920" s="55"/>
      <c r="V920" s="57"/>
      <c r="X920" s="57"/>
      <c r="Y920" s="122"/>
      <c r="Z920" s="122"/>
      <c r="AA920" s="58"/>
    </row>
    <row r="921" spans="1:28" s="31" customFormat="1" x14ac:dyDescent="0.25">
      <c r="A921" s="58"/>
      <c r="B921" s="121"/>
      <c r="E921" s="58"/>
      <c r="F921" s="58"/>
      <c r="H921" s="58"/>
      <c r="I921" s="51"/>
      <c r="J921" s="58"/>
      <c r="L921" s="52"/>
      <c r="M921" s="53"/>
      <c r="N921" s="52"/>
      <c r="O921" s="54"/>
      <c r="P921" s="51"/>
      <c r="T921" s="56"/>
      <c r="U921" s="55"/>
      <c r="V921" s="57"/>
      <c r="X921" s="57"/>
      <c r="Y921" s="122"/>
      <c r="Z921" s="122"/>
      <c r="AA921" s="58"/>
    </row>
    <row r="922" spans="1:28" s="31" customFormat="1" x14ac:dyDescent="0.25">
      <c r="A922" s="58"/>
      <c r="B922" s="121"/>
      <c r="E922" s="58"/>
      <c r="F922" s="58"/>
      <c r="H922" s="58"/>
      <c r="I922" s="51"/>
      <c r="J922" s="58"/>
      <c r="L922" s="52"/>
      <c r="M922" s="53"/>
      <c r="N922" s="52"/>
      <c r="O922" s="54"/>
      <c r="P922" s="51"/>
      <c r="T922" s="56"/>
      <c r="U922" s="55"/>
      <c r="V922" s="57"/>
      <c r="X922" s="57"/>
      <c r="Y922" s="122"/>
      <c r="Z922" s="122"/>
      <c r="AA922" s="58"/>
    </row>
    <row r="923" spans="1:28" s="31" customFormat="1" x14ac:dyDescent="0.25">
      <c r="A923" s="58"/>
      <c r="B923" s="121"/>
      <c r="E923" s="58"/>
      <c r="F923" s="58"/>
      <c r="H923" s="58"/>
      <c r="I923" s="51"/>
      <c r="J923" s="58"/>
      <c r="L923" s="52"/>
      <c r="M923" s="53"/>
      <c r="N923" s="52"/>
      <c r="O923" s="54"/>
      <c r="P923" s="51"/>
      <c r="T923" s="56"/>
      <c r="U923" s="55"/>
      <c r="V923" s="57"/>
      <c r="X923" s="57"/>
      <c r="Y923" s="122"/>
      <c r="Z923" s="122"/>
      <c r="AA923" s="58"/>
    </row>
    <row r="924" spans="1:28" s="31" customFormat="1" x14ac:dyDescent="0.25">
      <c r="A924" s="58"/>
      <c r="B924" s="121"/>
      <c r="E924" s="58"/>
      <c r="F924" s="58"/>
      <c r="H924" s="58"/>
      <c r="I924" s="51"/>
      <c r="J924" s="58"/>
      <c r="L924" s="52"/>
      <c r="M924" s="53"/>
      <c r="N924" s="52"/>
      <c r="O924" s="54"/>
      <c r="P924" s="51"/>
      <c r="T924" s="56"/>
      <c r="U924" s="55"/>
      <c r="V924" s="57"/>
      <c r="X924" s="57"/>
      <c r="Y924" s="122"/>
      <c r="Z924" s="122"/>
      <c r="AA924" s="58"/>
    </row>
    <row r="925" spans="1:28" s="31" customFormat="1" x14ac:dyDescent="0.25">
      <c r="A925" s="58"/>
      <c r="B925" s="121"/>
      <c r="E925" s="58"/>
      <c r="F925" s="58"/>
      <c r="H925" s="58"/>
      <c r="I925" s="51"/>
      <c r="J925" s="58"/>
      <c r="L925" s="52"/>
      <c r="M925" s="53"/>
      <c r="N925" s="52"/>
      <c r="O925" s="54"/>
      <c r="P925" s="51"/>
      <c r="T925" s="56"/>
      <c r="U925" s="55"/>
      <c r="V925" s="57"/>
      <c r="X925" s="57"/>
      <c r="Y925" s="122"/>
      <c r="Z925" s="122"/>
      <c r="AA925" s="58"/>
    </row>
    <row r="926" spans="1:28" s="31" customFormat="1" x14ac:dyDescent="0.25">
      <c r="A926" s="58"/>
      <c r="B926" s="121"/>
      <c r="E926" s="58"/>
      <c r="F926" s="58"/>
      <c r="H926" s="58"/>
      <c r="I926" s="51"/>
      <c r="J926" s="58"/>
      <c r="L926" s="52"/>
      <c r="M926" s="53"/>
      <c r="N926" s="52"/>
      <c r="O926" s="54"/>
      <c r="P926" s="51"/>
      <c r="T926" s="56"/>
      <c r="U926" s="55"/>
      <c r="V926" s="57"/>
      <c r="X926" s="57"/>
      <c r="Y926" s="122"/>
      <c r="Z926" s="122"/>
      <c r="AA926" s="58"/>
    </row>
    <row r="927" spans="1:28" x14ac:dyDescent="0.25">
      <c r="A927" s="143"/>
      <c r="B927" s="186"/>
      <c r="H927" s="24"/>
      <c r="J927" s="24"/>
      <c r="M927" s="145"/>
      <c r="O927" s="132"/>
      <c r="P927" s="8"/>
      <c r="T927" s="3"/>
      <c r="Y927" s="122"/>
      <c r="Z927" s="122"/>
      <c r="AA927" s="24"/>
    </row>
    <row r="928" spans="1:28" s="122" customFormat="1" x14ac:dyDescent="0.25">
      <c r="A928" s="143"/>
      <c r="B928" s="186"/>
      <c r="E928" s="143"/>
      <c r="F928" s="143"/>
      <c r="H928" s="143"/>
      <c r="I928" s="123"/>
      <c r="J928" s="143"/>
      <c r="L928" s="144"/>
      <c r="M928" s="145"/>
      <c r="N928" s="144"/>
      <c r="O928" s="132"/>
      <c r="P928" s="123"/>
      <c r="T928" s="195"/>
      <c r="U928" s="16"/>
      <c r="V928" s="147"/>
      <c r="X928" s="147"/>
      <c r="AA928" s="143"/>
    </row>
    <row r="929" spans="1:27" s="122" customFormat="1" x14ac:dyDescent="0.25">
      <c r="A929" s="143"/>
      <c r="B929" s="186"/>
      <c r="E929" s="24"/>
      <c r="F929" s="143"/>
      <c r="H929" s="143"/>
      <c r="I929" s="123"/>
      <c r="J929" s="143"/>
      <c r="L929" s="144"/>
      <c r="M929" s="145"/>
      <c r="N929" s="144"/>
      <c r="O929" s="132"/>
      <c r="P929" s="123"/>
      <c r="T929" s="195"/>
      <c r="U929" s="16"/>
      <c r="V929" s="147"/>
      <c r="X929" s="147"/>
      <c r="AA929" s="143"/>
    </row>
    <row r="930" spans="1:27" s="122" customFormat="1" x14ac:dyDescent="0.25">
      <c r="A930" s="143"/>
      <c r="B930" s="186"/>
      <c r="E930" s="143"/>
      <c r="F930" s="143"/>
      <c r="H930" s="143"/>
      <c r="I930" s="123"/>
      <c r="J930" s="143"/>
      <c r="L930" s="144"/>
      <c r="M930" s="145"/>
      <c r="N930" s="144"/>
      <c r="O930" s="132"/>
      <c r="P930" s="123"/>
      <c r="T930" s="195"/>
      <c r="U930" s="16"/>
      <c r="V930" s="147"/>
      <c r="X930" s="147"/>
      <c r="AA930" s="143"/>
    </row>
    <row r="931" spans="1:27" s="122" customFormat="1" x14ac:dyDescent="0.25">
      <c r="A931" s="143"/>
      <c r="B931" s="186"/>
      <c r="E931" s="24"/>
      <c r="F931" s="143"/>
      <c r="H931" s="143"/>
      <c r="I931" s="123"/>
      <c r="J931" s="143"/>
      <c r="L931" s="144"/>
      <c r="M931" s="145"/>
      <c r="N931" s="144"/>
      <c r="O931" s="132"/>
      <c r="P931" s="123"/>
      <c r="T931" s="195"/>
      <c r="U931" s="16"/>
      <c r="V931" s="147"/>
      <c r="X931" s="147"/>
      <c r="AA931" s="143"/>
    </row>
    <row r="932" spans="1:27" s="122" customFormat="1" x14ac:dyDescent="0.25">
      <c r="A932" s="143"/>
      <c r="B932" s="186"/>
      <c r="E932" s="143"/>
      <c r="F932" s="143"/>
      <c r="H932" s="143"/>
      <c r="I932" s="123"/>
      <c r="J932" s="143"/>
      <c r="L932" s="144"/>
      <c r="M932" s="145"/>
      <c r="N932" s="144"/>
      <c r="O932" s="132"/>
      <c r="P932" s="123"/>
      <c r="T932" s="195"/>
      <c r="U932" s="16"/>
      <c r="V932" s="147"/>
      <c r="X932" s="147"/>
      <c r="AA932" s="143"/>
    </row>
    <row r="933" spans="1:27" s="122" customFormat="1" x14ac:dyDescent="0.25">
      <c r="A933" s="143"/>
      <c r="B933" s="186"/>
      <c r="E933" s="24"/>
      <c r="F933" s="143"/>
      <c r="H933" s="143"/>
      <c r="I933" s="123"/>
      <c r="J933" s="143"/>
      <c r="L933" s="144"/>
      <c r="M933" s="145"/>
      <c r="N933" s="144"/>
      <c r="O933" s="132"/>
      <c r="P933" s="123"/>
      <c r="T933" s="195"/>
      <c r="U933" s="16"/>
      <c r="V933" s="147"/>
      <c r="X933" s="147"/>
      <c r="AA933" s="143"/>
    </row>
    <row r="934" spans="1:27" x14ac:dyDescent="0.25">
      <c r="A934" s="143"/>
      <c r="B934" s="186"/>
      <c r="H934" s="24"/>
      <c r="J934" s="24"/>
      <c r="M934" s="145"/>
      <c r="O934" s="132"/>
      <c r="P934" s="8"/>
      <c r="T934" s="3"/>
      <c r="Y934" s="122"/>
      <c r="Z934" s="122"/>
      <c r="AA934" s="24"/>
    </row>
    <row r="935" spans="1:27" x14ac:dyDescent="0.25">
      <c r="A935" s="143"/>
      <c r="B935" s="186"/>
      <c r="H935" s="24"/>
      <c r="J935" s="24"/>
      <c r="M935" s="145"/>
      <c r="O935" s="132"/>
      <c r="P935" s="8"/>
      <c r="T935" s="3"/>
      <c r="Y935" s="122"/>
      <c r="Z935" s="122"/>
      <c r="AA935" s="24"/>
    </row>
    <row r="936" spans="1:27" x14ac:dyDescent="0.25">
      <c r="A936" s="143"/>
      <c r="B936" s="186"/>
      <c r="H936" s="24"/>
      <c r="J936" s="24"/>
      <c r="M936" s="145"/>
      <c r="O936" s="132"/>
      <c r="P936" s="8"/>
      <c r="T936" s="3"/>
      <c r="Y936" s="122"/>
      <c r="Z936" s="122"/>
      <c r="AA936" s="24"/>
    </row>
    <row r="937" spans="1:27" x14ac:dyDescent="0.25">
      <c r="A937" s="143"/>
      <c r="B937" s="186"/>
      <c r="H937" s="24"/>
      <c r="J937" s="24"/>
      <c r="M937" s="145"/>
      <c r="O937" s="132"/>
      <c r="P937" s="8"/>
      <c r="T937" s="3"/>
      <c r="Y937" s="122"/>
      <c r="Z937" s="122"/>
      <c r="AA937" s="24"/>
    </row>
    <row r="938" spans="1:27" x14ac:dyDescent="0.25">
      <c r="A938" s="143"/>
      <c r="B938" s="186"/>
      <c r="H938" s="24"/>
      <c r="I938" s="1"/>
      <c r="J938" s="24"/>
      <c r="M938" s="145"/>
      <c r="O938" s="132"/>
      <c r="P938" s="8"/>
      <c r="T938" s="3"/>
      <c r="U938" s="3"/>
      <c r="V938" s="3"/>
      <c r="X938" s="3"/>
      <c r="Y938" s="122"/>
      <c r="Z938" s="122"/>
      <c r="AA938" s="24"/>
    </row>
    <row r="939" spans="1:27" x14ac:dyDescent="0.25">
      <c r="A939" s="143"/>
      <c r="B939" s="186"/>
      <c r="H939" s="24"/>
      <c r="J939" s="24"/>
      <c r="M939" s="145"/>
      <c r="O939" s="132"/>
      <c r="P939" s="8"/>
      <c r="T939" s="3"/>
      <c r="U939" s="3"/>
      <c r="V939" s="3"/>
      <c r="X939" s="3"/>
      <c r="Y939" s="122"/>
      <c r="Z939" s="122"/>
      <c r="AA939" s="24"/>
    </row>
    <row r="940" spans="1:27" x14ac:dyDescent="0.25">
      <c r="A940" s="143"/>
      <c r="B940" s="186"/>
      <c r="H940" s="24"/>
      <c r="J940" s="24"/>
      <c r="M940" s="145"/>
      <c r="O940" s="132"/>
      <c r="P940" s="123"/>
      <c r="T940" s="3"/>
      <c r="V940" s="355"/>
      <c r="X940" s="134"/>
      <c r="Y940" s="122"/>
      <c r="Z940" s="122"/>
      <c r="AA940" s="24"/>
    </row>
    <row r="941" spans="1:27" x14ac:dyDescent="0.25">
      <c r="A941" s="143"/>
      <c r="B941" s="186"/>
      <c r="H941" s="24"/>
      <c r="J941" s="24"/>
      <c r="M941" s="145"/>
      <c r="O941" s="132"/>
      <c r="P941" s="123"/>
      <c r="T941" s="3"/>
      <c r="V941" s="355"/>
      <c r="X941" s="134"/>
      <c r="Y941" s="122"/>
      <c r="Z941" s="122"/>
      <c r="AA941" s="24"/>
    </row>
    <row r="942" spans="1:27" x14ac:dyDescent="0.25">
      <c r="A942" s="143"/>
      <c r="B942" s="186"/>
      <c r="H942" s="24"/>
      <c r="J942" s="24"/>
      <c r="M942" s="145"/>
      <c r="O942" s="132"/>
      <c r="P942" s="123"/>
      <c r="T942" s="3"/>
      <c r="V942" s="355"/>
      <c r="X942" s="134"/>
      <c r="Y942" s="122"/>
      <c r="Z942" s="122"/>
      <c r="AA942" s="24"/>
    </row>
    <row r="943" spans="1:27" x14ac:dyDescent="0.25">
      <c r="A943" s="143"/>
      <c r="B943" s="186"/>
      <c r="H943" s="24"/>
      <c r="J943" s="24"/>
      <c r="M943" s="145"/>
      <c r="O943" s="132"/>
      <c r="P943" s="123"/>
      <c r="T943" s="3"/>
      <c r="V943" s="355"/>
      <c r="X943" s="134"/>
      <c r="Y943" s="122"/>
      <c r="Z943" s="122"/>
      <c r="AA943" s="24"/>
    </row>
    <row r="944" spans="1:27" x14ac:dyDescent="0.25">
      <c r="A944" s="143"/>
      <c r="B944" s="186"/>
      <c r="H944" s="24"/>
      <c r="J944" s="24"/>
      <c r="M944" s="145"/>
      <c r="O944" s="132"/>
      <c r="P944" s="123"/>
      <c r="T944" s="3"/>
      <c r="V944" s="355"/>
      <c r="X944" s="134"/>
      <c r="Y944" s="122"/>
      <c r="Z944" s="122"/>
      <c r="AA944" s="24"/>
    </row>
    <row r="945" spans="1:29" x14ac:dyDescent="0.25">
      <c r="A945" s="143"/>
      <c r="B945" s="186"/>
      <c r="H945" s="24"/>
      <c r="J945" s="24"/>
      <c r="M945" s="145"/>
      <c r="O945" s="132"/>
      <c r="P945" s="123"/>
      <c r="T945" s="3"/>
      <c r="V945" s="355"/>
      <c r="X945" s="134"/>
      <c r="Y945" s="122"/>
      <c r="Z945" s="122"/>
      <c r="AA945" s="24"/>
    </row>
    <row r="946" spans="1:29" x14ac:dyDescent="0.25">
      <c r="A946" s="143"/>
      <c r="B946" s="186"/>
      <c r="H946" s="24"/>
      <c r="J946" s="24"/>
      <c r="M946" s="145"/>
      <c r="O946" s="132"/>
      <c r="P946" s="123"/>
      <c r="T946" s="3"/>
      <c r="V946" s="355"/>
      <c r="X946" s="134"/>
      <c r="Y946" s="122"/>
      <c r="Z946" s="122"/>
      <c r="AA946" s="24"/>
    </row>
    <row r="947" spans="1:29" s="122" customFormat="1" x14ac:dyDescent="0.25">
      <c r="A947" s="143"/>
      <c r="B947" s="186"/>
      <c r="C947" s="1"/>
      <c r="D947" s="1"/>
      <c r="E947" s="24"/>
      <c r="F947" s="24"/>
      <c r="G947" s="1"/>
      <c r="I947" s="123"/>
      <c r="J947" s="143"/>
      <c r="L947" s="144"/>
      <c r="M947" s="145"/>
      <c r="N947" s="144"/>
      <c r="O947" s="132"/>
      <c r="P947" s="123"/>
      <c r="Q947" s="1"/>
      <c r="R947" s="1"/>
      <c r="S947" s="1"/>
      <c r="T947" s="3"/>
      <c r="U947" s="16"/>
      <c r="V947" s="355"/>
      <c r="W947" s="1"/>
      <c r="X947" s="134"/>
      <c r="AA947" s="24"/>
      <c r="AB947" s="1"/>
      <c r="AC947" s="1"/>
    </row>
    <row r="948" spans="1:29" s="122" customFormat="1" x14ac:dyDescent="0.25">
      <c r="A948" s="143"/>
      <c r="B948" s="186"/>
      <c r="C948" s="1"/>
      <c r="D948" s="1"/>
      <c r="E948" s="24"/>
      <c r="F948" s="24"/>
      <c r="G948" s="1"/>
      <c r="I948" s="123"/>
      <c r="J948" s="143"/>
      <c r="K948" s="1"/>
      <c r="L948" s="144"/>
      <c r="M948" s="145"/>
      <c r="N948" s="144"/>
      <c r="O948" s="132"/>
      <c r="P948" s="123"/>
      <c r="Q948" s="1"/>
      <c r="R948" s="1"/>
      <c r="S948" s="1"/>
      <c r="T948" s="3"/>
      <c r="U948" s="16"/>
      <c r="V948" s="355"/>
      <c r="W948" s="1"/>
      <c r="X948" s="134"/>
      <c r="AA948" s="24"/>
      <c r="AB948" s="1"/>
      <c r="AC948" s="1"/>
    </row>
    <row r="949" spans="1:29" s="122" customFormat="1" x14ac:dyDescent="0.25">
      <c r="A949" s="143"/>
      <c r="B949" s="186"/>
      <c r="C949" s="1"/>
      <c r="D949" s="1"/>
      <c r="E949" s="24"/>
      <c r="F949" s="24"/>
      <c r="G949" s="1"/>
      <c r="I949" s="123"/>
      <c r="J949" s="143"/>
      <c r="L949" s="144"/>
      <c r="M949" s="145"/>
      <c r="N949" s="144"/>
      <c r="O949" s="132"/>
      <c r="P949" s="123"/>
      <c r="Q949" s="1"/>
      <c r="R949" s="1"/>
      <c r="S949" s="1"/>
      <c r="T949" s="3"/>
      <c r="U949" s="16"/>
      <c r="V949" s="355"/>
      <c r="W949" s="1"/>
      <c r="X949" s="134"/>
      <c r="AA949" s="24"/>
      <c r="AB949" s="1"/>
      <c r="AC949" s="1"/>
    </row>
    <row r="950" spans="1:29" s="122" customFormat="1" x14ac:dyDescent="0.25">
      <c r="A950" s="143"/>
      <c r="B950" s="186"/>
      <c r="C950" s="1"/>
      <c r="D950" s="1"/>
      <c r="E950" s="24"/>
      <c r="F950" s="24"/>
      <c r="G950" s="1"/>
      <c r="I950" s="123"/>
      <c r="J950" s="143"/>
      <c r="K950" s="1"/>
      <c r="L950" s="144"/>
      <c r="M950" s="145"/>
      <c r="N950" s="144"/>
      <c r="O950" s="132"/>
      <c r="P950" s="123"/>
      <c r="Q950" s="1"/>
      <c r="R950" s="1"/>
      <c r="S950" s="1"/>
      <c r="T950" s="3"/>
      <c r="U950" s="16"/>
      <c r="V950" s="355"/>
      <c r="W950" s="1"/>
      <c r="X950" s="134"/>
      <c r="AA950" s="24"/>
      <c r="AB950" s="1"/>
      <c r="AC950" s="1"/>
    </row>
    <row r="951" spans="1:29" s="122" customFormat="1" x14ac:dyDescent="0.25">
      <c r="A951" s="143"/>
      <c r="B951" s="186"/>
      <c r="C951" s="1"/>
      <c r="D951" s="1"/>
      <c r="E951" s="24"/>
      <c r="F951" s="24"/>
      <c r="G951" s="1"/>
      <c r="I951" s="123"/>
      <c r="J951" s="143"/>
      <c r="L951" s="144"/>
      <c r="M951" s="145"/>
      <c r="N951" s="144"/>
      <c r="O951" s="132"/>
      <c r="P951" s="123"/>
      <c r="Q951" s="1"/>
      <c r="R951" s="1"/>
      <c r="S951" s="1"/>
      <c r="T951" s="3"/>
      <c r="U951" s="16"/>
      <c r="V951" s="355"/>
      <c r="W951" s="1"/>
      <c r="X951" s="134"/>
      <c r="AA951" s="24"/>
      <c r="AB951" s="1"/>
      <c r="AC951" s="1"/>
    </row>
    <row r="952" spans="1:29" s="122" customFormat="1" x14ac:dyDescent="0.25">
      <c r="A952" s="143"/>
      <c r="B952" s="186"/>
      <c r="C952" s="1"/>
      <c r="D952" s="1"/>
      <c r="E952" s="24"/>
      <c r="F952" s="24"/>
      <c r="G952" s="1"/>
      <c r="I952" s="123"/>
      <c r="J952" s="143"/>
      <c r="K952" s="1"/>
      <c r="L952" s="144"/>
      <c r="M952" s="145"/>
      <c r="N952" s="144"/>
      <c r="O952" s="132"/>
      <c r="P952" s="123"/>
      <c r="Q952" s="1"/>
      <c r="R952" s="1"/>
      <c r="S952" s="1"/>
      <c r="T952" s="3"/>
      <c r="U952" s="16"/>
      <c r="V952" s="355"/>
      <c r="W952" s="1"/>
      <c r="X952" s="134"/>
      <c r="AA952" s="24"/>
      <c r="AB952" s="1"/>
      <c r="AC952" s="1"/>
    </row>
    <row r="953" spans="1:29" s="122" customFormat="1" x14ac:dyDescent="0.25">
      <c r="A953" s="143"/>
      <c r="B953" s="186"/>
      <c r="C953" s="1"/>
      <c r="D953" s="1"/>
      <c r="E953" s="24"/>
      <c r="F953" s="24"/>
      <c r="G953" s="1"/>
      <c r="I953" s="123"/>
      <c r="J953" s="143"/>
      <c r="L953" s="144"/>
      <c r="M953" s="145"/>
      <c r="N953" s="144"/>
      <c r="O953" s="132"/>
      <c r="P953" s="123"/>
      <c r="Q953" s="1"/>
      <c r="R953" s="1"/>
      <c r="S953" s="1"/>
      <c r="T953" s="3"/>
      <c r="U953" s="16"/>
      <c r="V953" s="355"/>
      <c r="W953" s="1"/>
      <c r="X953" s="134"/>
      <c r="AA953" s="24"/>
      <c r="AB953" s="1"/>
      <c r="AC953" s="1"/>
    </row>
    <row r="954" spans="1:29" s="122" customFormat="1" x14ac:dyDescent="0.25">
      <c r="A954" s="143"/>
      <c r="B954" s="186"/>
      <c r="C954" s="1"/>
      <c r="D954" s="1"/>
      <c r="E954" s="24"/>
      <c r="F954" s="24"/>
      <c r="G954" s="1"/>
      <c r="I954" s="123"/>
      <c r="J954" s="143"/>
      <c r="L954" s="144"/>
      <c r="M954" s="145"/>
      <c r="N954" s="145"/>
      <c r="O954" s="132"/>
      <c r="P954" s="123"/>
      <c r="Q954" s="1"/>
      <c r="R954" s="1"/>
      <c r="S954" s="1"/>
      <c r="T954" s="3"/>
      <c r="U954" s="16"/>
      <c r="V954" s="355"/>
      <c r="W954" s="1"/>
      <c r="X954" s="134"/>
      <c r="AA954" s="24"/>
      <c r="AB954" s="1"/>
      <c r="AC954" s="1"/>
    </row>
    <row r="955" spans="1:29" s="122" customFormat="1" x14ac:dyDescent="0.25">
      <c r="A955" s="143"/>
      <c r="B955" s="186"/>
      <c r="C955" s="1"/>
      <c r="D955" s="1"/>
      <c r="E955" s="24"/>
      <c r="F955" s="24"/>
      <c r="G955" s="1"/>
      <c r="I955" s="123"/>
      <c r="J955" s="143"/>
      <c r="L955" s="144"/>
      <c r="M955" s="145"/>
      <c r="N955" s="144"/>
      <c r="O955" s="132"/>
      <c r="P955" s="123"/>
      <c r="Q955" s="1"/>
      <c r="R955" s="1"/>
      <c r="S955" s="1"/>
      <c r="T955" s="3"/>
      <c r="U955" s="16"/>
      <c r="V955" s="355"/>
      <c r="W955" s="1"/>
      <c r="X955" s="134"/>
      <c r="AA955" s="24"/>
      <c r="AB955" s="1"/>
      <c r="AC955" s="1"/>
    </row>
    <row r="956" spans="1:29" s="122" customFormat="1" x14ac:dyDescent="0.25">
      <c r="A956" s="143"/>
      <c r="B956" s="186"/>
      <c r="C956" s="1"/>
      <c r="D956" s="1"/>
      <c r="E956" s="24"/>
      <c r="F956" s="24"/>
      <c r="G956" s="1"/>
      <c r="I956" s="123"/>
      <c r="J956" s="143"/>
      <c r="L956" s="144"/>
      <c r="M956" s="145"/>
      <c r="N956" s="144"/>
      <c r="O956" s="132"/>
      <c r="P956" s="123"/>
      <c r="Q956" s="1"/>
      <c r="R956" s="1"/>
      <c r="S956" s="1"/>
      <c r="T956" s="3"/>
      <c r="U956" s="16"/>
      <c r="V956" s="355"/>
      <c r="W956" s="1"/>
      <c r="X956" s="134"/>
      <c r="AA956" s="24"/>
      <c r="AB956" s="1"/>
      <c r="AC956" s="1"/>
    </row>
    <row r="957" spans="1:29" s="122" customFormat="1" x14ac:dyDescent="0.25">
      <c r="A957" s="143"/>
      <c r="B957" s="186"/>
      <c r="C957" s="1"/>
      <c r="D957" s="1"/>
      <c r="E957" s="24"/>
      <c r="F957" s="24"/>
      <c r="G957" s="1"/>
      <c r="I957" s="123"/>
      <c r="J957" s="143"/>
      <c r="L957" s="144"/>
      <c r="M957" s="145"/>
      <c r="N957" s="144"/>
      <c r="O957" s="132"/>
      <c r="P957" s="123"/>
      <c r="Q957" s="1"/>
      <c r="R957" s="1"/>
      <c r="S957" s="1"/>
      <c r="U957" s="16"/>
      <c r="V957" s="355"/>
      <c r="W957" s="1"/>
      <c r="X957" s="134"/>
      <c r="AA957" s="24"/>
      <c r="AB957" s="1"/>
      <c r="AC957" s="1"/>
    </row>
    <row r="958" spans="1:29" s="122" customFormat="1" x14ac:dyDescent="0.25">
      <c r="A958" s="143"/>
      <c r="B958" s="186"/>
      <c r="C958" s="1"/>
      <c r="D958" s="1"/>
      <c r="E958" s="24"/>
      <c r="F958" s="24"/>
      <c r="G958" s="1"/>
      <c r="I958" s="123"/>
      <c r="J958" s="143"/>
      <c r="L958" s="144"/>
      <c r="M958" s="145"/>
      <c r="N958" s="144"/>
      <c r="O958" s="132"/>
      <c r="P958" s="123"/>
      <c r="U958" s="16"/>
      <c r="V958" s="355"/>
      <c r="X958" s="134"/>
      <c r="AA958" s="24"/>
      <c r="AB958" s="1"/>
      <c r="AC958" s="1"/>
    </row>
    <row r="959" spans="1:29" s="122" customFormat="1" x14ac:dyDescent="0.25">
      <c r="A959" s="143"/>
      <c r="B959" s="186"/>
      <c r="E959" s="143"/>
      <c r="F959" s="143"/>
      <c r="I959" s="123"/>
      <c r="J959" s="143"/>
      <c r="L959" s="144"/>
      <c r="M959" s="145"/>
      <c r="N959" s="144"/>
      <c r="O959" s="132"/>
      <c r="P959" s="123"/>
      <c r="U959" s="146"/>
      <c r="V959" s="147"/>
      <c r="X959" s="147"/>
      <c r="AA959" s="143"/>
    </row>
    <row r="960" spans="1:29" s="122" customFormat="1" ht="28.95" customHeight="1" x14ac:dyDescent="0.25">
      <c r="A960" s="143"/>
      <c r="B960" s="186"/>
      <c r="E960" s="143"/>
      <c r="F960" s="143"/>
      <c r="I960" s="123"/>
      <c r="J960" s="143"/>
      <c r="L960" s="144"/>
      <c r="M960" s="145"/>
      <c r="N960" s="144"/>
      <c r="O960" s="132"/>
      <c r="P960" s="123"/>
      <c r="U960" s="146"/>
      <c r="V960" s="147"/>
      <c r="X960" s="147"/>
      <c r="AA960" s="143"/>
    </row>
    <row r="961" spans="1:30" s="31" customFormat="1" ht="27" customHeight="1" x14ac:dyDescent="0.25">
      <c r="A961" s="143"/>
      <c r="B961" s="186"/>
      <c r="C961" s="122"/>
      <c r="D961" s="122"/>
      <c r="E961" s="143"/>
      <c r="F961" s="58"/>
      <c r="G961" s="122"/>
      <c r="I961" s="123"/>
      <c r="J961" s="143"/>
      <c r="K961" s="122"/>
      <c r="L961" s="144"/>
      <c r="M961" s="145"/>
      <c r="N961" s="144"/>
      <c r="O961" s="132"/>
      <c r="P961" s="123"/>
      <c r="Q961" s="122"/>
      <c r="R961" s="122"/>
      <c r="S961" s="122"/>
      <c r="T961" s="122"/>
      <c r="U961" s="146"/>
      <c r="V961" s="147"/>
      <c r="W961" s="122"/>
      <c r="X961" s="147"/>
      <c r="Y961" s="122"/>
      <c r="Z961" s="122"/>
      <c r="AA961" s="143"/>
      <c r="AB961" s="122"/>
      <c r="AC961" s="122"/>
    </row>
    <row r="962" spans="1:30" s="31" customFormat="1" x14ac:dyDescent="0.25">
      <c r="A962" s="143"/>
      <c r="B962" s="186"/>
      <c r="C962" s="122"/>
      <c r="D962" s="122"/>
      <c r="E962" s="143"/>
      <c r="F962" s="58"/>
      <c r="G962" s="122"/>
      <c r="H962" s="122"/>
      <c r="I962" s="123"/>
      <c r="J962" s="143"/>
      <c r="K962" s="122"/>
      <c r="L962" s="144"/>
      <c r="M962" s="145"/>
      <c r="N962" s="144"/>
      <c r="O962" s="132"/>
      <c r="P962" s="123"/>
      <c r="Q962" s="122"/>
      <c r="R962" s="122"/>
      <c r="S962" s="122"/>
      <c r="T962" s="122"/>
      <c r="U962" s="146"/>
      <c r="V962" s="147"/>
      <c r="W962" s="122"/>
      <c r="X962" s="147"/>
      <c r="Y962" s="122"/>
      <c r="Z962" s="122"/>
      <c r="AA962" s="143"/>
      <c r="AB962" s="122"/>
      <c r="AC962" s="122"/>
      <c r="AD962" s="122"/>
    </row>
    <row r="963" spans="1:30" s="31" customFormat="1" x14ac:dyDescent="0.25">
      <c r="A963" s="58"/>
      <c r="B963" s="121"/>
      <c r="E963" s="58"/>
      <c r="F963" s="58"/>
      <c r="I963" s="51"/>
      <c r="J963" s="58"/>
      <c r="L963" s="52"/>
      <c r="M963" s="53"/>
      <c r="N963" s="52"/>
      <c r="O963" s="54"/>
      <c r="U963" s="55"/>
      <c r="V963" s="57"/>
      <c r="X963" s="57"/>
      <c r="Y963" s="122"/>
      <c r="Z963" s="122"/>
      <c r="AA963" s="58"/>
    </row>
    <row r="964" spans="1:30" s="31" customFormat="1" x14ac:dyDescent="0.25">
      <c r="A964" s="143"/>
      <c r="B964" s="186"/>
      <c r="C964" s="122"/>
      <c r="D964" s="122"/>
      <c r="E964" s="143"/>
      <c r="F964" s="325"/>
      <c r="G964" s="122"/>
      <c r="I964" s="123"/>
      <c r="J964" s="143"/>
      <c r="K964" s="122"/>
      <c r="L964" s="144"/>
      <c r="M964" s="145"/>
      <c r="N964" s="144"/>
      <c r="O964" s="132"/>
      <c r="P964" s="122"/>
      <c r="Q964" s="122"/>
      <c r="R964" s="122"/>
      <c r="S964" s="122"/>
      <c r="T964" s="122"/>
      <c r="U964" s="146"/>
      <c r="V964" s="147"/>
      <c r="W964" s="122"/>
      <c r="X964" s="147"/>
      <c r="Y964" s="122"/>
      <c r="Z964" s="122"/>
      <c r="AA964" s="143"/>
      <c r="AB964" s="122"/>
      <c r="AC964" s="122"/>
      <c r="AD964" s="122"/>
    </row>
    <row r="965" spans="1:30" s="31" customFormat="1" x14ac:dyDescent="0.25">
      <c r="A965" s="143"/>
      <c r="B965" s="186"/>
      <c r="C965" s="122"/>
      <c r="D965" s="122"/>
      <c r="E965" s="143"/>
      <c r="F965" s="58"/>
      <c r="G965" s="122"/>
      <c r="I965" s="123"/>
      <c r="J965" s="143"/>
      <c r="K965" s="122"/>
      <c r="L965" s="144"/>
      <c r="M965" s="145"/>
      <c r="N965" s="144"/>
      <c r="O965" s="132"/>
      <c r="P965" s="122"/>
      <c r="Q965" s="122"/>
      <c r="R965" s="122"/>
      <c r="S965" s="122"/>
      <c r="T965" s="122"/>
      <c r="U965" s="146"/>
      <c r="V965" s="147"/>
      <c r="W965" s="122"/>
      <c r="X965" s="147"/>
      <c r="Y965" s="122"/>
      <c r="Z965" s="122"/>
      <c r="AA965" s="143"/>
      <c r="AB965" s="122"/>
      <c r="AC965" s="122"/>
    </row>
    <row r="966" spans="1:30" s="31" customFormat="1" ht="15.6" customHeight="1" x14ac:dyDescent="0.25">
      <c r="A966" s="143"/>
      <c r="B966" s="186"/>
      <c r="C966" s="122"/>
      <c r="D966" s="122"/>
      <c r="E966" s="143"/>
      <c r="F966" s="58"/>
      <c r="G966" s="122"/>
      <c r="I966" s="123"/>
      <c r="J966" s="143"/>
      <c r="K966" s="122"/>
      <c r="L966" s="144"/>
      <c r="M966" s="145"/>
      <c r="N966" s="144"/>
      <c r="O966" s="132"/>
      <c r="P966" s="122"/>
      <c r="Q966" s="122"/>
      <c r="R966" s="122"/>
      <c r="S966" s="122"/>
      <c r="T966" s="122"/>
      <c r="U966" s="146"/>
      <c r="V966" s="147"/>
      <c r="W966" s="122"/>
      <c r="X966" s="147"/>
      <c r="Y966" s="122"/>
      <c r="Z966" s="122"/>
      <c r="AA966" s="143"/>
      <c r="AB966" s="122"/>
      <c r="AC966" s="122"/>
    </row>
    <row r="967" spans="1:30" x14ac:dyDescent="0.25">
      <c r="A967" s="143"/>
      <c r="B967" s="186"/>
      <c r="C967" s="122"/>
      <c r="D967" s="122"/>
      <c r="E967" s="143"/>
      <c r="G967" s="122"/>
      <c r="I967" s="123"/>
      <c r="J967" s="143"/>
      <c r="K967" s="122"/>
      <c r="L967" s="144"/>
      <c r="M967" s="145"/>
      <c r="N967" s="144"/>
      <c r="O967" s="132"/>
      <c r="P967" s="122"/>
      <c r="Q967" s="122"/>
      <c r="R967" s="122"/>
      <c r="S967" s="122"/>
      <c r="T967" s="122"/>
      <c r="U967" s="146"/>
      <c r="V967" s="147"/>
      <c r="W967" s="122"/>
      <c r="X967" s="147"/>
      <c r="Y967" s="122"/>
      <c r="Z967" s="122"/>
      <c r="AA967" s="143"/>
      <c r="AB967" s="122"/>
      <c r="AC967" s="122"/>
    </row>
    <row r="968" spans="1:30" x14ac:dyDescent="0.25">
      <c r="A968" s="143"/>
      <c r="B968" s="186"/>
      <c r="C968" s="122"/>
      <c r="D968" s="122"/>
      <c r="E968" s="143"/>
      <c r="G968" s="122"/>
      <c r="J968" s="24"/>
      <c r="O968" s="132"/>
      <c r="P968" s="122"/>
      <c r="Q968" s="122"/>
      <c r="R968" s="122"/>
      <c r="S968" s="122"/>
      <c r="T968" s="122"/>
      <c r="U968" s="146"/>
      <c r="V968" s="147"/>
      <c r="X968" s="147"/>
      <c r="Y968" s="122"/>
      <c r="Z968" s="122"/>
      <c r="AA968" s="24"/>
      <c r="AB968" s="122"/>
      <c r="AC968" s="122"/>
    </row>
    <row r="969" spans="1:30" x14ac:dyDescent="0.25">
      <c r="A969" s="143"/>
      <c r="B969" s="186"/>
      <c r="C969" s="122"/>
      <c r="D969" s="122"/>
      <c r="J969" s="24"/>
      <c r="M969" s="145"/>
      <c r="O969" s="132"/>
      <c r="Q969" s="122"/>
      <c r="R969" s="122"/>
      <c r="S969" s="122"/>
      <c r="V969" s="16"/>
      <c r="Y969" s="122"/>
      <c r="Z969" s="122"/>
      <c r="AA969" s="143"/>
      <c r="AB969" s="122"/>
    </row>
    <row r="970" spans="1:30" x14ac:dyDescent="0.25">
      <c r="A970" s="143"/>
      <c r="B970" s="186"/>
      <c r="C970" s="122"/>
      <c r="D970" s="122"/>
      <c r="J970" s="24"/>
      <c r="O970" s="132"/>
      <c r="Q970" s="122"/>
      <c r="R970" s="122"/>
      <c r="S970" s="122"/>
      <c r="V970" s="16"/>
      <c r="Y970" s="122"/>
      <c r="Z970" s="122"/>
      <c r="AA970" s="24"/>
      <c r="AB970" s="122"/>
    </row>
    <row r="971" spans="1:30" x14ac:dyDescent="0.25">
      <c r="A971" s="143"/>
      <c r="B971" s="186"/>
      <c r="C971" s="122"/>
      <c r="D971" s="122"/>
      <c r="J971" s="24"/>
      <c r="M971" s="145"/>
      <c r="O971" s="132"/>
      <c r="Q971" s="122"/>
      <c r="R971" s="122"/>
      <c r="S971" s="122"/>
      <c r="V971" s="16"/>
      <c r="Y971" s="122"/>
      <c r="Z971" s="122"/>
      <c r="AA971" s="143"/>
      <c r="AB971" s="122"/>
    </row>
    <row r="972" spans="1:30" x14ac:dyDescent="0.25">
      <c r="A972" s="143"/>
      <c r="B972" s="186"/>
      <c r="C972" s="122"/>
      <c r="D972" s="122"/>
      <c r="J972" s="24"/>
      <c r="O972" s="132"/>
      <c r="Q972" s="122"/>
      <c r="R972" s="122"/>
      <c r="S972" s="122"/>
      <c r="V972" s="16"/>
      <c r="Y972" s="122"/>
      <c r="Z972" s="122"/>
      <c r="AA972" s="24"/>
      <c r="AB972" s="122"/>
    </row>
    <row r="973" spans="1:30" ht="16.95" customHeight="1" x14ac:dyDescent="0.25">
      <c r="A973" s="143"/>
      <c r="B973" s="186"/>
      <c r="C973" s="122"/>
      <c r="D973" s="122"/>
      <c r="J973" s="24"/>
      <c r="M973" s="145"/>
      <c r="O973" s="132"/>
      <c r="Q973" s="122"/>
      <c r="R973" s="122"/>
      <c r="S973" s="122"/>
      <c r="V973" s="16"/>
      <c r="Y973" s="122"/>
      <c r="Z973" s="122"/>
      <c r="AA973" s="143"/>
      <c r="AB973" s="122"/>
    </row>
    <row r="974" spans="1:30" x14ac:dyDescent="0.25">
      <c r="A974" s="143"/>
      <c r="B974" s="186"/>
      <c r="C974" s="122"/>
      <c r="D974" s="122"/>
      <c r="J974" s="24"/>
      <c r="O974" s="132"/>
      <c r="Q974" s="122"/>
      <c r="R974" s="122"/>
      <c r="S974" s="122"/>
      <c r="V974" s="16"/>
      <c r="Y974" s="122"/>
      <c r="Z974" s="122"/>
      <c r="AA974" s="24"/>
      <c r="AB974" s="122"/>
    </row>
    <row r="975" spans="1:30" x14ac:dyDescent="0.25">
      <c r="A975" s="143"/>
      <c r="B975" s="186"/>
      <c r="C975" s="122"/>
      <c r="D975" s="122"/>
      <c r="J975" s="24"/>
      <c r="M975" s="145"/>
      <c r="O975" s="132"/>
      <c r="Q975" s="122"/>
      <c r="R975" s="122"/>
      <c r="S975" s="122"/>
      <c r="V975" s="16"/>
      <c r="Y975" s="122"/>
      <c r="Z975" s="122"/>
      <c r="AA975" s="143"/>
      <c r="AB975" s="122"/>
    </row>
    <row r="976" spans="1:30" x14ac:dyDescent="0.25">
      <c r="A976" s="143"/>
      <c r="B976" s="186"/>
      <c r="C976" s="122"/>
      <c r="D976" s="122"/>
      <c r="J976" s="24"/>
      <c r="O976" s="132"/>
      <c r="Q976" s="122"/>
      <c r="R976" s="122"/>
      <c r="S976" s="122"/>
      <c r="V976" s="16"/>
      <c r="Y976" s="122"/>
      <c r="Z976" s="122"/>
      <c r="AA976" s="24"/>
      <c r="AB976" s="122"/>
    </row>
    <row r="977" spans="1:28" x14ac:dyDescent="0.25">
      <c r="A977" s="143"/>
      <c r="B977" s="186"/>
      <c r="C977" s="122"/>
      <c r="D977" s="122"/>
      <c r="J977" s="24"/>
      <c r="M977" s="145"/>
      <c r="O977" s="132"/>
      <c r="Q977" s="122"/>
      <c r="R977" s="122"/>
      <c r="S977" s="122"/>
      <c r="V977" s="16"/>
      <c r="Y977" s="122"/>
      <c r="Z977" s="122"/>
      <c r="AA977" s="143"/>
      <c r="AB977" s="122"/>
    </row>
    <row r="978" spans="1:28" x14ac:dyDescent="0.25">
      <c r="A978" s="143"/>
      <c r="B978" s="186"/>
      <c r="C978" s="122"/>
      <c r="D978" s="122"/>
      <c r="J978" s="24"/>
      <c r="O978" s="132"/>
      <c r="Q978" s="122"/>
      <c r="R978" s="122"/>
      <c r="S978" s="122"/>
      <c r="V978" s="16"/>
      <c r="Y978" s="122"/>
      <c r="Z978" s="122"/>
      <c r="AA978" s="24"/>
      <c r="AB978" s="122"/>
    </row>
    <row r="979" spans="1:28" x14ac:dyDescent="0.25">
      <c r="A979" s="143"/>
      <c r="B979" s="186"/>
      <c r="C979" s="122"/>
      <c r="D979" s="122"/>
      <c r="H979" s="24"/>
      <c r="J979" s="24"/>
      <c r="M979" s="145"/>
      <c r="O979" s="132"/>
      <c r="Q979" s="122"/>
      <c r="R979" s="122"/>
      <c r="S979" s="122"/>
      <c r="V979" s="16"/>
      <c r="Y979" s="122"/>
      <c r="Z979" s="122"/>
      <c r="AA979" s="143"/>
      <c r="AB979" s="122"/>
    </row>
    <row r="980" spans="1:28" x14ac:dyDescent="0.25">
      <c r="A980" s="143"/>
      <c r="B980" s="186"/>
      <c r="C980" s="122"/>
      <c r="D980" s="122"/>
      <c r="H980" s="24"/>
      <c r="J980" s="24"/>
      <c r="O980" s="132"/>
      <c r="Q980" s="122"/>
      <c r="R980" s="122"/>
      <c r="S980" s="122"/>
      <c r="V980" s="16"/>
      <c r="Y980" s="122"/>
      <c r="Z980" s="122"/>
      <c r="AA980" s="24"/>
      <c r="AB980" s="122"/>
    </row>
    <row r="981" spans="1:28" x14ac:dyDescent="0.25">
      <c r="A981" s="143"/>
      <c r="B981" s="186"/>
      <c r="C981" s="122"/>
      <c r="D981" s="122"/>
      <c r="H981" s="24"/>
      <c r="J981" s="24"/>
      <c r="M981" s="145"/>
      <c r="O981" s="132"/>
      <c r="Q981" s="122"/>
      <c r="R981" s="122"/>
      <c r="S981" s="122"/>
      <c r="V981" s="16"/>
      <c r="Y981" s="122"/>
      <c r="Z981" s="122"/>
      <c r="AA981" s="143"/>
      <c r="AB981" s="122"/>
    </row>
    <row r="982" spans="1:28" ht="16.95" customHeight="1" x14ac:dyDescent="0.25">
      <c r="A982" s="143"/>
      <c r="B982" s="186"/>
      <c r="C982" s="122"/>
      <c r="D982" s="122"/>
      <c r="J982" s="24"/>
      <c r="O982" s="132"/>
      <c r="Q982" s="122"/>
      <c r="R982" s="122"/>
      <c r="S982" s="122"/>
      <c r="V982" s="16"/>
      <c r="Y982" s="122"/>
      <c r="Z982" s="122"/>
      <c r="AA982" s="24"/>
      <c r="AB982" s="122"/>
    </row>
    <row r="983" spans="1:28" x14ac:dyDescent="0.25">
      <c r="A983" s="143"/>
      <c r="B983" s="186"/>
      <c r="C983" s="122"/>
      <c r="D983" s="122"/>
      <c r="J983" s="24"/>
      <c r="M983" s="145"/>
      <c r="O983" s="132"/>
      <c r="Q983" s="122"/>
      <c r="R983" s="122"/>
      <c r="S983" s="122"/>
      <c r="V983" s="16"/>
      <c r="Y983" s="122"/>
      <c r="Z983" s="122"/>
      <c r="AA983" s="143"/>
      <c r="AB983" s="122"/>
    </row>
    <row r="984" spans="1:28" x14ac:dyDescent="0.25">
      <c r="A984" s="143"/>
      <c r="B984" s="186"/>
      <c r="C984" s="122"/>
      <c r="D984" s="122"/>
      <c r="J984" s="24"/>
      <c r="O984" s="132"/>
      <c r="Q984" s="122"/>
      <c r="R984" s="122"/>
      <c r="S984" s="122"/>
      <c r="V984" s="16"/>
      <c r="Y984" s="122"/>
      <c r="Z984" s="122"/>
      <c r="AA984" s="24"/>
      <c r="AB984" s="122"/>
    </row>
    <row r="985" spans="1:28" x14ac:dyDescent="0.25">
      <c r="A985" s="143"/>
      <c r="B985" s="186"/>
      <c r="C985" s="122"/>
      <c r="D985" s="122"/>
      <c r="J985" s="24"/>
      <c r="M985" s="145"/>
      <c r="O985" s="132"/>
      <c r="Q985" s="122"/>
      <c r="R985" s="122"/>
      <c r="S985" s="122"/>
      <c r="V985" s="16"/>
      <c r="Y985" s="122"/>
      <c r="Z985" s="122"/>
      <c r="AA985" s="143"/>
      <c r="AB985" s="122"/>
    </row>
    <row r="986" spans="1:28" x14ac:dyDescent="0.25">
      <c r="A986" s="143"/>
      <c r="B986" s="186"/>
      <c r="C986" s="122"/>
      <c r="D986" s="122"/>
      <c r="J986" s="24"/>
      <c r="O986" s="132"/>
      <c r="Q986" s="122"/>
      <c r="R986" s="122"/>
      <c r="S986" s="122"/>
      <c r="V986" s="16"/>
      <c r="Y986" s="122"/>
      <c r="Z986" s="122"/>
      <c r="AA986" s="24"/>
      <c r="AB986" s="122"/>
    </row>
    <row r="987" spans="1:28" x14ac:dyDescent="0.25">
      <c r="A987" s="143"/>
      <c r="B987" s="186"/>
      <c r="C987" s="122"/>
      <c r="D987" s="122"/>
      <c r="J987" s="24"/>
      <c r="M987" s="145"/>
      <c r="O987" s="132"/>
      <c r="Q987" s="122"/>
      <c r="R987" s="122"/>
      <c r="S987" s="122"/>
      <c r="V987" s="16"/>
      <c r="Y987" s="122"/>
      <c r="Z987" s="122"/>
      <c r="AA987" s="143"/>
      <c r="AB987" s="122"/>
    </row>
    <row r="988" spans="1:28" x14ac:dyDescent="0.25">
      <c r="A988" s="143"/>
      <c r="B988" s="186"/>
      <c r="C988" s="122"/>
      <c r="D988" s="122"/>
      <c r="J988" s="24"/>
      <c r="O988" s="132"/>
      <c r="Q988" s="122"/>
      <c r="R988" s="122"/>
      <c r="S988" s="122"/>
      <c r="V988" s="16"/>
      <c r="Y988" s="122"/>
      <c r="Z988" s="122"/>
      <c r="AA988" s="24"/>
      <c r="AB988" s="122"/>
    </row>
    <row r="989" spans="1:28" x14ac:dyDescent="0.25">
      <c r="A989" s="143"/>
      <c r="B989" s="186"/>
      <c r="C989" s="122"/>
      <c r="D989" s="122"/>
      <c r="J989" s="24"/>
      <c r="M989" s="145"/>
      <c r="O989" s="132"/>
      <c r="Q989" s="122"/>
      <c r="R989" s="122"/>
      <c r="S989" s="122"/>
      <c r="V989" s="16"/>
      <c r="Y989" s="122"/>
      <c r="Z989" s="122"/>
      <c r="AA989" s="143"/>
      <c r="AB989" s="122"/>
    </row>
    <row r="990" spans="1:28" x14ac:dyDescent="0.25">
      <c r="A990" s="143"/>
      <c r="B990" s="186"/>
      <c r="C990" s="122"/>
      <c r="D990" s="122"/>
      <c r="J990" s="24"/>
      <c r="O990" s="132"/>
      <c r="Q990" s="122"/>
      <c r="R990" s="122"/>
      <c r="S990" s="122"/>
      <c r="V990" s="16"/>
      <c r="Y990" s="122"/>
      <c r="Z990" s="122"/>
      <c r="AA990" s="24"/>
      <c r="AB990" s="122"/>
    </row>
    <row r="991" spans="1:28" x14ac:dyDescent="0.25">
      <c r="A991" s="143"/>
      <c r="B991" s="186"/>
      <c r="C991" s="122"/>
      <c r="D991" s="122"/>
      <c r="J991" s="24"/>
      <c r="M991" s="145"/>
      <c r="O991" s="132"/>
      <c r="Q991" s="122"/>
      <c r="R991" s="122"/>
      <c r="S991" s="122"/>
      <c r="V991" s="16"/>
      <c r="Y991" s="122"/>
      <c r="Z991" s="122"/>
      <c r="AA991" s="143"/>
      <c r="AB991" s="122"/>
    </row>
    <row r="992" spans="1:28" x14ac:dyDescent="0.25">
      <c r="A992" s="143"/>
      <c r="B992" s="186"/>
      <c r="C992" s="122"/>
      <c r="D992" s="122"/>
      <c r="J992" s="24"/>
      <c r="O992" s="132"/>
      <c r="Q992" s="122"/>
      <c r="R992" s="122"/>
      <c r="S992" s="122"/>
      <c r="V992" s="16"/>
      <c r="Y992" s="122"/>
      <c r="Z992" s="122"/>
      <c r="AA992" s="24"/>
      <c r="AB992" s="122"/>
    </row>
    <row r="993" spans="1:28" x14ac:dyDescent="0.25">
      <c r="A993" s="143"/>
      <c r="B993" s="186"/>
      <c r="C993" s="122"/>
      <c r="D993" s="122"/>
      <c r="J993" s="24"/>
      <c r="M993" s="145"/>
      <c r="O993" s="132"/>
      <c r="Q993" s="122"/>
      <c r="R993" s="122"/>
      <c r="S993" s="122"/>
      <c r="V993" s="16"/>
      <c r="Y993" s="122"/>
      <c r="Z993" s="122"/>
      <c r="AA993" s="143"/>
      <c r="AB993" s="122"/>
    </row>
    <row r="994" spans="1:28" x14ac:dyDescent="0.25">
      <c r="A994" s="143"/>
      <c r="B994" s="186"/>
      <c r="C994" s="122"/>
      <c r="D994" s="122"/>
      <c r="J994" s="24"/>
      <c r="O994" s="132"/>
      <c r="Q994" s="122"/>
      <c r="R994" s="122"/>
      <c r="S994" s="122"/>
      <c r="V994" s="16"/>
      <c r="Y994" s="122"/>
      <c r="Z994" s="122"/>
      <c r="AA994" s="24"/>
      <c r="AB994" s="122"/>
    </row>
    <row r="995" spans="1:28" x14ac:dyDescent="0.25">
      <c r="A995" s="143"/>
      <c r="B995" s="186"/>
      <c r="C995" s="122"/>
      <c r="D995" s="122"/>
      <c r="J995" s="24"/>
      <c r="M995" s="145"/>
      <c r="O995" s="132"/>
      <c r="Q995" s="122"/>
      <c r="R995" s="122"/>
      <c r="S995" s="122"/>
      <c r="V995" s="16"/>
      <c r="Y995" s="122"/>
      <c r="Z995" s="122"/>
      <c r="AA995" s="143"/>
      <c r="AB995" s="122"/>
    </row>
    <row r="996" spans="1:28" x14ac:dyDescent="0.25">
      <c r="A996" s="143"/>
      <c r="B996" s="186"/>
      <c r="C996" s="122"/>
      <c r="D996" s="122"/>
      <c r="J996" s="24"/>
      <c r="O996" s="132"/>
      <c r="Q996" s="122"/>
      <c r="R996" s="122"/>
      <c r="S996" s="122"/>
      <c r="V996" s="16"/>
      <c r="Y996" s="122"/>
      <c r="Z996" s="122"/>
      <c r="AA996" s="24"/>
      <c r="AB996" s="122"/>
    </row>
    <row r="997" spans="1:28" x14ac:dyDescent="0.25">
      <c r="A997" s="143"/>
      <c r="B997" s="186"/>
      <c r="C997" s="122"/>
      <c r="D997" s="122"/>
      <c r="J997" s="24"/>
      <c r="M997" s="145"/>
      <c r="O997" s="132"/>
      <c r="Q997" s="122"/>
      <c r="R997" s="122"/>
      <c r="S997" s="122"/>
      <c r="V997" s="16"/>
      <c r="Y997" s="122"/>
      <c r="Z997" s="122"/>
      <c r="AA997" s="143"/>
      <c r="AB997" s="122"/>
    </row>
    <row r="998" spans="1:28" x14ac:dyDescent="0.25">
      <c r="A998" s="143"/>
      <c r="B998" s="186"/>
      <c r="C998" s="122"/>
      <c r="D998" s="122"/>
      <c r="J998" s="24"/>
      <c r="O998" s="132"/>
      <c r="Q998" s="122"/>
      <c r="R998" s="122"/>
      <c r="S998" s="122"/>
      <c r="V998" s="16"/>
      <c r="Y998" s="122"/>
      <c r="Z998" s="122"/>
      <c r="AA998" s="24"/>
      <c r="AB998" s="122"/>
    </row>
    <row r="999" spans="1:28" x14ac:dyDescent="0.25">
      <c r="A999" s="143"/>
      <c r="B999" s="186"/>
      <c r="C999" s="122"/>
      <c r="D999" s="122"/>
      <c r="J999" s="24"/>
      <c r="M999" s="145"/>
      <c r="O999" s="132"/>
      <c r="Q999" s="122"/>
      <c r="R999" s="122"/>
      <c r="S999" s="122"/>
      <c r="V999" s="16"/>
      <c r="Y999" s="122"/>
      <c r="Z999" s="122"/>
      <c r="AA999" s="143"/>
      <c r="AB999" s="122"/>
    </row>
    <row r="1000" spans="1:28" x14ac:dyDescent="0.25">
      <c r="A1000" s="143"/>
      <c r="B1000" s="186"/>
      <c r="C1000" s="122"/>
      <c r="D1000" s="122"/>
      <c r="J1000" s="24"/>
      <c r="O1000" s="132"/>
      <c r="Q1000" s="122"/>
      <c r="R1000" s="122"/>
      <c r="S1000" s="122"/>
      <c r="V1000" s="16"/>
      <c r="Y1000" s="122"/>
      <c r="Z1000" s="122"/>
      <c r="AA1000" s="24"/>
      <c r="AB1000" s="122"/>
    </row>
    <row r="1001" spans="1:28" x14ac:dyDescent="0.25">
      <c r="A1001" s="143"/>
      <c r="B1001" s="186"/>
      <c r="C1001" s="122"/>
      <c r="D1001" s="122"/>
      <c r="J1001" s="24"/>
      <c r="M1001" s="145"/>
      <c r="O1001" s="132"/>
      <c r="Q1001" s="122"/>
      <c r="R1001" s="122"/>
      <c r="S1001" s="122"/>
      <c r="V1001" s="16"/>
      <c r="Y1001" s="122"/>
      <c r="Z1001" s="122"/>
      <c r="AA1001" s="143"/>
      <c r="AB1001" s="122"/>
    </row>
    <row r="1002" spans="1:28" x14ac:dyDescent="0.25">
      <c r="A1002" s="143"/>
      <c r="B1002" s="186"/>
      <c r="C1002" s="122"/>
      <c r="D1002" s="122"/>
      <c r="J1002" s="24"/>
      <c r="O1002" s="132"/>
      <c r="Q1002" s="122"/>
      <c r="R1002" s="122"/>
      <c r="S1002" s="122"/>
      <c r="V1002" s="16"/>
      <c r="Y1002" s="122"/>
      <c r="Z1002" s="122"/>
      <c r="AA1002" s="24"/>
      <c r="AB1002" s="122"/>
    </row>
    <row r="1003" spans="1:28" x14ac:dyDescent="0.25">
      <c r="A1003" s="143"/>
      <c r="B1003" s="186"/>
      <c r="C1003" s="122"/>
      <c r="D1003" s="122"/>
      <c r="J1003" s="24"/>
      <c r="M1003" s="145"/>
      <c r="O1003" s="132"/>
      <c r="Q1003" s="122"/>
      <c r="R1003" s="122"/>
      <c r="S1003" s="122"/>
      <c r="V1003" s="16"/>
      <c r="Y1003" s="122"/>
      <c r="Z1003" s="122"/>
      <c r="AA1003" s="143"/>
      <c r="AB1003" s="122"/>
    </row>
    <row r="1004" spans="1:28" x14ac:dyDescent="0.25">
      <c r="A1004" s="143"/>
      <c r="B1004" s="186"/>
      <c r="C1004" s="122"/>
      <c r="D1004" s="122"/>
      <c r="J1004" s="24"/>
      <c r="O1004" s="132"/>
      <c r="Q1004" s="122"/>
      <c r="R1004" s="122"/>
      <c r="S1004" s="122"/>
      <c r="V1004" s="16"/>
      <c r="Y1004" s="122"/>
      <c r="Z1004" s="122"/>
      <c r="AA1004" s="24"/>
      <c r="AB1004" s="122"/>
    </row>
    <row r="1005" spans="1:28" x14ac:dyDescent="0.25">
      <c r="A1005" s="143"/>
      <c r="B1005" s="186"/>
      <c r="C1005" s="122"/>
      <c r="D1005" s="122"/>
      <c r="J1005" s="24"/>
      <c r="M1005" s="145"/>
      <c r="O1005" s="132"/>
      <c r="Q1005" s="122"/>
      <c r="R1005" s="122"/>
      <c r="S1005" s="122"/>
      <c r="V1005" s="16"/>
      <c r="Y1005" s="122"/>
      <c r="Z1005" s="122"/>
      <c r="AA1005" s="143"/>
      <c r="AB1005" s="122"/>
    </row>
    <row r="1006" spans="1:28" x14ac:dyDescent="0.25">
      <c r="A1006" s="143"/>
      <c r="B1006" s="186"/>
      <c r="C1006" s="122"/>
      <c r="D1006" s="122"/>
      <c r="J1006" s="24"/>
      <c r="O1006" s="132"/>
      <c r="Q1006" s="122"/>
      <c r="R1006" s="122"/>
      <c r="S1006" s="122"/>
      <c r="V1006" s="16"/>
      <c r="Y1006" s="122"/>
      <c r="Z1006" s="122"/>
      <c r="AA1006" s="24"/>
      <c r="AB1006" s="122"/>
    </row>
    <row r="1007" spans="1:28" x14ac:dyDescent="0.25">
      <c r="A1007" s="143"/>
      <c r="B1007" s="186"/>
      <c r="C1007" s="122"/>
      <c r="D1007" s="122"/>
      <c r="J1007" s="24"/>
      <c r="M1007" s="145"/>
      <c r="O1007" s="132"/>
      <c r="Q1007" s="122"/>
      <c r="R1007" s="122"/>
      <c r="S1007" s="122"/>
      <c r="V1007" s="16"/>
      <c r="Y1007" s="122"/>
      <c r="Z1007" s="122"/>
      <c r="AA1007" s="143"/>
      <c r="AB1007" s="122"/>
    </row>
    <row r="1008" spans="1:28" x14ac:dyDescent="0.25">
      <c r="A1008" s="143"/>
      <c r="B1008" s="186"/>
      <c r="C1008" s="122"/>
      <c r="D1008" s="122"/>
      <c r="J1008" s="24"/>
      <c r="O1008" s="132"/>
      <c r="Q1008" s="122"/>
      <c r="R1008" s="122"/>
      <c r="S1008" s="122"/>
      <c r="V1008" s="16"/>
      <c r="Y1008" s="122"/>
      <c r="Z1008" s="122"/>
      <c r="AA1008" s="24"/>
      <c r="AB1008" s="122"/>
    </row>
    <row r="1009" spans="1:28" x14ac:dyDescent="0.25">
      <c r="A1009" s="143"/>
      <c r="B1009" s="186"/>
      <c r="C1009" s="122"/>
      <c r="D1009" s="122"/>
      <c r="J1009" s="24"/>
      <c r="M1009" s="145"/>
      <c r="O1009" s="132"/>
      <c r="Q1009" s="122"/>
      <c r="R1009" s="122"/>
      <c r="S1009" s="122"/>
      <c r="V1009" s="16"/>
      <c r="Y1009" s="122"/>
      <c r="Z1009" s="122"/>
      <c r="AA1009" s="143"/>
      <c r="AB1009" s="122"/>
    </row>
    <row r="1010" spans="1:28" x14ac:dyDescent="0.25">
      <c r="A1010" s="143"/>
      <c r="B1010" s="186"/>
      <c r="C1010" s="122"/>
      <c r="D1010" s="122"/>
      <c r="J1010" s="24"/>
      <c r="O1010" s="132"/>
      <c r="Q1010" s="122"/>
      <c r="R1010" s="122"/>
      <c r="S1010" s="122"/>
      <c r="V1010" s="16"/>
      <c r="Y1010" s="122"/>
      <c r="Z1010" s="122"/>
      <c r="AA1010" s="24"/>
      <c r="AB1010" s="122"/>
    </row>
    <row r="1011" spans="1:28" x14ac:dyDescent="0.25">
      <c r="A1011" s="143"/>
      <c r="B1011" s="186"/>
      <c r="C1011" s="122"/>
      <c r="D1011" s="122"/>
      <c r="J1011" s="24"/>
      <c r="M1011" s="145"/>
      <c r="O1011" s="132"/>
      <c r="Q1011" s="122"/>
      <c r="R1011" s="122"/>
      <c r="S1011" s="122"/>
      <c r="V1011" s="16"/>
      <c r="Y1011" s="122"/>
      <c r="Z1011" s="122"/>
      <c r="AA1011" s="143"/>
      <c r="AB1011" s="122"/>
    </row>
    <row r="1012" spans="1:28" x14ac:dyDescent="0.25">
      <c r="A1012" s="143"/>
      <c r="B1012" s="186"/>
      <c r="C1012" s="122"/>
      <c r="D1012" s="122"/>
      <c r="J1012" s="24"/>
      <c r="O1012" s="132"/>
      <c r="Q1012" s="122"/>
      <c r="R1012" s="122"/>
      <c r="S1012" s="122"/>
      <c r="V1012" s="16"/>
      <c r="Y1012" s="122"/>
      <c r="Z1012" s="122"/>
      <c r="AA1012" s="24"/>
      <c r="AB1012" s="122"/>
    </row>
    <row r="1013" spans="1:28" x14ac:dyDescent="0.25">
      <c r="A1013" s="143"/>
      <c r="B1013" s="186"/>
      <c r="C1013" s="122"/>
      <c r="D1013" s="122"/>
      <c r="H1013" s="24"/>
      <c r="J1013" s="24"/>
      <c r="M1013" s="145"/>
      <c r="O1013" s="132"/>
      <c r="Q1013" s="122"/>
      <c r="R1013" s="122"/>
      <c r="S1013" s="122"/>
      <c r="V1013" s="16"/>
      <c r="Y1013" s="122"/>
      <c r="Z1013" s="122"/>
      <c r="AA1013" s="143"/>
      <c r="AB1013" s="122"/>
    </row>
    <row r="1014" spans="1:28" x14ac:dyDescent="0.25">
      <c r="A1014" s="143"/>
      <c r="B1014" s="186"/>
      <c r="C1014" s="122"/>
      <c r="D1014" s="122"/>
      <c r="H1014" s="24"/>
      <c r="J1014" s="24"/>
      <c r="O1014" s="132"/>
      <c r="Q1014" s="122"/>
      <c r="R1014" s="122"/>
      <c r="S1014" s="122"/>
      <c r="V1014" s="16"/>
      <c r="Y1014" s="122"/>
      <c r="Z1014" s="122"/>
      <c r="AA1014" s="24"/>
      <c r="AB1014" s="122"/>
    </row>
    <row r="1015" spans="1:28" x14ac:dyDescent="0.25">
      <c r="A1015" s="143"/>
      <c r="B1015" s="186"/>
      <c r="C1015" s="122"/>
      <c r="D1015" s="122"/>
      <c r="H1015" s="24"/>
      <c r="J1015" s="24"/>
      <c r="M1015" s="145"/>
      <c r="O1015" s="132"/>
      <c r="Q1015" s="122"/>
      <c r="R1015" s="122"/>
      <c r="S1015" s="122"/>
      <c r="V1015" s="16"/>
      <c r="Y1015" s="122"/>
      <c r="Z1015" s="122"/>
      <c r="AA1015" s="143"/>
      <c r="AB1015" s="122"/>
    </row>
    <row r="1016" spans="1:28" x14ac:dyDescent="0.25">
      <c r="A1016" s="143"/>
      <c r="B1016" s="186"/>
      <c r="C1016" s="122"/>
      <c r="D1016" s="122"/>
      <c r="H1016" s="24"/>
      <c r="J1016" s="24"/>
      <c r="O1016" s="132"/>
      <c r="Q1016" s="122"/>
      <c r="R1016" s="122"/>
      <c r="S1016" s="122"/>
      <c r="V1016" s="16"/>
      <c r="Y1016" s="122"/>
      <c r="Z1016" s="122"/>
      <c r="AA1016" s="24"/>
      <c r="AB1016" s="122"/>
    </row>
    <row r="1017" spans="1:28" x14ac:dyDescent="0.25">
      <c r="A1017" s="143"/>
      <c r="B1017" s="186"/>
      <c r="C1017" s="122"/>
      <c r="D1017" s="122"/>
      <c r="H1017" s="24"/>
      <c r="J1017" s="24"/>
      <c r="M1017" s="145"/>
      <c r="O1017" s="132"/>
      <c r="Q1017" s="122"/>
      <c r="R1017" s="122"/>
      <c r="S1017" s="122"/>
      <c r="V1017" s="16"/>
      <c r="Y1017" s="122"/>
      <c r="Z1017" s="122"/>
      <c r="AA1017" s="143"/>
      <c r="AB1017" s="122"/>
    </row>
    <row r="1018" spans="1:28" x14ac:dyDescent="0.25">
      <c r="A1018" s="143"/>
      <c r="B1018" s="186"/>
      <c r="C1018" s="122"/>
      <c r="D1018" s="122"/>
      <c r="H1018" s="24"/>
      <c r="J1018" s="24"/>
      <c r="O1018" s="132"/>
      <c r="Q1018" s="122"/>
      <c r="R1018" s="122"/>
      <c r="S1018" s="122"/>
      <c r="V1018" s="16"/>
      <c r="Y1018" s="122"/>
      <c r="Z1018" s="122"/>
      <c r="AA1018" s="24"/>
      <c r="AB1018" s="122"/>
    </row>
    <row r="1019" spans="1:28" x14ac:dyDescent="0.25">
      <c r="A1019" s="143"/>
      <c r="B1019" s="186"/>
      <c r="C1019" s="122"/>
      <c r="D1019" s="122"/>
      <c r="H1019" s="24"/>
      <c r="J1019" s="24"/>
      <c r="M1019" s="145"/>
      <c r="O1019" s="132"/>
      <c r="Q1019" s="122"/>
      <c r="R1019" s="122"/>
      <c r="S1019" s="122"/>
      <c r="V1019" s="16"/>
      <c r="Y1019" s="122"/>
      <c r="Z1019" s="122"/>
      <c r="AA1019" s="143"/>
      <c r="AB1019" s="122"/>
    </row>
    <row r="1020" spans="1:28" x14ac:dyDescent="0.25">
      <c r="A1020" s="143"/>
      <c r="B1020" s="186"/>
      <c r="C1020" s="122"/>
      <c r="D1020" s="122"/>
      <c r="H1020" s="24"/>
      <c r="J1020" s="24"/>
      <c r="O1020" s="132"/>
      <c r="Q1020" s="122"/>
      <c r="R1020" s="122"/>
      <c r="S1020" s="122"/>
      <c r="V1020" s="16"/>
      <c r="Y1020" s="122"/>
      <c r="Z1020" s="122"/>
      <c r="AA1020" s="24"/>
      <c r="AB1020" s="122"/>
    </row>
    <row r="1021" spans="1:28" x14ac:dyDescent="0.25">
      <c r="A1021" s="143"/>
      <c r="B1021" s="186"/>
      <c r="C1021" s="122"/>
      <c r="D1021" s="122"/>
      <c r="H1021" s="24"/>
      <c r="J1021" s="24"/>
      <c r="M1021" s="145"/>
      <c r="O1021" s="132"/>
      <c r="Q1021" s="122"/>
      <c r="R1021" s="122"/>
      <c r="S1021" s="122"/>
      <c r="V1021" s="16"/>
      <c r="Y1021" s="122"/>
      <c r="Z1021" s="122"/>
      <c r="AA1021" s="143"/>
      <c r="AB1021" s="122"/>
    </row>
    <row r="1022" spans="1:28" x14ac:dyDescent="0.25">
      <c r="A1022" s="143"/>
      <c r="B1022" s="186"/>
      <c r="C1022" s="122"/>
      <c r="D1022" s="122"/>
      <c r="H1022" s="24"/>
      <c r="J1022" s="24"/>
      <c r="O1022" s="132"/>
      <c r="Q1022" s="122"/>
      <c r="R1022" s="122"/>
      <c r="S1022" s="122"/>
      <c r="V1022" s="16"/>
      <c r="Y1022" s="122"/>
      <c r="Z1022" s="122"/>
      <c r="AA1022" s="24"/>
      <c r="AB1022" s="122"/>
    </row>
    <row r="1023" spans="1:28" x14ac:dyDescent="0.25">
      <c r="A1023" s="143"/>
      <c r="B1023" s="186"/>
      <c r="C1023" s="122"/>
      <c r="D1023" s="122"/>
      <c r="H1023" s="24"/>
      <c r="J1023" s="24"/>
      <c r="M1023" s="145"/>
      <c r="O1023" s="132"/>
      <c r="Q1023" s="122"/>
      <c r="R1023" s="122"/>
      <c r="S1023" s="122"/>
      <c r="V1023" s="16"/>
      <c r="Y1023" s="122"/>
      <c r="Z1023" s="122"/>
      <c r="AA1023" s="143"/>
      <c r="AB1023" s="122"/>
    </row>
    <row r="1024" spans="1:28" x14ac:dyDescent="0.25">
      <c r="A1024" s="143"/>
      <c r="B1024" s="186"/>
      <c r="C1024" s="122"/>
      <c r="D1024" s="122"/>
      <c r="H1024" s="24"/>
      <c r="J1024" s="24"/>
      <c r="O1024" s="132"/>
      <c r="Q1024" s="122"/>
      <c r="R1024" s="122"/>
      <c r="S1024" s="122"/>
      <c r="V1024" s="16"/>
      <c r="Y1024" s="122"/>
      <c r="Z1024" s="122"/>
      <c r="AA1024" s="24"/>
      <c r="AB1024" s="122"/>
    </row>
    <row r="1025" spans="1:29" x14ac:dyDescent="0.25">
      <c r="A1025" s="143"/>
      <c r="B1025" s="186"/>
      <c r="C1025" s="122"/>
      <c r="D1025" s="122"/>
      <c r="H1025" s="24"/>
      <c r="J1025" s="24"/>
      <c r="M1025" s="145"/>
      <c r="O1025" s="132"/>
      <c r="Q1025" s="122"/>
      <c r="R1025" s="122"/>
      <c r="S1025" s="122"/>
      <c r="V1025" s="16"/>
      <c r="Y1025" s="122"/>
      <c r="Z1025" s="122"/>
      <c r="AA1025" s="143"/>
      <c r="AB1025" s="122"/>
    </row>
    <row r="1026" spans="1:29" x14ac:dyDescent="0.25">
      <c r="A1026" s="143"/>
      <c r="B1026" s="186"/>
      <c r="C1026" s="122"/>
      <c r="D1026" s="122"/>
      <c r="H1026" s="24"/>
      <c r="J1026" s="24"/>
      <c r="O1026" s="132"/>
      <c r="Q1026" s="122"/>
      <c r="R1026" s="122"/>
      <c r="S1026" s="122"/>
      <c r="V1026" s="16"/>
      <c r="Y1026" s="122"/>
      <c r="Z1026" s="122"/>
      <c r="AA1026" s="24"/>
      <c r="AB1026" s="122"/>
    </row>
    <row r="1027" spans="1:29" x14ac:dyDescent="0.25">
      <c r="A1027" s="143"/>
      <c r="B1027" s="186"/>
      <c r="C1027" s="122"/>
      <c r="D1027" s="122"/>
      <c r="H1027" s="24"/>
      <c r="J1027" s="24"/>
      <c r="M1027" s="145"/>
      <c r="O1027" s="132"/>
      <c r="Q1027" s="122"/>
      <c r="R1027" s="122"/>
      <c r="S1027" s="122"/>
      <c r="V1027" s="16"/>
      <c r="Y1027" s="122"/>
      <c r="Z1027" s="122"/>
      <c r="AA1027" s="143"/>
      <c r="AB1027" s="122"/>
    </row>
    <row r="1028" spans="1:29" x14ac:dyDescent="0.25">
      <c r="A1028" s="143"/>
      <c r="B1028" s="186"/>
      <c r="C1028" s="122"/>
      <c r="D1028" s="122"/>
      <c r="H1028" s="24"/>
      <c r="J1028" s="24"/>
      <c r="O1028" s="132"/>
      <c r="Q1028" s="122"/>
      <c r="R1028" s="122"/>
      <c r="S1028" s="122"/>
      <c r="V1028" s="16"/>
      <c r="Y1028" s="122"/>
      <c r="Z1028" s="122"/>
      <c r="AA1028" s="24"/>
      <c r="AB1028" s="122"/>
    </row>
    <row r="1029" spans="1:29" x14ac:dyDescent="0.25">
      <c r="A1029" s="143"/>
      <c r="B1029" s="186"/>
      <c r="C1029" s="122"/>
      <c r="D1029" s="122"/>
      <c r="H1029" s="24"/>
      <c r="J1029" s="24"/>
      <c r="M1029" s="145"/>
      <c r="O1029" s="132"/>
      <c r="Q1029" s="122"/>
      <c r="R1029" s="122"/>
      <c r="S1029" s="122"/>
      <c r="V1029" s="16"/>
      <c r="AA1029" s="143"/>
      <c r="AB1029" s="122"/>
    </row>
    <row r="1030" spans="1:29" x14ac:dyDescent="0.25">
      <c r="A1030" s="143"/>
      <c r="B1030" s="186"/>
      <c r="C1030" s="122"/>
      <c r="D1030" s="122"/>
      <c r="H1030" s="24"/>
      <c r="J1030" s="24"/>
      <c r="O1030" s="132"/>
      <c r="Q1030" s="122"/>
      <c r="R1030" s="122"/>
      <c r="S1030" s="122"/>
      <c r="V1030" s="16"/>
      <c r="AA1030" s="24"/>
      <c r="AB1030" s="122"/>
    </row>
    <row r="1031" spans="1:29" x14ac:dyDescent="0.25">
      <c r="A1031" s="143"/>
      <c r="B1031" s="186"/>
      <c r="C1031" s="122"/>
      <c r="D1031" s="122"/>
      <c r="H1031" s="24"/>
      <c r="J1031" s="24"/>
      <c r="M1031" s="145"/>
      <c r="O1031" s="132"/>
      <c r="Q1031" s="122"/>
      <c r="R1031" s="122"/>
      <c r="S1031" s="122"/>
      <c r="V1031" s="16"/>
      <c r="AA1031" s="143"/>
      <c r="AB1031" s="122"/>
    </row>
    <row r="1032" spans="1:29" x14ac:dyDescent="0.25">
      <c r="A1032" s="143"/>
      <c r="B1032" s="186"/>
      <c r="C1032" s="122"/>
      <c r="D1032" s="122"/>
      <c r="H1032" s="24"/>
      <c r="J1032" s="24"/>
      <c r="O1032" s="132"/>
      <c r="Q1032" s="122"/>
      <c r="R1032" s="122"/>
      <c r="S1032" s="122"/>
      <c r="V1032" s="16"/>
      <c r="AA1032" s="24"/>
      <c r="AB1032" s="122"/>
    </row>
    <row r="1033" spans="1:29" x14ac:dyDescent="0.25">
      <c r="A1033" s="143"/>
      <c r="B1033" s="186"/>
      <c r="C1033" s="122"/>
      <c r="D1033" s="122"/>
      <c r="H1033" s="24"/>
      <c r="J1033" s="24"/>
      <c r="M1033" s="145"/>
      <c r="O1033" s="132"/>
      <c r="Q1033" s="122"/>
      <c r="R1033" s="122"/>
      <c r="S1033" s="122"/>
      <c r="V1033" s="16"/>
      <c r="AA1033" s="143"/>
      <c r="AB1033" s="122"/>
    </row>
    <row r="1034" spans="1:29" x14ac:dyDescent="0.25">
      <c r="A1034" s="143"/>
      <c r="B1034" s="186"/>
      <c r="C1034" s="122"/>
      <c r="D1034" s="122"/>
      <c r="H1034" s="24"/>
      <c r="J1034" s="24"/>
      <c r="O1034" s="132"/>
      <c r="Q1034" s="122"/>
      <c r="R1034" s="122"/>
      <c r="S1034" s="122"/>
      <c r="V1034" s="16"/>
      <c r="AA1034" s="24"/>
      <c r="AB1034" s="122"/>
    </row>
    <row r="1035" spans="1:29" x14ac:dyDescent="0.25">
      <c r="A1035" s="143"/>
      <c r="B1035" s="186"/>
      <c r="C1035" s="122"/>
      <c r="D1035" s="122"/>
      <c r="H1035" s="24"/>
      <c r="J1035" s="24"/>
      <c r="M1035" s="145"/>
      <c r="O1035" s="132"/>
      <c r="Q1035" s="122"/>
      <c r="R1035" s="122"/>
      <c r="S1035" s="122"/>
      <c r="V1035" s="16"/>
      <c r="AA1035" s="143"/>
      <c r="AB1035" s="122"/>
    </row>
    <row r="1036" spans="1:29" x14ac:dyDescent="0.25">
      <c r="A1036" s="143"/>
      <c r="B1036" s="186"/>
      <c r="C1036" s="122"/>
      <c r="D1036" s="122"/>
      <c r="H1036" s="24"/>
      <c r="J1036" s="24"/>
      <c r="O1036" s="132"/>
      <c r="Q1036" s="122"/>
      <c r="R1036" s="122"/>
      <c r="S1036" s="122"/>
      <c r="V1036" s="16"/>
      <c r="AA1036" s="24"/>
      <c r="AB1036" s="122"/>
    </row>
    <row r="1037" spans="1:29" x14ac:dyDescent="0.25">
      <c r="A1037" s="143"/>
      <c r="B1037" s="186"/>
      <c r="C1037" s="122"/>
      <c r="D1037" s="122"/>
      <c r="H1037" s="24"/>
      <c r="J1037" s="24"/>
      <c r="M1037" s="145"/>
      <c r="O1037" s="132"/>
      <c r="Q1037" s="122"/>
      <c r="R1037" s="122"/>
      <c r="S1037" s="122"/>
      <c r="V1037" s="16"/>
      <c r="AA1037" s="143"/>
      <c r="AB1037" s="122"/>
    </row>
    <row r="1038" spans="1:29" x14ac:dyDescent="0.25">
      <c r="A1038" s="143"/>
      <c r="B1038" s="186"/>
      <c r="C1038" s="122"/>
      <c r="D1038" s="122"/>
      <c r="H1038" s="24"/>
      <c r="J1038" s="24"/>
      <c r="O1038" s="132"/>
      <c r="Q1038" s="122"/>
      <c r="R1038" s="122"/>
      <c r="S1038" s="122"/>
      <c r="V1038" s="16"/>
      <c r="AA1038" s="24"/>
      <c r="AB1038" s="122"/>
    </row>
    <row r="1039" spans="1:29" x14ac:dyDescent="0.25">
      <c r="A1039" s="143"/>
      <c r="B1039" s="186"/>
      <c r="C1039" s="122"/>
      <c r="D1039" s="122"/>
      <c r="H1039" s="24"/>
      <c r="J1039" s="24"/>
      <c r="M1039" s="145"/>
      <c r="O1039" s="132"/>
      <c r="Q1039" s="122"/>
      <c r="R1039" s="122"/>
      <c r="S1039" s="122"/>
      <c r="V1039" s="16"/>
      <c r="AA1039" s="143"/>
      <c r="AB1039" s="122"/>
    </row>
    <row r="1040" spans="1:29" s="122" customFormat="1" x14ac:dyDescent="0.25">
      <c r="A1040" s="143"/>
      <c r="B1040" s="186"/>
      <c r="E1040" s="24"/>
      <c r="F1040" s="143"/>
      <c r="G1040" s="1"/>
      <c r="H1040" s="143"/>
      <c r="I1040" s="123"/>
      <c r="J1040" s="143"/>
      <c r="L1040" s="144"/>
      <c r="M1040" s="13"/>
      <c r="N1040" s="144"/>
      <c r="O1040" s="132"/>
      <c r="P1040" s="1"/>
      <c r="T1040" s="1"/>
      <c r="U1040" s="16"/>
      <c r="V1040" s="16"/>
      <c r="W1040" s="1"/>
      <c r="X1040" s="15"/>
      <c r="Y1040" s="1"/>
      <c r="Z1040" s="1"/>
      <c r="AA1040" s="24"/>
      <c r="AC1040" s="1"/>
    </row>
    <row r="1041" spans="1:29" s="122" customFormat="1" x14ac:dyDescent="0.25">
      <c r="A1041" s="143"/>
      <c r="B1041" s="186"/>
      <c r="E1041" s="24"/>
      <c r="F1041" s="143"/>
      <c r="G1041" s="1"/>
      <c r="H1041" s="143"/>
      <c r="I1041" s="123"/>
      <c r="J1041" s="143"/>
      <c r="L1041" s="144"/>
      <c r="M1041" s="145"/>
      <c r="N1041" s="144"/>
      <c r="O1041" s="132"/>
      <c r="P1041" s="1"/>
      <c r="T1041" s="1"/>
      <c r="U1041" s="16"/>
      <c r="V1041" s="16"/>
      <c r="W1041" s="1"/>
      <c r="X1041" s="15"/>
      <c r="Y1041" s="1"/>
      <c r="Z1041" s="1"/>
      <c r="AA1041" s="143"/>
      <c r="AC1041" s="1"/>
    </row>
    <row r="1042" spans="1:29" s="122" customFormat="1" x14ac:dyDescent="0.25">
      <c r="A1042" s="143"/>
      <c r="B1042" s="186"/>
      <c r="E1042" s="24"/>
      <c r="F1042" s="143"/>
      <c r="G1042" s="1"/>
      <c r="H1042" s="143"/>
      <c r="I1042" s="123"/>
      <c r="J1042" s="143"/>
      <c r="L1042" s="144"/>
      <c r="M1042" s="13"/>
      <c r="N1042" s="144"/>
      <c r="O1042" s="132"/>
      <c r="P1042" s="1"/>
      <c r="T1042" s="1"/>
      <c r="U1042" s="16"/>
      <c r="V1042" s="16"/>
      <c r="W1042" s="1"/>
      <c r="X1042" s="15"/>
      <c r="Y1042" s="1"/>
      <c r="Z1042" s="1"/>
      <c r="AA1042" s="24"/>
      <c r="AC1042" s="1"/>
    </row>
    <row r="1043" spans="1:29" s="122" customFormat="1" x14ac:dyDescent="0.25">
      <c r="A1043" s="143"/>
      <c r="B1043" s="186"/>
      <c r="E1043" s="24"/>
      <c r="F1043" s="143"/>
      <c r="G1043" s="1"/>
      <c r="H1043" s="143"/>
      <c r="I1043" s="123"/>
      <c r="J1043" s="143"/>
      <c r="L1043" s="144"/>
      <c r="M1043" s="145"/>
      <c r="N1043" s="144"/>
      <c r="O1043" s="132"/>
      <c r="P1043" s="1"/>
      <c r="T1043" s="1"/>
      <c r="U1043" s="16"/>
      <c r="V1043" s="16"/>
      <c r="W1043" s="1"/>
      <c r="X1043" s="15"/>
      <c r="Y1043" s="1"/>
      <c r="Z1043" s="1"/>
      <c r="AA1043" s="143"/>
      <c r="AC1043" s="1"/>
    </row>
    <row r="1044" spans="1:29" s="122" customFormat="1" x14ac:dyDescent="0.25">
      <c r="A1044" s="143"/>
      <c r="B1044" s="186"/>
      <c r="E1044" s="24"/>
      <c r="F1044" s="143"/>
      <c r="G1044" s="1"/>
      <c r="H1044" s="143"/>
      <c r="I1044" s="123"/>
      <c r="J1044" s="143"/>
      <c r="L1044" s="144"/>
      <c r="M1044" s="13"/>
      <c r="N1044" s="144"/>
      <c r="O1044" s="132"/>
      <c r="P1044" s="1"/>
      <c r="T1044" s="1"/>
      <c r="U1044" s="16"/>
      <c r="V1044" s="16"/>
      <c r="W1044" s="1"/>
      <c r="X1044" s="15"/>
      <c r="Y1044" s="31"/>
      <c r="Z1044" s="31"/>
      <c r="AA1044" s="24"/>
      <c r="AC1044" s="1"/>
    </row>
    <row r="1045" spans="1:29" x14ac:dyDescent="0.25">
      <c r="A1045" s="143"/>
      <c r="B1045" s="186"/>
      <c r="C1045" s="122"/>
      <c r="D1045" s="122"/>
      <c r="H1045" s="24"/>
      <c r="J1045" s="24"/>
      <c r="M1045" s="145"/>
      <c r="O1045" s="132"/>
      <c r="Q1045" s="122"/>
      <c r="R1045" s="122"/>
      <c r="S1045" s="122"/>
      <c r="V1045" s="16"/>
      <c r="Y1045" s="31"/>
      <c r="Z1045" s="31"/>
      <c r="AA1045" s="143"/>
      <c r="AB1045" s="122"/>
    </row>
    <row r="1046" spans="1:29" x14ac:dyDescent="0.25">
      <c r="A1046" s="143"/>
      <c r="B1046" s="186"/>
      <c r="C1046" s="122"/>
      <c r="D1046" s="122"/>
      <c r="H1046" s="24"/>
      <c r="J1046" s="24"/>
      <c r="O1046" s="132"/>
      <c r="Q1046" s="122"/>
      <c r="R1046" s="122"/>
      <c r="S1046" s="122"/>
      <c r="V1046" s="16"/>
      <c r="Y1046" s="31"/>
      <c r="Z1046" s="31"/>
      <c r="AA1046" s="24"/>
      <c r="AB1046" s="122"/>
    </row>
    <row r="1047" spans="1:29" x14ac:dyDescent="0.25">
      <c r="A1047" s="143"/>
      <c r="B1047" s="186"/>
      <c r="C1047" s="122"/>
      <c r="D1047" s="122"/>
      <c r="H1047" s="24"/>
      <c r="J1047" s="24"/>
      <c r="M1047" s="145"/>
      <c r="O1047" s="132"/>
      <c r="Q1047" s="122"/>
      <c r="R1047" s="122"/>
      <c r="S1047" s="122"/>
      <c r="V1047" s="16"/>
      <c r="Y1047" s="31"/>
      <c r="Z1047" s="31"/>
      <c r="AA1047" s="143"/>
      <c r="AB1047" s="122"/>
    </row>
    <row r="1048" spans="1:29" x14ac:dyDescent="0.25">
      <c r="A1048" s="143"/>
      <c r="B1048" s="186"/>
      <c r="C1048" s="122"/>
      <c r="D1048" s="122"/>
      <c r="H1048" s="24"/>
      <c r="J1048" s="24"/>
      <c r="O1048" s="132"/>
      <c r="Q1048" s="122"/>
      <c r="R1048" s="122"/>
      <c r="S1048" s="122"/>
      <c r="V1048" s="16"/>
      <c r="Y1048" s="31"/>
      <c r="Z1048" s="31"/>
      <c r="AA1048" s="24"/>
      <c r="AB1048" s="122"/>
    </row>
    <row r="1049" spans="1:29" x14ac:dyDescent="0.25">
      <c r="A1049" s="143"/>
      <c r="B1049" s="186"/>
      <c r="C1049" s="122"/>
      <c r="D1049" s="122"/>
      <c r="H1049" s="24"/>
      <c r="J1049" s="24"/>
      <c r="M1049" s="145"/>
      <c r="O1049" s="132"/>
      <c r="Q1049" s="122"/>
      <c r="R1049" s="122"/>
      <c r="S1049" s="122"/>
      <c r="V1049" s="16"/>
      <c r="Y1049" s="31"/>
      <c r="Z1049" s="31"/>
      <c r="AA1049" s="143"/>
      <c r="AB1049" s="122"/>
    </row>
    <row r="1050" spans="1:29" x14ac:dyDescent="0.25">
      <c r="A1050" s="143"/>
      <c r="B1050" s="186"/>
      <c r="C1050" s="122"/>
      <c r="D1050" s="122"/>
      <c r="H1050" s="24"/>
      <c r="J1050" s="24"/>
      <c r="O1050" s="132"/>
      <c r="Q1050" s="122"/>
      <c r="R1050" s="122"/>
      <c r="S1050" s="122"/>
      <c r="V1050" s="16"/>
      <c r="Y1050" s="31"/>
      <c r="Z1050" s="31"/>
      <c r="AA1050" s="24"/>
      <c r="AB1050" s="122"/>
    </row>
    <row r="1051" spans="1:29" x14ac:dyDescent="0.25">
      <c r="A1051" s="143"/>
      <c r="B1051" s="186"/>
      <c r="C1051" s="122"/>
      <c r="D1051" s="122"/>
      <c r="H1051" s="24"/>
      <c r="J1051" s="24"/>
      <c r="M1051" s="145"/>
      <c r="O1051" s="132"/>
      <c r="Q1051" s="122"/>
      <c r="R1051" s="122"/>
      <c r="S1051" s="122"/>
      <c r="V1051" s="16"/>
      <c r="AA1051" s="143"/>
      <c r="AB1051" s="122"/>
      <c r="AC1051" s="122"/>
    </row>
    <row r="1052" spans="1:29" s="122" customFormat="1" x14ac:dyDescent="0.25">
      <c r="A1052" s="143"/>
      <c r="E1052" s="143"/>
      <c r="F1052" s="143"/>
      <c r="I1052" s="123"/>
      <c r="J1052" s="143"/>
      <c r="L1052" s="144"/>
      <c r="M1052" s="145"/>
      <c r="N1052" s="144"/>
      <c r="O1052" s="132"/>
      <c r="P1052" s="1"/>
      <c r="T1052" s="1"/>
      <c r="U1052" s="16"/>
      <c r="V1052" s="16"/>
      <c r="X1052" s="147"/>
      <c r="Y1052" s="1"/>
      <c r="Z1052" s="1"/>
      <c r="AA1052" s="24"/>
    </row>
    <row r="1053" spans="1:29" s="122" customFormat="1" x14ac:dyDescent="0.25">
      <c r="A1053" s="143"/>
      <c r="E1053" s="143"/>
      <c r="F1053" s="143"/>
      <c r="I1053" s="272"/>
      <c r="J1053" s="143"/>
      <c r="L1053" s="144"/>
      <c r="M1053" s="145"/>
      <c r="N1053" s="144"/>
      <c r="O1053" s="132"/>
      <c r="P1053" s="1"/>
      <c r="U1053" s="146"/>
      <c r="V1053" s="147"/>
      <c r="X1053" s="147"/>
      <c r="Y1053" s="1"/>
      <c r="Z1053" s="1"/>
      <c r="AA1053" s="24"/>
    </row>
    <row r="1054" spans="1:29" s="122" customFormat="1" ht="43.95" customHeight="1" x14ac:dyDescent="0.25">
      <c r="A1054" s="143"/>
      <c r="B1054" s="186"/>
      <c r="E1054" s="143"/>
      <c r="F1054" s="143"/>
      <c r="I1054" s="123"/>
      <c r="J1054" s="143"/>
      <c r="L1054" s="144"/>
      <c r="M1054" s="145"/>
      <c r="N1054" s="144"/>
      <c r="O1054" s="132"/>
      <c r="P1054" s="8"/>
      <c r="U1054" s="146"/>
      <c r="V1054" s="147"/>
      <c r="X1054" s="147"/>
      <c r="Y1054" s="1"/>
      <c r="Z1054" s="1"/>
      <c r="AA1054" s="143"/>
    </row>
    <row r="1055" spans="1:29" s="122" customFormat="1" x14ac:dyDescent="0.25">
      <c r="A1055" s="143"/>
      <c r="E1055" s="143"/>
      <c r="F1055" s="143"/>
      <c r="I1055" s="123"/>
      <c r="J1055" s="143"/>
      <c r="L1055" s="144"/>
      <c r="M1055" s="145"/>
      <c r="N1055" s="144"/>
      <c r="O1055" s="132"/>
      <c r="P1055" s="8"/>
      <c r="U1055" s="146"/>
      <c r="V1055" s="147"/>
      <c r="X1055" s="147"/>
      <c r="Y1055" s="1"/>
      <c r="Z1055" s="1"/>
      <c r="AA1055" s="143"/>
    </row>
    <row r="1056" spans="1:29" s="122" customFormat="1" x14ac:dyDescent="0.25">
      <c r="A1056" s="143"/>
      <c r="B1056" s="186"/>
      <c r="E1056" s="143"/>
      <c r="F1056" s="143"/>
      <c r="I1056" s="123"/>
      <c r="J1056" s="143"/>
      <c r="L1056" s="144"/>
      <c r="M1056" s="145"/>
      <c r="N1056" s="144"/>
      <c r="O1056" s="132"/>
      <c r="P1056" s="8"/>
      <c r="U1056" s="146"/>
      <c r="V1056" s="147"/>
      <c r="X1056" s="147"/>
      <c r="Y1056" s="1"/>
      <c r="Z1056" s="1"/>
      <c r="AA1056" s="143"/>
    </row>
    <row r="1057" spans="1:29" s="122" customFormat="1" x14ac:dyDescent="0.25">
      <c r="A1057" s="143"/>
      <c r="E1057" s="143"/>
      <c r="F1057" s="143"/>
      <c r="I1057" s="123"/>
      <c r="J1057" s="143"/>
      <c r="L1057" s="144"/>
      <c r="M1057" s="145"/>
      <c r="N1057" s="144"/>
      <c r="O1057" s="132"/>
      <c r="P1057" s="8"/>
      <c r="U1057" s="146"/>
      <c r="V1057" s="147"/>
      <c r="X1057" s="147"/>
      <c r="Y1057" s="1"/>
      <c r="Z1057" s="1"/>
      <c r="AA1057" s="143"/>
    </row>
    <row r="1058" spans="1:29" ht="18" customHeight="1" x14ac:dyDescent="0.25">
      <c r="A1058" s="143"/>
      <c r="B1058" s="186"/>
      <c r="C1058" s="122"/>
      <c r="D1058" s="122"/>
      <c r="E1058" s="143"/>
      <c r="F1058" s="143"/>
      <c r="G1058" s="122"/>
      <c r="H1058" s="24"/>
      <c r="I1058" s="41"/>
      <c r="J1058" s="23"/>
      <c r="K1058" s="41"/>
      <c r="M1058" s="145"/>
      <c r="O1058" s="132"/>
      <c r="P1058" s="8"/>
      <c r="Q1058" s="122"/>
      <c r="R1058" s="122"/>
      <c r="S1058" s="122"/>
      <c r="T1058" s="122"/>
      <c r="U1058" s="146"/>
      <c r="V1058" s="147"/>
      <c r="W1058" s="122"/>
      <c r="X1058" s="147"/>
      <c r="AA1058" s="143"/>
      <c r="AB1058" s="122"/>
      <c r="AC1058" s="122"/>
    </row>
    <row r="1059" spans="1:29" ht="54" customHeight="1" x14ac:dyDescent="0.25">
      <c r="A1059" s="143"/>
      <c r="B1059" s="122"/>
      <c r="C1059" s="122"/>
      <c r="D1059" s="122"/>
      <c r="E1059" s="143"/>
      <c r="F1059" s="143"/>
      <c r="G1059" s="122"/>
      <c r="H1059" s="24"/>
      <c r="I1059" s="42"/>
      <c r="J1059" s="23"/>
      <c r="K1059" s="41"/>
      <c r="O1059" s="132"/>
      <c r="P1059" s="8"/>
      <c r="Q1059" s="122"/>
      <c r="R1059" s="122"/>
      <c r="S1059" s="122"/>
      <c r="T1059" s="122"/>
      <c r="U1059" s="146"/>
      <c r="V1059" s="147"/>
      <c r="W1059" s="122"/>
      <c r="X1059" s="147"/>
      <c r="AA1059" s="143"/>
      <c r="AB1059" s="122"/>
      <c r="AC1059" s="122"/>
    </row>
    <row r="1060" spans="1:29" ht="70.95" customHeight="1" x14ac:dyDescent="0.25">
      <c r="A1060" s="143"/>
      <c r="B1060" s="186"/>
      <c r="C1060" s="122"/>
      <c r="D1060" s="122"/>
      <c r="E1060" s="143"/>
      <c r="F1060" s="143"/>
      <c r="G1060" s="122"/>
      <c r="H1060" s="24"/>
      <c r="I1060" s="42"/>
      <c r="J1060" s="23"/>
      <c r="K1060" s="41"/>
      <c r="M1060" s="145"/>
      <c r="O1060" s="132"/>
      <c r="P1060" s="8"/>
      <c r="Q1060" s="122"/>
      <c r="R1060" s="122"/>
      <c r="S1060" s="122"/>
      <c r="T1060" s="122"/>
      <c r="U1060" s="146"/>
      <c r="V1060" s="147"/>
      <c r="W1060" s="122"/>
      <c r="X1060" s="147"/>
      <c r="AA1060" s="143"/>
      <c r="AB1060" s="122"/>
      <c r="AC1060" s="122"/>
    </row>
    <row r="1061" spans="1:29" ht="37.950000000000003" customHeight="1" x14ac:dyDescent="0.25">
      <c r="A1061" s="143"/>
      <c r="B1061" s="122"/>
      <c r="C1061" s="122"/>
      <c r="D1061" s="122"/>
      <c r="E1061" s="143"/>
      <c r="F1061" s="143"/>
      <c r="G1061" s="122"/>
      <c r="H1061" s="24"/>
      <c r="I1061" s="42"/>
      <c r="J1061" s="23"/>
      <c r="K1061" s="41"/>
      <c r="O1061" s="132"/>
      <c r="P1061" s="8"/>
      <c r="Q1061" s="122"/>
      <c r="R1061" s="122"/>
      <c r="S1061" s="122"/>
      <c r="T1061" s="122"/>
      <c r="U1061" s="146"/>
      <c r="V1061" s="147"/>
      <c r="W1061" s="122"/>
      <c r="X1061" s="147"/>
      <c r="AA1061" s="143"/>
      <c r="AB1061" s="122"/>
      <c r="AC1061" s="122"/>
    </row>
    <row r="1062" spans="1:29" x14ac:dyDescent="0.25">
      <c r="A1062" s="143"/>
      <c r="B1062" s="186"/>
      <c r="C1062" s="122"/>
      <c r="D1062" s="122"/>
      <c r="E1062" s="143"/>
      <c r="F1062" s="143"/>
      <c r="G1062" s="122"/>
      <c r="H1062" s="24"/>
      <c r="I1062" s="11"/>
      <c r="J1062" s="23"/>
      <c r="M1062" s="145"/>
      <c r="O1062" s="132"/>
      <c r="P1062" s="8"/>
      <c r="Q1062" s="122"/>
      <c r="R1062" s="122"/>
      <c r="S1062" s="122"/>
      <c r="T1062" s="122"/>
      <c r="U1062" s="146"/>
      <c r="V1062" s="147"/>
      <c r="W1062" s="122"/>
      <c r="X1062" s="147"/>
      <c r="AA1062" s="143"/>
      <c r="AB1062" s="122"/>
      <c r="AC1062" s="122"/>
    </row>
    <row r="1063" spans="1:29" ht="26.4" customHeight="1" x14ac:dyDescent="0.25">
      <c r="A1063" s="143"/>
      <c r="B1063" s="122"/>
      <c r="C1063" s="122"/>
      <c r="D1063" s="122"/>
      <c r="E1063" s="143"/>
      <c r="F1063" s="143"/>
      <c r="G1063" s="122"/>
      <c r="H1063" s="24"/>
      <c r="I1063" s="42"/>
      <c r="J1063" s="23"/>
      <c r="K1063" s="41"/>
      <c r="O1063" s="132"/>
      <c r="P1063" s="8"/>
      <c r="Q1063" s="122"/>
      <c r="R1063" s="122"/>
      <c r="S1063" s="122"/>
      <c r="T1063" s="122"/>
      <c r="U1063" s="146"/>
      <c r="V1063" s="147"/>
      <c r="W1063" s="122"/>
      <c r="X1063" s="147"/>
      <c r="AA1063" s="143"/>
      <c r="AB1063" s="122"/>
      <c r="AC1063" s="122"/>
    </row>
    <row r="1064" spans="1:29" ht="28.2" customHeight="1" x14ac:dyDescent="0.25">
      <c r="A1064" s="143"/>
      <c r="B1064" s="186"/>
      <c r="C1064" s="122"/>
      <c r="D1064" s="122"/>
      <c r="E1064" s="143"/>
      <c r="F1064" s="143"/>
      <c r="G1064" s="122"/>
      <c r="H1064" s="24"/>
      <c r="I1064" s="42"/>
      <c r="J1064" s="23"/>
      <c r="K1064" s="41"/>
      <c r="M1064" s="145"/>
      <c r="O1064" s="132"/>
      <c r="P1064" s="8"/>
      <c r="Q1064" s="122"/>
      <c r="R1064" s="122"/>
      <c r="S1064" s="122"/>
      <c r="T1064" s="122"/>
      <c r="U1064" s="146"/>
      <c r="V1064" s="147"/>
      <c r="W1064" s="122"/>
      <c r="X1064" s="147"/>
      <c r="Y1064" s="122"/>
      <c r="Z1064" s="122"/>
      <c r="AA1064" s="143"/>
      <c r="AB1064" s="122"/>
      <c r="AC1064" s="122"/>
    </row>
    <row r="1065" spans="1:29" ht="27" customHeight="1" x14ac:dyDescent="0.25">
      <c r="A1065" s="143"/>
      <c r="B1065" s="122"/>
      <c r="C1065" s="122"/>
      <c r="D1065" s="122"/>
      <c r="E1065" s="143"/>
      <c r="F1065" s="143"/>
      <c r="G1065" s="122"/>
      <c r="H1065" s="24"/>
      <c r="I1065" s="42"/>
      <c r="J1065" s="23"/>
      <c r="K1065" s="41"/>
      <c r="L1065" s="63"/>
      <c r="O1065" s="132"/>
      <c r="P1065" s="8"/>
      <c r="Q1065" s="122"/>
      <c r="R1065" s="122"/>
      <c r="S1065" s="122"/>
      <c r="U1065" s="146"/>
      <c r="V1065" s="147"/>
      <c r="W1065" s="122"/>
      <c r="X1065" s="147"/>
      <c r="Y1065" s="122"/>
      <c r="Z1065" s="122"/>
      <c r="AA1065" s="143"/>
      <c r="AB1065" s="122"/>
      <c r="AC1065" s="122"/>
    </row>
    <row r="1066" spans="1:29" x14ac:dyDescent="0.25">
      <c r="A1066" s="143"/>
      <c r="B1066" s="186"/>
      <c r="C1066" s="122"/>
      <c r="D1066" s="122"/>
      <c r="E1066" s="143"/>
      <c r="F1066" s="143"/>
      <c r="G1066" s="122"/>
      <c r="H1066" s="24"/>
      <c r="J1066" s="24"/>
      <c r="M1066" s="145"/>
      <c r="O1066" s="132"/>
      <c r="P1066" s="8"/>
      <c r="Q1066" s="122"/>
      <c r="R1066" s="122"/>
      <c r="S1066" s="122"/>
      <c r="U1066" s="146"/>
      <c r="V1066" s="147"/>
      <c r="W1066" s="122"/>
      <c r="X1066" s="147"/>
      <c r="Y1066" s="122"/>
      <c r="Z1066" s="122"/>
      <c r="AA1066" s="143"/>
      <c r="AB1066" s="122"/>
      <c r="AC1066" s="122"/>
    </row>
    <row r="1067" spans="1:29" x14ac:dyDescent="0.25">
      <c r="A1067" s="143"/>
      <c r="B1067" s="122"/>
      <c r="C1067" s="122"/>
      <c r="D1067" s="122"/>
      <c r="E1067" s="143"/>
      <c r="F1067" s="143"/>
      <c r="G1067" s="122"/>
      <c r="H1067" s="24"/>
      <c r="J1067" s="24"/>
      <c r="O1067" s="132"/>
      <c r="P1067" s="8"/>
      <c r="Q1067" s="122"/>
      <c r="R1067" s="122"/>
      <c r="S1067" s="122"/>
      <c r="U1067" s="146"/>
      <c r="V1067" s="147"/>
      <c r="W1067" s="122"/>
      <c r="X1067" s="147"/>
      <c r="Y1067" s="122"/>
      <c r="Z1067" s="122"/>
      <c r="AA1067" s="143"/>
      <c r="AB1067" s="122"/>
      <c r="AC1067" s="122"/>
    </row>
    <row r="1068" spans="1:29" x14ac:dyDescent="0.25">
      <c r="A1068" s="143"/>
      <c r="B1068" s="186"/>
      <c r="C1068" s="122"/>
      <c r="D1068" s="122"/>
      <c r="E1068" s="143"/>
      <c r="F1068" s="143"/>
      <c r="G1068" s="122"/>
      <c r="H1068" s="24"/>
      <c r="J1068" s="24"/>
      <c r="M1068" s="145"/>
      <c r="O1068" s="132"/>
      <c r="P1068" s="8"/>
      <c r="Q1068" s="122"/>
      <c r="R1068" s="122"/>
      <c r="S1068" s="122"/>
      <c r="U1068" s="146"/>
      <c r="V1068" s="147"/>
      <c r="W1068" s="122"/>
      <c r="X1068" s="147"/>
      <c r="Y1068" s="122"/>
      <c r="Z1068" s="122"/>
      <c r="AA1068" s="143"/>
      <c r="AB1068" s="122"/>
      <c r="AC1068" s="122"/>
    </row>
    <row r="1069" spans="1:29" x14ac:dyDescent="0.25">
      <c r="A1069" s="143"/>
      <c r="B1069" s="122"/>
      <c r="C1069" s="122"/>
      <c r="D1069" s="122"/>
      <c r="E1069" s="143"/>
      <c r="F1069" s="143"/>
      <c r="G1069" s="122"/>
      <c r="H1069" s="24"/>
      <c r="J1069" s="24"/>
      <c r="O1069" s="132"/>
      <c r="P1069" s="8"/>
      <c r="Q1069" s="122"/>
      <c r="R1069" s="122"/>
      <c r="S1069" s="122"/>
      <c r="U1069" s="146"/>
      <c r="V1069" s="147"/>
      <c r="W1069" s="122"/>
      <c r="X1069" s="147"/>
      <c r="Y1069" s="122"/>
      <c r="Z1069" s="122"/>
      <c r="AA1069" s="143"/>
      <c r="AB1069" s="122"/>
      <c r="AC1069" s="122"/>
    </row>
    <row r="1070" spans="1:29" x14ac:dyDescent="0.25">
      <c r="A1070" s="143"/>
      <c r="B1070" s="186"/>
      <c r="C1070" s="122"/>
      <c r="D1070" s="122"/>
      <c r="E1070" s="143"/>
      <c r="F1070" s="143"/>
      <c r="G1070" s="122"/>
      <c r="H1070" s="24"/>
      <c r="J1070" s="24"/>
      <c r="M1070" s="145"/>
      <c r="O1070" s="132"/>
      <c r="P1070" s="8"/>
      <c r="Q1070" s="122"/>
      <c r="R1070" s="122"/>
      <c r="S1070" s="122"/>
      <c r="U1070" s="146"/>
      <c r="V1070" s="147"/>
      <c r="W1070" s="122"/>
      <c r="X1070" s="147"/>
      <c r="Y1070" s="122"/>
      <c r="Z1070" s="122"/>
      <c r="AA1070" s="143"/>
      <c r="AB1070" s="122"/>
      <c r="AC1070" s="122"/>
    </row>
    <row r="1071" spans="1:29" ht="14.4" x14ac:dyDescent="0.3">
      <c r="A1071" s="143"/>
      <c r="B1071" s="122"/>
      <c r="C1071" s="122"/>
      <c r="D1071" s="122"/>
      <c r="E1071" s="143"/>
      <c r="F1071" s="143"/>
      <c r="G1071" s="122"/>
      <c r="H1071" s="24"/>
      <c r="J1071" s="24"/>
      <c r="N1071" s="59"/>
      <c r="O1071" s="132"/>
      <c r="P1071" s="8"/>
      <c r="Q1071" s="122"/>
      <c r="R1071" s="122"/>
      <c r="S1071" s="122"/>
      <c r="U1071" s="146"/>
      <c r="V1071" s="147"/>
      <c r="W1071" s="122"/>
      <c r="X1071" s="147"/>
      <c r="Y1071" s="122"/>
      <c r="Z1071" s="122"/>
      <c r="AA1071" s="143"/>
      <c r="AB1071" s="122"/>
      <c r="AC1071" s="122"/>
    </row>
    <row r="1072" spans="1:29" ht="69" customHeight="1" x14ac:dyDescent="0.3">
      <c r="A1072" s="143"/>
      <c r="B1072" s="186"/>
      <c r="C1072" s="122"/>
      <c r="D1072" s="122"/>
      <c r="E1072" s="143"/>
      <c r="F1072" s="143"/>
      <c r="G1072" s="122"/>
      <c r="H1072" s="24"/>
      <c r="I1072" s="11"/>
      <c r="J1072" s="24"/>
      <c r="M1072" s="145"/>
      <c r="N1072" s="59"/>
      <c r="O1072" s="132"/>
      <c r="P1072" s="8"/>
      <c r="Q1072" s="122"/>
      <c r="R1072" s="122"/>
      <c r="S1072" s="122"/>
      <c r="U1072" s="146"/>
      <c r="V1072" s="147"/>
      <c r="W1072" s="122"/>
      <c r="X1072" s="147"/>
      <c r="Y1072" s="122"/>
      <c r="Z1072" s="122"/>
      <c r="AA1072" s="143"/>
      <c r="AB1072" s="122"/>
      <c r="AC1072" s="122"/>
    </row>
    <row r="1073" spans="1:27" ht="14.4" x14ac:dyDescent="0.3">
      <c r="A1073" s="143"/>
      <c r="B1073" s="122"/>
      <c r="C1073" s="122"/>
      <c r="D1073" s="122"/>
      <c r="E1073" s="143"/>
      <c r="F1073" s="143"/>
      <c r="G1073" s="122"/>
      <c r="H1073" s="24"/>
      <c r="J1073" s="24"/>
      <c r="N1073" s="59"/>
      <c r="O1073" s="132"/>
      <c r="P1073" s="8"/>
      <c r="Q1073" s="122"/>
      <c r="R1073" s="122"/>
      <c r="S1073" s="122"/>
      <c r="U1073" s="146"/>
      <c r="V1073" s="147"/>
      <c r="Y1073" s="122"/>
      <c r="Z1073" s="122"/>
      <c r="AA1073" s="143"/>
    </row>
    <row r="1074" spans="1:27" ht="43.2" customHeight="1" x14ac:dyDescent="0.3">
      <c r="A1074" s="143"/>
      <c r="B1074" s="186"/>
      <c r="C1074" s="122"/>
      <c r="D1074" s="122"/>
      <c r="E1074" s="143"/>
      <c r="H1074" s="24"/>
      <c r="I1074" s="140"/>
      <c r="J1074" s="24"/>
      <c r="M1074" s="145"/>
      <c r="N1074" s="59"/>
      <c r="O1074" s="132"/>
      <c r="V1074" s="134"/>
      <c r="Y1074" s="122"/>
      <c r="Z1074" s="122"/>
      <c r="AA1074" s="143"/>
    </row>
    <row r="1075" spans="1:27" x14ac:dyDescent="0.25">
      <c r="A1075" s="143"/>
      <c r="B1075" s="122"/>
      <c r="C1075" s="122"/>
      <c r="D1075" s="122"/>
      <c r="E1075" s="143"/>
      <c r="H1075" s="24"/>
      <c r="J1075" s="24"/>
      <c r="O1075" s="132"/>
      <c r="P1075" s="8"/>
      <c r="Y1075" s="122"/>
      <c r="Z1075" s="122"/>
      <c r="AA1075" s="143"/>
    </row>
    <row r="1076" spans="1:27" x14ac:dyDescent="0.25">
      <c r="A1076" s="143"/>
      <c r="B1076" s="186"/>
      <c r="C1076" s="122"/>
      <c r="D1076" s="122"/>
      <c r="E1076" s="143"/>
      <c r="H1076" s="24"/>
      <c r="J1076" s="24"/>
      <c r="M1076" s="145"/>
      <c r="O1076" s="132"/>
      <c r="P1076" s="8"/>
      <c r="Y1076" s="122"/>
      <c r="Z1076" s="122"/>
      <c r="AA1076" s="143"/>
    </row>
    <row r="1077" spans="1:27" x14ac:dyDescent="0.25">
      <c r="A1077" s="143"/>
      <c r="B1077" s="122"/>
      <c r="C1077" s="122"/>
      <c r="D1077" s="122"/>
      <c r="E1077" s="143"/>
      <c r="H1077" s="24"/>
      <c r="J1077" s="24"/>
      <c r="O1077" s="132"/>
      <c r="P1077" s="8"/>
      <c r="Y1077" s="122"/>
      <c r="Z1077" s="122"/>
      <c r="AA1077" s="143"/>
    </row>
    <row r="1078" spans="1:27" x14ac:dyDescent="0.25">
      <c r="A1078" s="143"/>
      <c r="B1078" s="186"/>
      <c r="C1078" s="122"/>
      <c r="D1078" s="122"/>
      <c r="E1078" s="143"/>
      <c r="H1078" s="24"/>
      <c r="J1078" s="24"/>
      <c r="M1078" s="145"/>
      <c r="O1078" s="132"/>
      <c r="P1078" s="8"/>
      <c r="Y1078" s="122"/>
      <c r="Z1078" s="122"/>
      <c r="AA1078" s="143"/>
    </row>
    <row r="1079" spans="1:27" x14ac:dyDescent="0.25">
      <c r="A1079" s="143"/>
      <c r="B1079" s="122"/>
      <c r="C1079" s="122"/>
      <c r="D1079" s="122"/>
      <c r="E1079" s="143"/>
      <c r="H1079" s="24"/>
      <c r="J1079" s="24"/>
      <c r="O1079" s="132"/>
      <c r="P1079" s="8"/>
      <c r="Y1079" s="122"/>
      <c r="Z1079" s="122"/>
      <c r="AA1079" s="143"/>
    </row>
    <row r="1080" spans="1:27" x14ac:dyDescent="0.25">
      <c r="A1080" s="143"/>
      <c r="B1080" s="186"/>
      <c r="C1080" s="122"/>
      <c r="D1080" s="122"/>
      <c r="E1080" s="143"/>
      <c r="H1080" s="24"/>
      <c r="J1080" s="24"/>
      <c r="M1080" s="145"/>
      <c r="O1080" s="132"/>
      <c r="P1080" s="8"/>
      <c r="Y1080" s="122"/>
      <c r="Z1080" s="122"/>
      <c r="AA1080" s="143"/>
    </row>
    <row r="1081" spans="1:27" x14ac:dyDescent="0.25">
      <c r="A1081" s="143"/>
      <c r="B1081" s="122"/>
      <c r="C1081" s="122"/>
      <c r="D1081" s="122"/>
      <c r="E1081" s="143"/>
      <c r="H1081" s="24"/>
      <c r="J1081" s="24"/>
      <c r="O1081" s="132"/>
      <c r="P1081" s="8"/>
      <c r="Y1081" s="122"/>
      <c r="Z1081" s="122"/>
      <c r="AA1081" s="143"/>
    </row>
    <row r="1082" spans="1:27" x14ac:dyDescent="0.25">
      <c r="A1082" s="143"/>
      <c r="B1082" s="186"/>
      <c r="C1082" s="122"/>
      <c r="D1082" s="122"/>
      <c r="E1082" s="143"/>
      <c r="H1082" s="24"/>
      <c r="J1082" s="24"/>
      <c r="M1082" s="145"/>
      <c r="O1082" s="132"/>
      <c r="P1082" s="8"/>
      <c r="Y1082" s="122"/>
      <c r="Z1082" s="122"/>
      <c r="AA1082" s="143"/>
    </row>
    <row r="1083" spans="1:27" x14ac:dyDescent="0.25">
      <c r="A1083" s="143"/>
      <c r="B1083" s="122"/>
      <c r="C1083" s="122"/>
      <c r="D1083" s="122"/>
      <c r="E1083" s="143"/>
      <c r="H1083" s="24"/>
      <c r="J1083" s="24"/>
      <c r="O1083" s="132"/>
      <c r="P1083" s="8"/>
      <c r="Y1083" s="122"/>
      <c r="Z1083" s="122"/>
      <c r="AA1083" s="143"/>
    </row>
    <row r="1084" spans="1:27" x14ac:dyDescent="0.25">
      <c r="A1084" s="143"/>
      <c r="B1084" s="186"/>
      <c r="C1084" s="122"/>
      <c r="D1084" s="122"/>
      <c r="E1084" s="143"/>
      <c r="H1084" s="24"/>
      <c r="J1084" s="24"/>
      <c r="M1084" s="145"/>
      <c r="O1084" s="132"/>
      <c r="P1084" s="8"/>
      <c r="Y1084" s="122"/>
      <c r="Z1084" s="122"/>
      <c r="AA1084" s="143"/>
    </row>
    <row r="1085" spans="1:27" x14ac:dyDescent="0.25">
      <c r="A1085" s="143"/>
      <c r="B1085" s="122"/>
      <c r="C1085" s="122"/>
      <c r="D1085" s="122"/>
      <c r="E1085" s="143"/>
      <c r="H1085" s="24"/>
      <c r="J1085" s="24"/>
      <c r="O1085" s="132"/>
      <c r="P1085" s="8"/>
      <c r="AA1085" s="143"/>
    </row>
    <row r="1086" spans="1:27" x14ac:dyDescent="0.25">
      <c r="A1086" s="143"/>
      <c r="B1086" s="186"/>
      <c r="C1086" s="122"/>
      <c r="D1086" s="122"/>
      <c r="E1086" s="143"/>
      <c r="H1086" s="24"/>
      <c r="J1086" s="24"/>
      <c r="M1086" s="145"/>
      <c r="O1086" s="132"/>
      <c r="AA1086" s="143"/>
    </row>
    <row r="1087" spans="1:27" x14ac:dyDescent="0.25">
      <c r="A1087" s="143"/>
      <c r="B1087" s="122"/>
      <c r="C1087" s="122"/>
      <c r="D1087" s="122"/>
      <c r="E1087" s="143"/>
      <c r="H1087" s="24"/>
      <c r="J1087" s="24"/>
      <c r="O1087" s="132"/>
      <c r="P1087" s="8"/>
      <c r="AA1087" s="143"/>
    </row>
    <row r="1088" spans="1:27" s="31" customFormat="1" x14ac:dyDescent="0.25">
      <c r="A1088" s="58"/>
      <c r="B1088" s="121"/>
      <c r="E1088" s="58"/>
      <c r="F1088" s="58"/>
      <c r="H1088" s="58"/>
      <c r="I1088" s="51"/>
      <c r="J1088" s="58"/>
      <c r="L1088" s="52"/>
      <c r="M1088" s="53"/>
      <c r="N1088" s="52"/>
      <c r="O1088" s="54"/>
      <c r="U1088" s="55"/>
      <c r="V1088" s="57"/>
      <c r="X1088" s="57"/>
      <c r="Y1088" s="1"/>
      <c r="Z1088" s="1"/>
      <c r="AA1088" s="58"/>
    </row>
    <row r="1089" spans="1:27" s="31" customFormat="1" x14ac:dyDescent="0.25">
      <c r="A1089" s="58"/>
      <c r="E1089" s="58"/>
      <c r="F1089" s="58"/>
      <c r="H1089" s="58"/>
      <c r="I1089" s="51"/>
      <c r="J1089" s="58"/>
      <c r="L1089" s="52"/>
      <c r="M1089" s="53"/>
      <c r="N1089" s="52"/>
      <c r="O1089" s="54"/>
      <c r="U1089" s="55"/>
      <c r="V1089" s="57"/>
      <c r="X1089" s="57"/>
      <c r="Y1089" s="1"/>
      <c r="Z1089" s="1"/>
      <c r="AA1089" s="58"/>
    </row>
    <row r="1090" spans="1:27" s="31" customFormat="1" ht="28.95" customHeight="1" x14ac:dyDescent="0.25">
      <c r="A1090" s="58"/>
      <c r="B1090" s="121"/>
      <c r="E1090" s="58"/>
      <c r="F1090" s="58"/>
      <c r="H1090" s="58"/>
      <c r="I1090" s="51"/>
      <c r="J1090" s="58"/>
      <c r="L1090" s="52"/>
      <c r="M1090" s="53"/>
      <c r="N1090" s="52"/>
      <c r="O1090" s="54"/>
      <c r="U1090" s="55"/>
      <c r="V1090" s="57"/>
      <c r="X1090" s="57"/>
      <c r="Y1090" s="1"/>
      <c r="Z1090" s="1"/>
      <c r="AA1090" s="58"/>
    </row>
    <row r="1091" spans="1:27" s="31" customFormat="1" x14ac:dyDescent="0.25">
      <c r="A1091" s="58"/>
      <c r="E1091" s="58"/>
      <c r="F1091" s="58"/>
      <c r="H1091" s="58"/>
      <c r="I1091" s="51"/>
      <c r="J1091" s="58"/>
      <c r="L1091" s="52"/>
      <c r="M1091" s="53"/>
      <c r="N1091" s="52"/>
      <c r="O1091" s="54"/>
      <c r="U1091" s="55"/>
      <c r="V1091" s="57"/>
      <c r="X1091" s="57"/>
      <c r="Y1091" s="1"/>
      <c r="Z1091" s="1"/>
      <c r="AA1091" s="58"/>
    </row>
    <row r="1092" spans="1:27" s="31" customFormat="1" x14ac:dyDescent="0.25">
      <c r="A1092" s="58"/>
      <c r="B1092" s="121"/>
      <c r="E1092" s="58"/>
      <c r="F1092" s="58"/>
      <c r="H1092" s="58"/>
      <c r="I1092" s="51"/>
      <c r="J1092" s="58"/>
      <c r="L1092" s="52"/>
      <c r="M1092" s="53"/>
      <c r="N1092" s="52"/>
      <c r="O1092" s="54"/>
      <c r="U1092" s="55"/>
      <c r="V1092" s="57"/>
      <c r="X1092" s="57"/>
      <c r="Y1092" s="1"/>
      <c r="Z1092" s="1"/>
      <c r="AA1092" s="58"/>
    </row>
    <row r="1093" spans="1:27" s="31" customFormat="1" x14ac:dyDescent="0.25">
      <c r="A1093" s="58"/>
      <c r="E1093" s="58"/>
      <c r="F1093" s="58"/>
      <c r="H1093" s="58"/>
      <c r="I1093" s="51"/>
      <c r="J1093" s="58"/>
      <c r="L1093" s="52"/>
      <c r="M1093" s="53"/>
      <c r="N1093" s="52"/>
      <c r="O1093" s="54"/>
      <c r="U1093" s="55"/>
      <c r="V1093" s="57"/>
      <c r="X1093" s="57"/>
      <c r="Y1093" s="1"/>
      <c r="Z1093" s="1"/>
      <c r="AA1093" s="58"/>
    </row>
    <row r="1094" spans="1:27" s="31" customFormat="1" x14ac:dyDescent="0.25">
      <c r="A1094" s="58"/>
      <c r="B1094" s="121"/>
      <c r="E1094" s="58"/>
      <c r="F1094" s="58"/>
      <c r="H1094" s="58"/>
      <c r="I1094" s="51"/>
      <c r="J1094" s="58"/>
      <c r="L1094" s="52"/>
      <c r="M1094" s="53"/>
      <c r="N1094" s="52"/>
      <c r="O1094" s="54"/>
      <c r="U1094" s="55"/>
      <c r="V1094" s="57"/>
      <c r="X1094" s="57"/>
      <c r="Y1094" s="1"/>
      <c r="Z1094" s="1"/>
      <c r="AA1094" s="58"/>
    </row>
    <row r="1095" spans="1:27" x14ac:dyDescent="0.25">
      <c r="A1095" s="143"/>
      <c r="B1095" s="122"/>
      <c r="C1095" s="122"/>
      <c r="D1095" s="122"/>
      <c r="E1095" s="143"/>
      <c r="H1095" s="24"/>
      <c r="J1095" s="24"/>
      <c r="O1095" s="132"/>
      <c r="AA1095" s="24"/>
    </row>
    <row r="1096" spans="1:27" x14ac:dyDescent="0.25">
      <c r="A1096" s="143"/>
      <c r="B1096" s="186"/>
      <c r="C1096" s="122"/>
      <c r="D1096" s="122"/>
      <c r="E1096" s="143"/>
      <c r="H1096" s="24"/>
      <c r="J1096" s="24"/>
      <c r="M1096" s="145"/>
      <c r="O1096" s="132"/>
      <c r="AA1096" s="24"/>
    </row>
    <row r="1097" spans="1:27" x14ac:dyDescent="0.25">
      <c r="A1097" s="143"/>
      <c r="B1097" s="122"/>
      <c r="C1097" s="122"/>
      <c r="D1097" s="122"/>
      <c r="E1097" s="143"/>
      <c r="H1097" s="24"/>
      <c r="J1097" s="24"/>
      <c r="O1097" s="132"/>
      <c r="AA1097" s="24"/>
    </row>
    <row r="1098" spans="1:27" x14ac:dyDescent="0.25">
      <c r="A1098" s="143"/>
      <c r="B1098" s="186"/>
      <c r="C1098" s="122"/>
      <c r="D1098" s="122"/>
      <c r="E1098" s="143"/>
      <c r="H1098" s="24"/>
      <c r="J1098" s="24"/>
      <c r="M1098" s="145"/>
      <c r="O1098" s="132"/>
      <c r="AA1098" s="24"/>
    </row>
    <row r="1099" spans="1:27" x14ac:dyDescent="0.25">
      <c r="A1099" s="143"/>
      <c r="B1099" s="122"/>
      <c r="C1099" s="122"/>
      <c r="D1099" s="122"/>
      <c r="E1099" s="143"/>
      <c r="H1099" s="24"/>
      <c r="J1099" s="24"/>
      <c r="O1099" s="132"/>
      <c r="AA1099" s="24"/>
    </row>
    <row r="1100" spans="1:27" x14ac:dyDescent="0.25">
      <c r="A1100" s="143"/>
      <c r="B1100" s="186"/>
      <c r="C1100" s="122"/>
      <c r="D1100" s="122"/>
      <c r="E1100" s="143"/>
      <c r="H1100" s="24"/>
      <c r="J1100" s="24"/>
      <c r="M1100" s="145"/>
      <c r="O1100" s="132"/>
      <c r="AA1100" s="24"/>
    </row>
    <row r="1101" spans="1:27" x14ac:dyDescent="0.25">
      <c r="A1101" s="143"/>
      <c r="B1101" s="122"/>
      <c r="C1101" s="122"/>
      <c r="D1101" s="122"/>
      <c r="E1101" s="143"/>
      <c r="H1101" s="24"/>
      <c r="J1101" s="24"/>
      <c r="O1101" s="132"/>
      <c r="AA1101" s="24"/>
    </row>
    <row r="1102" spans="1:27" x14ac:dyDescent="0.25">
      <c r="A1102" s="143"/>
      <c r="B1102" s="186"/>
      <c r="C1102" s="122"/>
      <c r="D1102" s="122"/>
      <c r="E1102" s="143"/>
      <c r="H1102" s="24"/>
      <c r="J1102" s="24"/>
      <c r="M1102" s="145"/>
      <c r="O1102" s="132"/>
      <c r="AA1102" s="24"/>
    </row>
    <row r="1103" spans="1:27" x14ac:dyDescent="0.25">
      <c r="A1103" s="143"/>
      <c r="B1103" s="122"/>
      <c r="C1103" s="122"/>
      <c r="D1103" s="122"/>
      <c r="E1103" s="143"/>
      <c r="H1103" s="24"/>
      <c r="J1103" s="24"/>
      <c r="O1103" s="132"/>
      <c r="Y1103" s="122"/>
      <c r="Z1103" s="122"/>
      <c r="AA1103" s="24"/>
    </row>
    <row r="1104" spans="1:27" x14ac:dyDescent="0.25">
      <c r="A1104" s="143"/>
      <c r="B1104" s="186"/>
      <c r="C1104" s="122"/>
      <c r="D1104" s="122"/>
      <c r="E1104" s="143"/>
      <c r="H1104" s="24"/>
      <c r="J1104" s="24"/>
      <c r="M1104" s="145"/>
      <c r="O1104" s="132"/>
      <c r="Y1104" s="122"/>
      <c r="Z1104" s="122"/>
      <c r="AA1104" s="24"/>
    </row>
    <row r="1105" spans="1:29" x14ac:dyDescent="0.25">
      <c r="A1105" s="143"/>
      <c r="B1105" s="122"/>
      <c r="C1105" s="122"/>
      <c r="D1105" s="122"/>
      <c r="E1105" s="143"/>
      <c r="H1105" s="24"/>
      <c r="J1105" s="24"/>
      <c r="O1105" s="132"/>
      <c r="Y1105" s="122"/>
      <c r="Z1105" s="122"/>
      <c r="AA1105" s="24"/>
    </row>
    <row r="1106" spans="1:29" x14ac:dyDescent="0.25">
      <c r="A1106" s="143"/>
      <c r="B1106" s="186"/>
      <c r="C1106" s="122"/>
      <c r="D1106" s="122"/>
      <c r="E1106" s="143"/>
      <c r="H1106" s="24"/>
      <c r="J1106" s="24"/>
      <c r="M1106" s="145"/>
      <c r="O1106" s="132"/>
      <c r="Y1106" s="122"/>
      <c r="Z1106" s="122"/>
      <c r="AA1106" s="24"/>
    </row>
    <row r="1107" spans="1:29" x14ac:dyDescent="0.25">
      <c r="A1107" s="143"/>
      <c r="B1107" s="122"/>
      <c r="C1107" s="122"/>
      <c r="D1107" s="122"/>
      <c r="E1107" s="143"/>
      <c r="H1107" s="24"/>
      <c r="J1107" s="24"/>
      <c r="O1107" s="132"/>
      <c r="Y1107" s="122"/>
      <c r="Z1107" s="122"/>
      <c r="AA1107" s="24"/>
    </row>
    <row r="1108" spans="1:29" s="122" customFormat="1" x14ac:dyDescent="0.25">
      <c r="A1108" s="143"/>
      <c r="B1108" s="186"/>
      <c r="E1108" s="143"/>
      <c r="F1108" s="24"/>
      <c r="G1108" s="1"/>
      <c r="I1108" s="123"/>
      <c r="J1108" s="143"/>
      <c r="K1108" s="1"/>
      <c r="L1108" s="144"/>
      <c r="M1108" s="145"/>
      <c r="N1108" s="144"/>
      <c r="O1108" s="132"/>
      <c r="P1108" s="1"/>
      <c r="Q1108" s="1"/>
      <c r="R1108" s="1"/>
      <c r="S1108" s="1"/>
      <c r="T1108" s="1"/>
      <c r="U1108" s="146"/>
      <c r="V1108" s="147"/>
      <c r="W1108" s="1"/>
      <c r="X1108" s="147"/>
      <c r="AA1108" s="24"/>
      <c r="AC1108" s="1"/>
    </row>
    <row r="1109" spans="1:29" s="122" customFormat="1" x14ac:dyDescent="0.25">
      <c r="A1109" s="143"/>
      <c r="E1109" s="143"/>
      <c r="F1109" s="24"/>
      <c r="G1109" s="1"/>
      <c r="I1109" s="123"/>
      <c r="J1109" s="143"/>
      <c r="K1109" s="1"/>
      <c r="L1109" s="144"/>
      <c r="M1109" s="145"/>
      <c r="N1109" s="144"/>
      <c r="O1109" s="132"/>
      <c r="P1109" s="1"/>
      <c r="Q1109" s="1"/>
      <c r="R1109" s="1"/>
      <c r="S1109" s="1"/>
      <c r="T1109" s="1"/>
      <c r="U1109" s="146"/>
      <c r="V1109" s="147"/>
      <c r="W1109" s="1"/>
      <c r="X1109" s="147"/>
      <c r="AA1109" s="24"/>
      <c r="AC1109" s="1"/>
    </row>
    <row r="1110" spans="1:29" s="122" customFormat="1" x14ac:dyDescent="0.25">
      <c r="A1110" s="143"/>
      <c r="B1110" s="186"/>
      <c r="E1110" s="143"/>
      <c r="F1110" s="24"/>
      <c r="G1110" s="1"/>
      <c r="I1110" s="123"/>
      <c r="J1110" s="143"/>
      <c r="K1110" s="1"/>
      <c r="L1110" s="144"/>
      <c r="M1110" s="145"/>
      <c r="N1110" s="144"/>
      <c r="O1110" s="132"/>
      <c r="P1110" s="1"/>
      <c r="Q1110" s="1"/>
      <c r="R1110" s="1"/>
      <c r="S1110" s="1"/>
      <c r="T1110" s="1"/>
      <c r="U1110" s="146"/>
      <c r="V1110" s="147"/>
      <c r="W1110" s="1"/>
      <c r="X1110" s="147"/>
      <c r="AA1110" s="24"/>
      <c r="AC1110" s="1"/>
    </row>
    <row r="1111" spans="1:29" s="122" customFormat="1" x14ac:dyDescent="0.25">
      <c r="A1111" s="143"/>
      <c r="E1111" s="143"/>
      <c r="F1111" s="24"/>
      <c r="G1111" s="1"/>
      <c r="I1111" s="123"/>
      <c r="J1111" s="143"/>
      <c r="K1111" s="1"/>
      <c r="L1111" s="144"/>
      <c r="M1111" s="145"/>
      <c r="N1111" s="144"/>
      <c r="O1111" s="132"/>
      <c r="P1111" s="1"/>
      <c r="Q1111" s="1"/>
      <c r="R1111" s="1"/>
      <c r="S1111" s="1"/>
      <c r="T1111" s="1"/>
      <c r="U1111" s="146"/>
      <c r="V1111" s="147"/>
      <c r="W1111" s="1"/>
      <c r="X1111" s="147"/>
      <c r="AA1111" s="24"/>
      <c r="AC1111" s="1"/>
    </row>
    <row r="1112" spans="1:29" s="122" customFormat="1" x14ac:dyDescent="0.25">
      <c r="A1112" s="143"/>
      <c r="B1112" s="186"/>
      <c r="E1112" s="143"/>
      <c r="F1112" s="24"/>
      <c r="G1112" s="1"/>
      <c r="I1112" s="123"/>
      <c r="J1112" s="143"/>
      <c r="K1112" s="1"/>
      <c r="L1112" s="144"/>
      <c r="M1112" s="145"/>
      <c r="N1112" s="144"/>
      <c r="O1112" s="132"/>
      <c r="P1112" s="1"/>
      <c r="Q1112" s="1"/>
      <c r="R1112" s="1"/>
      <c r="S1112" s="1"/>
      <c r="T1112" s="1"/>
      <c r="U1112" s="146"/>
      <c r="V1112" s="147"/>
      <c r="W1112" s="1"/>
      <c r="X1112" s="147"/>
      <c r="AA1112" s="24"/>
      <c r="AC1112" s="1"/>
    </row>
    <row r="1113" spans="1:29" s="122" customFormat="1" x14ac:dyDescent="0.25">
      <c r="A1113" s="143"/>
      <c r="E1113" s="143"/>
      <c r="F1113" s="24"/>
      <c r="G1113" s="1"/>
      <c r="I1113" s="123"/>
      <c r="J1113" s="143"/>
      <c r="K1113" s="1"/>
      <c r="L1113" s="144"/>
      <c r="M1113" s="145"/>
      <c r="N1113" s="144"/>
      <c r="O1113" s="132"/>
      <c r="P1113" s="1"/>
      <c r="Q1113" s="1"/>
      <c r="R1113" s="1"/>
      <c r="S1113" s="1"/>
      <c r="T1113" s="1"/>
      <c r="U1113" s="146"/>
      <c r="V1113" s="147"/>
      <c r="W1113" s="1"/>
      <c r="X1113" s="147"/>
      <c r="AA1113" s="24"/>
      <c r="AC1113" s="1"/>
    </row>
    <row r="1114" spans="1:29" s="122" customFormat="1" x14ac:dyDescent="0.25">
      <c r="A1114" s="143"/>
      <c r="B1114" s="186"/>
      <c r="E1114" s="143"/>
      <c r="F1114" s="24"/>
      <c r="G1114" s="1"/>
      <c r="I1114" s="123"/>
      <c r="J1114" s="143"/>
      <c r="K1114" s="1"/>
      <c r="L1114" s="144"/>
      <c r="M1114" s="145"/>
      <c r="N1114" s="144"/>
      <c r="O1114" s="132"/>
      <c r="P1114" s="1"/>
      <c r="Q1114" s="1"/>
      <c r="R1114" s="1"/>
      <c r="S1114" s="1"/>
      <c r="T1114" s="1"/>
      <c r="U1114" s="146"/>
      <c r="V1114" s="147"/>
      <c r="W1114" s="1"/>
      <c r="X1114" s="147"/>
      <c r="AA1114" s="24"/>
      <c r="AC1114" s="1"/>
    </row>
    <row r="1115" spans="1:29" s="122" customFormat="1" x14ac:dyDescent="0.25">
      <c r="A1115" s="143"/>
      <c r="E1115" s="143"/>
      <c r="F1115" s="24"/>
      <c r="G1115" s="1"/>
      <c r="I1115" s="123"/>
      <c r="J1115" s="143"/>
      <c r="K1115" s="1"/>
      <c r="L1115" s="144"/>
      <c r="M1115" s="145"/>
      <c r="N1115" s="144"/>
      <c r="O1115" s="132"/>
      <c r="P1115" s="1"/>
      <c r="Q1115" s="1"/>
      <c r="R1115" s="1"/>
      <c r="S1115" s="1"/>
      <c r="T1115" s="1"/>
      <c r="U1115" s="146"/>
      <c r="V1115" s="147"/>
      <c r="W1115" s="1"/>
      <c r="X1115" s="147"/>
      <c r="AA1115" s="24"/>
      <c r="AC1115" s="1"/>
    </row>
    <row r="1116" spans="1:29" s="122" customFormat="1" x14ac:dyDescent="0.25">
      <c r="A1116" s="143"/>
      <c r="B1116" s="186"/>
      <c r="E1116" s="143"/>
      <c r="F1116" s="24"/>
      <c r="G1116" s="1"/>
      <c r="I1116" s="123"/>
      <c r="J1116" s="143"/>
      <c r="K1116" s="1"/>
      <c r="L1116" s="144"/>
      <c r="M1116" s="145"/>
      <c r="N1116" s="144"/>
      <c r="O1116" s="132"/>
      <c r="P1116" s="1"/>
      <c r="Q1116" s="1"/>
      <c r="R1116" s="1"/>
      <c r="S1116" s="1"/>
      <c r="T1116" s="1"/>
      <c r="U1116" s="146"/>
      <c r="V1116" s="147"/>
      <c r="W1116" s="1"/>
      <c r="X1116" s="147"/>
      <c r="AA1116" s="24"/>
      <c r="AC1116" s="1"/>
    </row>
    <row r="1117" spans="1:29" s="122" customFormat="1" x14ac:dyDescent="0.25">
      <c r="A1117" s="143"/>
      <c r="E1117" s="143"/>
      <c r="F1117" s="24"/>
      <c r="G1117" s="1"/>
      <c r="I1117" s="123"/>
      <c r="J1117" s="143"/>
      <c r="K1117" s="1"/>
      <c r="L1117" s="144"/>
      <c r="M1117" s="145"/>
      <c r="N1117" s="144"/>
      <c r="O1117" s="132"/>
      <c r="P1117" s="1"/>
      <c r="Q1117" s="1"/>
      <c r="R1117" s="1"/>
      <c r="S1117" s="1"/>
      <c r="T1117" s="1"/>
      <c r="U1117" s="146"/>
      <c r="V1117" s="147"/>
      <c r="W1117" s="1"/>
      <c r="X1117" s="147"/>
      <c r="AA1117" s="24"/>
      <c r="AC1117" s="1"/>
    </row>
    <row r="1118" spans="1:29" s="122" customFormat="1" x14ac:dyDescent="0.25">
      <c r="A1118" s="143"/>
      <c r="B1118" s="186"/>
      <c r="E1118" s="143"/>
      <c r="F1118" s="24"/>
      <c r="G1118" s="1"/>
      <c r="I1118" s="123"/>
      <c r="J1118" s="143"/>
      <c r="K1118" s="1"/>
      <c r="L1118" s="144"/>
      <c r="M1118" s="145"/>
      <c r="N1118" s="144"/>
      <c r="O1118" s="132"/>
      <c r="P1118" s="1"/>
      <c r="Q1118" s="1"/>
      <c r="R1118" s="1"/>
      <c r="S1118" s="1"/>
      <c r="T1118" s="1"/>
      <c r="U1118" s="146"/>
      <c r="V1118" s="147"/>
      <c r="W1118" s="1"/>
      <c r="X1118" s="147"/>
      <c r="AA1118" s="24"/>
      <c r="AC1118" s="1"/>
    </row>
    <row r="1119" spans="1:29" s="122" customFormat="1" x14ac:dyDescent="0.25">
      <c r="A1119" s="143"/>
      <c r="E1119" s="143"/>
      <c r="F1119" s="24"/>
      <c r="G1119" s="1"/>
      <c r="I1119" s="123"/>
      <c r="J1119" s="143"/>
      <c r="K1119" s="1"/>
      <c r="L1119" s="144"/>
      <c r="M1119" s="145"/>
      <c r="N1119" s="144"/>
      <c r="O1119" s="132"/>
      <c r="P1119" s="1"/>
      <c r="Q1119" s="1"/>
      <c r="R1119" s="1"/>
      <c r="S1119" s="1"/>
      <c r="T1119" s="1"/>
      <c r="U1119" s="146"/>
      <c r="V1119" s="147"/>
      <c r="W1119" s="1"/>
      <c r="X1119" s="147"/>
      <c r="Y1119" s="1"/>
      <c r="Z1119" s="1"/>
      <c r="AA1119" s="24"/>
      <c r="AC1119" s="1"/>
    </row>
    <row r="1120" spans="1:29" s="122" customFormat="1" x14ac:dyDescent="0.25">
      <c r="A1120" s="143"/>
      <c r="B1120" s="186"/>
      <c r="E1120" s="143"/>
      <c r="F1120" s="24"/>
      <c r="G1120" s="1"/>
      <c r="I1120" s="123"/>
      <c r="J1120" s="143"/>
      <c r="K1120" s="1"/>
      <c r="L1120" s="144"/>
      <c r="M1120" s="145"/>
      <c r="N1120" s="144"/>
      <c r="O1120" s="132"/>
      <c r="P1120" s="1"/>
      <c r="Q1120" s="1"/>
      <c r="R1120" s="1"/>
      <c r="S1120" s="1"/>
      <c r="T1120" s="1"/>
      <c r="U1120" s="146"/>
      <c r="V1120" s="147"/>
      <c r="W1120" s="1"/>
      <c r="X1120" s="147"/>
      <c r="Y1120" s="1"/>
      <c r="Z1120" s="1"/>
      <c r="AA1120" s="24"/>
      <c r="AC1120" s="1"/>
    </row>
    <row r="1121" spans="1:29" s="122" customFormat="1" x14ac:dyDescent="0.25">
      <c r="A1121" s="143"/>
      <c r="E1121" s="143"/>
      <c r="F1121" s="24"/>
      <c r="G1121" s="1"/>
      <c r="I1121" s="123"/>
      <c r="J1121" s="143"/>
      <c r="K1121" s="1"/>
      <c r="L1121" s="144"/>
      <c r="M1121" s="145"/>
      <c r="N1121" s="144"/>
      <c r="O1121" s="132"/>
      <c r="P1121" s="1"/>
      <c r="Q1121" s="1"/>
      <c r="R1121" s="1"/>
      <c r="S1121" s="1"/>
      <c r="T1121" s="1"/>
      <c r="U1121" s="146"/>
      <c r="V1121" s="147"/>
      <c r="W1121" s="1"/>
      <c r="X1121" s="147"/>
      <c r="Y1121" s="1"/>
      <c r="Z1121" s="1"/>
      <c r="AA1121" s="24"/>
      <c r="AC1121" s="1"/>
    </row>
    <row r="1122" spans="1:29" s="122" customFormat="1" x14ac:dyDescent="0.25">
      <c r="A1122" s="143"/>
      <c r="B1122" s="186"/>
      <c r="E1122" s="143"/>
      <c r="F1122" s="24"/>
      <c r="G1122" s="1"/>
      <c r="I1122" s="123"/>
      <c r="J1122" s="143"/>
      <c r="K1122" s="1"/>
      <c r="L1122" s="144"/>
      <c r="M1122" s="145"/>
      <c r="N1122" s="144"/>
      <c r="O1122" s="132"/>
      <c r="P1122" s="1"/>
      <c r="Q1122" s="1"/>
      <c r="R1122" s="1"/>
      <c r="S1122" s="1"/>
      <c r="T1122" s="1"/>
      <c r="U1122" s="146"/>
      <c r="V1122" s="147"/>
      <c r="W1122" s="1"/>
      <c r="X1122" s="147"/>
      <c r="Y1122" s="1"/>
      <c r="Z1122" s="1"/>
      <c r="AA1122" s="24"/>
      <c r="AC1122" s="1"/>
    </row>
    <row r="1123" spans="1:29" s="122" customFormat="1" x14ac:dyDescent="0.25">
      <c r="A1123" s="143"/>
      <c r="E1123" s="143"/>
      <c r="F1123" s="24"/>
      <c r="G1123" s="1"/>
      <c r="I1123" s="123"/>
      <c r="J1123" s="143"/>
      <c r="K1123" s="1"/>
      <c r="L1123" s="144"/>
      <c r="M1123" s="145"/>
      <c r="N1123" s="144"/>
      <c r="O1123" s="132"/>
      <c r="P1123" s="1"/>
      <c r="Q1123" s="1"/>
      <c r="R1123" s="1"/>
      <c r="S1123" s="1"/>
      <c r="T1123" s="1"/>
      <c r="U1123" s="146"/>
      <c r="V1123" s="147"/>
      <c r="W1123" s="1"/>
      <c r="X1123" s="147"/>
      <c r="Y1123" s="1"/>
      <c r="Z1123" s="1"/>
      <c r="AA1123" s="24"/>
      <c r="AC1123" s="1"/>
    </row>
    <row r="1124" spans="1:29" s="122" customFormat="1" x14ac:dyDescent="0.25">
      <c r="A1124" s="143"/>
      <c r="B1124" s="186"/>
      <c r="E1124" s="143"/>
      <c r="F1124" s="24"/>
      <c r="G1124" s="1"/>
      <c r="I1124" s="123"/>
      <c r="J1124" s="143"/>
      <c r="K1124" s="1"/>
      <c r="L1124" s="144"/>
      <c r="M1124" s="145"/>
      <c r="N1124" s="144"/>
      <c r="O1124" s="132"/>
      <c r="P1124" s="1"/>
      <c r="Q1124" s="1"/>
      <c r="R1124" s="1"/>
      <c r="S1124" s="1"/>
      <c r="T1124" s="1"/>
      <c r="U1124" s="146"/>
      <c r="V1124" s="147"/>
      <c r="W1124" s="1"/>
      <c r="X1124" s="147"/>
      <c r="Y1124" s="1"/>
      <c r="Z1124" s="1"/>
      <c r="AA1124" s="24"/>
      <c r="AC1124" s="1"/>
    </row>
    <row r="1125" spans="1:29" s="122" customFormat="1" x14ac:dyDescent="0.25">
      <c r="A1125" s="143"/>
      <c r="E1125" s="143"/>
      <c r="F1125" s="24"/>
      <c r="G1125" s="1"/>
      <c r="I1125" s="123"/>
      <c r="J1125" s="143"/>
      <c r="K1125" s="1"/>
      <c r="L1125" s="144"/>
      <c r="M1125" s="145"/>
      <c r="N1125" s="144"/>
      <c r="O1125" s="132"/>
      <c r="P1125" s="1"/>
      <c r="Q1125" s="1"/>
      <c r="R1125" s="1"/>
      <c r="S1125" s="1"/>
      <c r="T1125" s="1"/>
      <c r="U1125" s="146"/>
      <c r="V1125" s="147"/>
      <c r="W1125" s="1"/>
      <c r="X1125" s="147"/>
      <c r="Y1125" s="1"/>
      <c r="Z1125" s="1"/>
      <c r="AA1125" s="24"/>
      <c r="AC1125" s="1"/>
    </row>
    <row r="1126" spans="1:29" s="122" customFormat="1" x14ac:dyDescent="0.25">
      <c r="A1126" s="143"/>
      <c r="B1126" s="186"/>
      <c r="E1126" s="143"/>
      <c r="F1126" s="24"/>
      <c r="G1126" s="1"/>
      <c r="I1126" s="123"/>
      <c r="J1126" s="143"/>
      <c r="K1126" s="1"/>
      <c r="L1126" s="144"/>
      <c r="M1126" s="145"/>
      <c r="N1126" s="144"/>
      <c r="O1126" s="132"/>
      <c r="P1126" s="1"/>
      <c r="Q1126" s="1"/>
      <c r="R1126" s="1"/>
      <c r="S1126" s="1"/>
      <c r="T1126" s="1"/>
      <c r="U1126" s="146"/>
      <c r="V1126" s="147"/>
      <c r="W1126" s="1"/>
      <c r="X1126" s="147"/>
      <c r="Y1126" s="1"/>
      <c r="Z1126" s="1"/>
      <c r="AA1126" s="24"/>
      <c r="AC1126" s="1"/>
    </row>
    <row r="1127" spans="1:29" s="122" customFormat="1" x14ac:dyDescent="0.25">
      <c r="A1127" s="143"/>
      <c r="E1127" s="143"/>
      <c r="F1127" s="24"/>
      <c r="G1127" s="1"/>
      <c r="I1127" s="123"/>
      <c r="J1127" s="143"/>
      <c r="K1127" s="1"/>
      <c r="L1127" s="144"/>
      <c r="M1127" s="145"/>
      <c r="N1127" s="144"/>
      <c r="O1127" s="132"/>
      <c r="P1127" s="1"/>
      <c r="Q1127" s="1"/>
      <c r="R1127" s="1"/>
      <c r="S1127" s="1"/>
      <c r="T1127" s="1"/>
      <c r="U1127" s="146"/>
      <c r="V1127" s="147"/>
      <c r="W1127" s="1"/>
      <c r="X1127" s="147"/>
      <c r="Y1127" s="1"/>
      <c r="Z1127" s="1"/>
      <c r="AA1127" s="24"/>
      <c r="AC1127" s="1"/>
    </row>
    <row r="1128" spans="1:29" s="122" customFormat="1" x14ac:dyDescent="0.25">
      <c r="A1128" s="143"/>
      <c r="B1128" s="186"/>
      <c r="E1128" s="143"/>
      <c r="F1128" s="24"/>
      <c r="G1128" s="1"/>
      <c r="I1128" s="123"/>
      <c r="J1128" s="143"/>
      <c r="K1128" s="1"/>
      <c r="L1128" s="144"/>
      <c r="M1128" s="145"/>
      <c r="N1128" s="144"/>
      <c r="O1128" s="132"/>
      <c r="P1128" s="1"/>
      <c r="Q1128" s="1"/>
      <c r="R1128" s="1"/>
      <c r="S1128" s="1"/>
      <c r="T1128" s="1"/>
      <c r="U1128" s="146"/>
      <c r="V1128" s="147"/>
      <c r="W1128" s="1"/>
      <c r="X1128" s="147"/>
      <c r="Y1128" s="1"/>
      <c r="Z1128" s="1"/>
      <c r="AA1128" s="24"/>
      <c r="AC1128" s="1"/>
    </row>
    <row r="1129" spans="1:29" x14ac:dyDescent="0.25">
      <c r="A1129" s="143"/>
      <c r="B1129" s="122"/>
      <c r="C1129" s="122"/>
      <c r="D1129" s="122"/>
      <c r="E1129" s="143"/>
      <c r="H1129" s="24"/>
      <c r="J1129" s="24"/>
      <c r="O1129" s="132"/>
      <c r="AA1129" s="24"/>
    </row>
    <row r="1130" spans="1:29" x14ac:dyDescent="0.25">
      <c r="A1130" s="143"/>
      <c r="B1130" s="186"/>
      <c r="C1130" s="122"/>
      <c r="D1130" s="122"/>
      <c r="E1130" s="143"/>
      <c r="H1130" s="24"/>
      <c r="J1130" s="24"/>
      <c r="M1130" s="145"/>
      <c r="O1130" s="132"/>
      <c r="AA1130" s="24"/>
    </row>
    <row r="1131" spans="1:29" x14ac:dyDescent="0.25">
      <c r="A1131" s="143"/>
      <c r="B1131" s="122"/>
      <c r="C1131" s="122"/>
      <c r="D1131" s="122"/>
      <c r="E1131" s="143"/>
      <c r="H1131" s="24"/>
      <c r="J1131" s="24"/>
      <c r="O1131" s="132"/>
      <c r="AA1131" s="24"/>
    </row>
    <row r="1132" spans="1:29" x14ac:dyDescent="0.25">
      <c r="A1132" s="143"/>
      <c r="B1132" s="186"/>
      <c r="C1132" s="122"/>
      <c r="D1132" s="122"/>
      <c r="E1132" s="143"/>
      <c r="H1132" s="24"/>
      <c r="J1132" s="24"/>
      <c r="M1132" s="145"/>
      <c r="O1132" s="132"/>
      <c r="AA1132" s="24"/>
    </row>
    <row r="1133" spans="1:29" x14ac:dyDescent="0.25">
      <c r="A1133" s="143"/>
      <c r="B1133" s="122"/>
      <c r="C1133" s="122"/>
      <c r="D1133" s="122"/>
      <c r="E1133" s="143"/>
      <c r="H1133" s="24"/>
      <c r="J1133" s="24"/>
      <c r="O1133" s="132"/>
      <c r="AA1133" s="24"/>
    </row>
    <row r="1134" spans="1:29" x14ac:dyDescent="0.25">
      <c r="A1134" s="143"/>
      <c r="B1134" s="186"/>
      <c r="C1134" s="122"/>
      <c r="D1134" s="122"/>
      <c r="E1134" s="143"/>
      <c r="H1134" s="24"/>
      <c r="J1134" s="24"/>
      <c r="M1134" s="145"/>
      <c r="O1134" s="132"/>
      <c r="AA1134" s="24"/>
      <c r="AB1134" s="8"/>
    </row>
    <row r="1135" spans="1:29" x14ac:dyDescent="0.25">
      <c r="A1135" s="143"/>
      <c r="B1135" s="122"/>
      <c r="C1135" s="122"/>
      <c r="D1135" s="122"/>
      <c r="E1135" s="143"/>
      <c r="H1135" s="24"/>
      <c r="J1135" s="24"/>
      <c r="O1135" s="132"/>
      <c r="AA1135" s="24"/>
    </row>
    <row r="1136" spans="1:29" x14ac:dyDescent="0.25">
      <c r="A1136" s="143"/>
      <c r="B1136" s="186"/>
      <c r="C1136" s="122"/>
      <c r="D1136" s="122"/>
      <c r="E1136" s="143"/>
      <c r="H1136" s="24"/>
      <c r="J1136" s="24"/>
      <c r="M1136" s="145"/>
      <c r="O1136" s="132"/>
      <c r="Y1136" s="122"/>
      <c r="Z1136" s="122"/>
      <c r="AA1136" s="24"/>
    </row>
    <row r="1137" spans="1:29" x14ac:dyDescent="0.25">
      <c r="A1137" s="143"/>
      <c r="B1137" s="122"/>
      <c r="C1137" s="122"/>
      <c r="D1137" s="122"/>
      <c r="E1137" s="143"/>
      <c r="H1137" s="24"/>
      <c r="J1137" s="24"/>
      <c r="O1137" s="132"/>
      <c r="AA1137" s="24"/>
    </row>
    <row r="1138" spans="1:29" x14ac:dyDescent="0.25">
      <c r="A1138" s="143"/>
      <c r="B1138" s="186"/>
      <c r="C1138" s="122"/>
      <c r="D1138" s="122"/>
      <c r="E1138" s="143"/>
      <c r="H1138" s="24"/>
      <c r="J1138" s="24"/>
      <c r="M1138" s="145"/>
      <c r="O1138" s="132"/>
      <c r="Y1138" s="122"/>
      <c r="Z1138" s="122"/>
      <c r="AA1138" s="24"/>
    </row>
    <row r="1139" spans="1:29" x14ac:dyDescent="0.25">
      <c r="A1139" s="143"/>
      <c r="B1139" s="122"/>
      <c r="C1139" s="122"/>
      <c r="D1139" s="122"/>
      <c r="E1139" s="143"/>
      <c r="H1139" s="24"/>
      <c r="J1139" s="24"/>
      <c r="O1139" s="132"/>
      <c r="AA1139" s="24"/>
    </row>
    <row r="1140" spans="1:29" x14ac:dyDescent="0.25">
      <c r="A1140" s="143"/>
      <c r="B1140" s="186"/>
      <c r="C1140" s="122"/>
      <c r="D1140" s="122"/>
      <c r="E1140" s="143"/>
      <c r="H1140" s="24"/>
      <c r="J1140" s="24"/>
      <c r="M1140" s="145"/>
      <c r="O1140" s="132"/>
      <c r="Y1140" s="122"/>
      <c r="Z1140" s="122"/>
      <c r="AA1140" s="24"/>
    </row>
    <row r="1141" spans="1:29" x14ac:dyDescent="0.25">
      <c r="A1141" s="143"/>
      <c r="B1141" s="122"/>
      <c r="C1141" s="122"/>
      <c r="D1141" s="122"/>
      <c r="E1141" s="143"/>
      <c r="H1141" s="24"/>
      <c r="J1141" s="24"/>
      <c r="O1141" s="132"/>
      <c r="AA1141" s="24"/>
    </row>
    <row r="1142" spans="1:29" x14ac:dyDescent="0.25">
      <c r="A1142" s="143"/>
      <c r="B1142" s="186"/>
      <c r="C1142" s="122"/>
      <c r="D1142" s="122"/>
      <c r="E1142" s="143"/>
      <c r="H1142" s="24"/>
      <c r="J1142" s="24"/>
      <c r="M1142" s="145"/>
      <c r="O1142" s="132"/>
      <c r="Y1142" s="122"/>
      <c r="Z1142" s="122"/>
      <c r="AA1142" s="24"/>
    </row>
    <row r="1143" spans="1:29" x14ac:dyDescent="0.25">
      <c r="A1143" s="143"/>
      <c r="B1143" s="122"/>
      <c r="C1143" s="122"/>
      <c r="D1143" s="122"/>
      <c r="E1143" s="143"/>
      <c r="H1143" s="24"/>
      <c r="J1143" s="24"/>
      <c r="O1143" s="132"/>
      <c r="Y1143" s="122"/>
      <c r="Z1143" s="122"/>
      <c r="AA1143" s="24"/>
    </row>
    <row r="1144" spans="1:29" x14ac:dyDescent="0.25">
      <c r="A1144" s="143"/>
      <c r="B1144" s="186"/>
      <c r="C1144" s="122"/>
      <c r="D1144" s="122"/>
      <c r="E1144" s="143"/>
      <c r="H1144" s="24"/>
      <c r="J1144" s="24"/>
      <c r="M1144" s="145"/>
      <c r="O1144" s="132"/>
      <c r="AA1144" s="24"/>
    </row>
    <row r="1145" spans="1:29" x14ac:dyDescent="0.25">
      <c r="A1145" s="143"/>
      <c r="B1145" s="122"/>
      <c r="C1145" s="122"/>
      <c r="D1145" s="122"/>
      <c r="E1145" s="143"/>
      <c r="H1145" s="24"/>
      <c r="J1145" s="24"/>
      <c r="O1145" s="132"/>
      <c r="AA1145" s="24"/>
    </row>
    <row r="1146" spans="1:29" x14ac:dyDescent="0.25">
      <c r="A1146" s="143"/>
      <c r="B1146" s="186"/>
      <c r="C1146" s="122"/>
      <c r="D1146" s="122"/>
      <c r="E1146" s="143"/>
      <c r="H1146" s="24"/>
      <c r="J1146" s="24"/>
      <c r="M1146" s="145"/>
      <c r="O1146" s="132"/>
      <c r="AA1146" s="24"/>
    </row>
    <row r="1147" spans="1:29" s="122" customFormat="1" x14ac:dyDescent="0.25">
      <c r="A1147" s="143"/>
      <c r="E1147" s="143"/>
      <c r="F1147" s="24"/>
      <c r="G1147" s="1"/>
      <c r="I1147" s="123"/>
      <c r="J1147" s="143"/>
      <c r="K1147" s="1"/>
      <c r="L1147" s="144"/>
      <c r="M1147" s="145"/>
      <c r="N1147" s="144"/>
      <c r="O1147" s="132"/>
      <c r="P1147" s="1"/>
      <c r="Q1147" s="1"/>
      <c r="R1147" s="1"/>
      <c r="S1147" s="1"/>
      <c r="T1147" s="1"/>
      <c r="U1147" s="146"/>
      <c r="V1147" s="147"/>
      <c r="W1147" s="1"/>
      <c r="X1147" s="147"/>
      <c r="Y1147" s="1"/>
      <c r="Z1147" s="1"/>
      <c r="AA1147" s="24"/>
      <c r="AC1147" s="1"/>
    </row>
    <row r="1148" spans="1:29" s="122" customFormat="1" x14ac:dyDescent="0.25">
      <c r="A1148" s="143"/>
      <c r="B1148" s="186"/>
      <c r="E1148" s="143"/>
      <c r="F1148" s="24"/>
      <c r="G1148" s="1"/>
      <c r="I1148" s="123"/>
      <c r="J1148" s="143"/>
      <c r="K1148" s="1"/>
      <c r="L1148" s="144"/>
      <c r="M1148" s="145"/>
      <c r="N1148" s="144"/>
      <c r="O1148" s="132"/>
      <c r="P1148" s="1"/>
      <c r="Q1148" s="1"/>
      <c r="R1148" s="1"/>
      <c r="S1148" s="1"/>
      <c r="T1148" s="1"/>
      <c r="U1148" s="146"/>
      <c r="V1148" s="147"/>
      <c r="W1148" s="1"/>
      <c r="X1148" s="147"/>
      <c r="Y1148" s="1"/>
      <c r="Z1148" s="1"/>
      <c r="AA1148" s="24"/>
      <c r="AC1148" s="1"/>
    </row>
    <row r="1149" spans="1:29" s="122" customFormat="1" x14ac:dyDescent="0.25">
      <c r="A1149" s="143"/>
      <c r="E1149" s="143"/>
      <c r="F1149" s="24"/>
      <c r="G1149" s="1"/>
      <c r="I1149" s="123"/>
      <c r="J1149" s="143"/>
      <c r="K1149" s="1"/>
      <c r="L1149" s="144"/>
      <c r="M1149" s="145"/>
      <c r="N1149" s="144"/>
      <c r="O1149" s="132"/>
      <c r="P1149" s="1"/>
      <c r="Q1149" s="1"/>
      <c r="R1149" s="1"/>
      <c r="S1149" s="1"/>
      <c r="T1149" s="1"/>
      <c r="U1149" s="146"/>
      <c r="V1149" s="147"/>
      <c r="W1149" s="1"/>
      <c r="X1149" s="147"/>
      <c r="Y1149" s="1"/>
      <c r="Z1149" s="1"/>
      <c r="AA1149" s="24"/>
      <c r="AC1149" s="1"/>
    </row>
    <row r="1150" spans="1:29" s="122" customFormat="1" x14ac:dyDescent="0.25">
      <c r="A1150" s="143"/>
      <c r="B1150" s="186"/>
      <c r="E1150" s="143"/>
      <c r="F1150" s="24"/>
      <c r="G1150" s="1"/>
      <c r="I1150" s="123"/>
      <c r="J1150" s="143"/>
      <c r="K1150" s="1"/>
      <c r="L1150" s="144"/>
      <c r="M1150" s="145"/>
      <c r="N1150" s="144"/>
      <c r="O1150" s="132"/>
      <c r="P1150" s="1"/>
      <c r="Q1150" s="1"/>
      <c r="R1150" s="1"/>
      <c r="S1150" s="1"/>
      <c r="T1150" s="1"/>
      <c r="U1150" s="146"/>
      <c r="V1150" s="147"/>
      <c r="W1150" s="1"/>
      <c r="X1150" s="147"/>
      <c r="Y1150" s="1"/>
      <c r="Z1150" s="1"/>
      <c r="AA1150" s="24"/>
      <c r="AC1150" s="1"/>
    </row>
    <row r="1151" spans="1:29" s="122" customFormat="1" x14ac:dyDescent="0.25">
      <c r="A1151" s="143"/>
      <c r="B1151" s="186"/>
      <c r="E1151" s="143"/>
      <c r="F1151" s="24"/>
      <c r="G1151" s="1"/>
      <c r="I1151" s="123"/>
      <c r="J1151" s="143"/>
      <c r="K1151" s="1"/>
      <c r="L1151" s="144"/>
      <c r="M1151" s="145"/>
      <c r="N1151" s="144"/>
      <c r="O1151" s="132"/>
      <c r="P1151" s="1"/>
      <c r="Q1151" s="1"/>
      <c r="R1151" s="1"/>
      <c r="S1151" s="1"/>
      <c r="T1151" s="1"/>
      <c r="U1151" s="146"/>
      <c r="V1151" s="147"/>
      <c r="W1151" s="1"/>
      <c r="X1151" s="147"/>
      <c r="Y1151" s="1"/>
      <c r="Z1151" s="1"/>
      <c r="AA1151" s="24"/>
      <c r="AC1151" s="1"/>
    </row>
    <row r="1152" spans="1:29" s="122" customFormat="1" x14ac:dyDescent="0.25">
      <c r="A1152" s="143"/>
      <c r="E1152" s="143"/>
      <c r="F1152" s="24"/>
      <c r="G1152" s="1"/>
      <c r="I1152" s="123"/>
      <c r="J1152" s="143"/>
      <c r="K1152" s="1"/>
      <c r="L1152" s="144"/>
      <c r="M1152" s="145"/>
      <c r="N1152" s="144"/>
      <c r="O1152" s="132"/>
      <c r="P1152" s="1"/>
      <c r="Q1152" s="1"/>
      <c r="R1152" s="1"/>
      <c r="S1152" s="1"/>
      <c r="T1152" s="1"/>
      <c r="U1152" s="146"/>
      <c r="V1152" s="147"/>
      <c r="W1152" s="1"/>
      <c r="X1152" s="147"/>
      <c r="Y1152" s="1"/>
      <c r="Z1152" s="1"/>
      <c r="AA1152" s="24"/>
      <c r="AC1152" s="1"/>
    </row>
    <row r="1153" spans="1:29" s="122" customFormat="1" x14ac:dyDescent="0.25">
      <c r="A1153" s="143"/>
      <c r="B1153" s="186"/>
      <c r="E1153" s="143"/>
      <c r="F1153" s="24"/>
      <c r="G1153" s="1"/>
      <c r="I1153" s="123"/>
      <c r="J1153" s="143"/>
      <c r="K1153" s="1"/>
      <c r="L1153" s="144"/>
      <c r="M1153" s="145"/>
      <c r="N1153" s="144"/>
      <c r="O1153" s="132"/>
      <c r="P1153" s="1"/>
      <c r="Q1153" s="1"/>
      <c r="R1153" s="1"/>
      <c r="S1153" s="1"/>
      <c r="T1153" s="1"/>
      <c r="U1153" s="146"/>
      <c r="V1153" s="147"/>
      <c r="W1153" s="1"/>
      <c r="X1153" s="147"/>
      <c r="Y1153" s="1"/>
      <c r="Z1153" s="1"/>
      <c r="AA1153" s="24"/>
      <c r="AC1153" s="1"/>
    </row>
    <row r="1154" spans="1:29" s="122" customFormat="1" x14ac:dyDescent="0.25">
      <c r="A1154" s="143"/>
      <c r="E1154" s="143"/>
      <c r="F1154" s="24"/>
      <c r="G1154" s="1"/>
      <c r="I1154" s="123"/>
      <c r="J1154" s="143"/>
      <c r="K1154" s="1"/>
      <c r="L1154" s="144"/>
      <c r="M1154" s="145"/>
      <c r="N1154" s="144"/>
      <c r="O1154" s="132"/>
      <c r="P1154" s="1"/>
      <c r="Q1154" s="1"/>
      <c r="R1154" s="1"/>
      <c r="S1154" s="1"/>
      <c r="T1154" s="1"/>
      <c r="U1154" s="146"/>
      <c r="V1154" s="147"/>
      <c r="W1154" s="1"/>
      <c r="X1154" s="147"/>
      <c r="Y1154" s="1"/>
      <c r="Z1154" s="1"/>
      <c r="AA1154" s="24"/>
      <c r="AC1154" s="1"/>
    </row>
    <row r="1155" spans="1:29" s="122" customFormat="1" x14ac:dyDescent="0.25">
      <c r="A1155" s="143"/>
      <c r="B1155" s="186"/>
      <c r="E1155" s="143"/>
      <c r="F1155" s="24"/>
      <c r="G1155" s="1"/>
      <c r="I1155" s="123"/>
      <c r="J1155" s="143"/>
      <c r="K1155" s="1"/>
      <c r="L1155" s="144"/>
      <c r="M1155" s="145"/>
      <c r="N1155" s="144"/>
      <c r="O1155" s="132"/>
      <c r="T1155" s="1"/>
      <c r="U1155" s="146"/>
      <c r="V1155" s="147"/>
      <c r="W1155" s="1"/>
      <c r="X1155" s="147"/>
      <c r="Y1155" s="1"/>
      <c r="Z1155" s="1"/>
      <c r="AA1155" s="24"/>
    </row>
    <row r="1156" spans="1:29" s="122" customFormat="1" x14ac:dyDescent="0.25">
      <c r="A1156" s="143"/>
      <c r="E1156" s="143"/>
      <c r="F1156" s="143"/>
      <c r="I1156" s="123"/>
      <c r="J1156" s="143"/>
      <c r="K1156" s="186"/>
      <c r="L1156" s="144"/>
      <c r="M1156" s="145"/>
      <c r="N1156" s="144"/>
      <c r="O1156" s="132"/>
      <c r="U1156" s="146"/>
      <c r="V1156" s="147"/>
      <c r="X1156" s="147"/>
      <c r="Y1156" s="1"/>
      <c r="Z1156" s="1"/>
      <c r="AA1156" s="143"/>
    </row>
    <row r="1157" spans="1:29" s="122" customFormat="1" x14ac:dyDescent="0.25">
      <c r="A1157" s="143"/>
      <c r="B1157" s="186"/>
      <c r="E1157" s="143"/>
      <c r="F1157" s="143"/>
      <c r="I1157" s="123"/>
      <c r="J1157" s="143"/>
      <c r="K1157" s="186"/>
      <c r="L1157" s="144"/>
      <c r="M1157" s="145"/>
      <c r="N1157" s="144"/>
      <c r="O1157" s="132"/>
      <c r="U1157" s="146"/>
      <c r="V1157" s="147"/>
      <c r="X1157" s="147"/>
      <c r="Y1157" s="1"/>
      <c r="Z1157" s="1"/>
      <c r="AA1157" s="143"/>
    </row>
    <row r="1158" spans="1:29" s="122" customFormat="1" x14ac:dyDescent="0.25">
      <c r="A1158" s="143"/>
      <c r="E1158" s="143"/>
      <c r="F1158" s="143"/>
      <c r="I1158" s="123"/>
      <c r="J1158" s="143"/>
      <c r="K1158" s="186"/>
      <c r="L1158" s="144"/>
      <c r="M1158" s="145"/>
      <c r="N1158" s="144"/>
      <c r="O1158" s="132"/>
      <c r="U1158" s="146"/>
      <c r="V1158" s="146"/>
      <c r="X1158" s="147"/>
      <c r="Y1158" s="1"/>
      <c r="Z1158" s="1"/>
      <c r="AA1158" s="143"/>
    </row>
    <row r="1159" spans="1:29" s="122" customFormat="1" ht="27" customHeight="1" x14ac:dyDescent="0.25">
      <c r="A1159" s="143"/>
      <c r="B1159" s="186"/>
      <c r="E1159" s="143"/>
      <c r="F1159" s="143"/>
      <c r="I1159" s="123"/>
      <c r="J1159" s="143"/>
      <c r="K1159" s="186"/>
      <c r="L1159" s="144"/>
      <c r="M1159" s="145"/>
      <c r="N1159" s="144"/>
      <c r="O1159" s="132"/>
      <c r="U1159" s="146"/>
      <c r="V1159" s="147"/>
      <c r="X1159" s="147"/>
      <c r="Y1159" s="1"/>
      <c r="Z1159" s="1"/>
      <c r="AA1159" s="143"/>
    </row>
    <row r="1160" spans="1:29" s="122" customFormat="1" x14ac:dyDescent="0.25">
      <c r="A1160" s="143"/>
      <c r="E1160" s="143"/>
      <c r="F1160" s="143"/>
      <c r="I1160" s="123"/>
      <c r="J1160" s="143"/>
      <c r="K1160" s="186"/>
      <c r="L1160" s="144"/>
      <c r="M1160" s="145"/>
      <c r="N1160" s="144"/>
      <c r="O1160" s="132"/>
      <c r="V1160" s="147"/>
      <c r="X1160" s="147"/>
      <c r="Y1160" s="1"/>
      <c r="Z1160" s="1"/>
      <c r="AA1160" s="143"/>
    </row>
    <row r="1161" spans="1:29" s="122" customFormat="1" ht="29.4" customHeight="1" x14ac:dyDescent="0.25">
      <c r="A1161" s="143"/>
      <c r="B1161" s="186"/>
      <c r="E1161" s="143"/>
      <c r="F1161" s="143"/>
      <c r="I1161" s="123"/>
      <c r="J1161" s="143"/>
      <c r="K1161" s="186"/>
      <c r="L1161" s="144"/>
      <c r="M1161" s="145"/>
      <c r="N1161" s="144"/>
      <c r="O1161" s="132"/>
      <c r="P1161" s="123"/>
      <c r="U1161" s="146"/>
      <c r="V1161" s="147"/>
      <c r="X1161" s="147"/>
      <c r="Y1161" s="1"/>
      <c r="Z1161" s="1"/>
      <c r="AA1161" s="143"/>
    </row>
    <row r="1162" spans="1:29" s="122" customFormat="1" x14ac:dyDescent="0.25">
      <c r="A1162" s="143"/>
      <c r="E1162" s="143"/>
      <c r="F1162" s="143"/>
      <c r="I1162" s="123"/>
      <c r="J1162" s="143"/>
      <c r="K1162" s="186"/>
      <c r="L1162" s="144"/>
      <c r="M1162" s="145"/>
      <c r="N1162" s="144"/>
      <c r="O1162" s="132"/>
      <c r="P1162" s="123"/>
      <c r="U1162" s="146"/>
      <c r="V1162" s="147"/>
      <c r="X1162" s="147"/>
      <c r="Y1162" s="1"/>
      <c r="Z1162" s="1"/>
      <c r="AA1162" s="143"/>
    </row>
    <row r="1163" spans="1:29" ht="40.200000000000003" customHeight="1" x14ac:dyDescent="0.25">
      <c r="A1163" s="143"/>
      <c r="B1163" s="186"/>
      <c r="C1163" s="122"/>
      <c r="D1163" s="122"/>
      <c r="H1163" s="24"/>
      <c r="J1163" s="24"/>
      <c r="O1163" s="132"/>
      <c r="AA1163" s="24"/>
    </row>
    <row r="1164" spans="1:29" x14ac:dyDescent="0.25">
      <c r="A1164" s="143"/>
      <c r="B1164" s="122"/>
      <c r="H1164" s="24"/>
      <c r="J1164" s="24"/>
      <c r="M1164" s="145"/>
      <c r="O1164" s="132"/>
      <c r="P1164" s="8"/>
      <c r="AA1164" s="24"/>
    </row>
    <row r="1165" spans="1:29" x14ac:dyDescent="0.25">
      <c r="A1165" s="143"/>
      <c r="B1165" s="186"/>
      <c r="H1165" s="24"/>
      <c r="J1165" s="24"/>
      <c r="O1165" s="132"/>
      <c r="P1165" s="8"/>
      <c r="AA1165" s="24"/>
    </row>
    <row r="1166" spans="1:29" x14ac:dyDescent="0.25">
      <c r="A1166" s="143"/>
      <c r="B1166" s="122"/>
      <c r="H1166" s="24"/>
      <c r="J1166" s="24"/>
      <c r="M1166" s="145"/>
      <c r="O1166" s="132"/>
      <c r="P1166" s="8"/>
      <c r="AA1166" s="24"/>
    </row>
    <row r="1167" spans="1:29" x14ac:dyDescent="0.25">
      <c r="A1167" s="143"/>
      <c r="B1167" s="186"/>
      <c r="H1167" s="24"/>
      <c r="J1167" s="24"/>
      <c r="O1167" s="132"/>
      <c r="P1167" s="8"/>
      <c r="AA1167" s="24"/>
    </row>
    <row r="1168" spans="1:29" x14ac:dyDescent="0.25">
      <c r="A1168" s="143"/>
      <c r="B1168" s="122"/>
      <c r="H1168" s="24"/>
      <c r="J1168" s="24"/>
      <c r="M1168" s="145"/>
      <c r="O1168" s="132"/>
      <c r="P1168" s="8"/>
      <c r="AA1168" s="24"/>
    </row>
    <row r="1169" spans="1:29" x14ac:dyDescent="0.25">
      <c r="A1169" s="143"/>
      <c r="B1169" s="186"/>
      <c r="H1169" s="24"/>
      <c r="J1169" s="24"/>
      <c r="O1169" s="132"/>
      <c r="AA1169" s="24"/>
    </row>
    <row r="1170" spans="1:29" ht="14.4" x14ac:dyDescent="0.3">
      <c r="A1170" s="143"/>
      <c r="B1170" s="32"/>
      <c r="D1170" s="295"/>
      <c r="H1170" s="24"/>
      <c r="J1170" s="24"/>
      <c r="M1170" s="145"/>
      <c r="O1170" s="132"/>
      <c r="AA1170" s="24"/>
    </row>
    <row r="1171" spans="1:29" ht="14.4" x14ac:dyDescent="0.3">
      <c r="A1171" s="143"/>
      <c r="B1171" s="186"/>
      <c r="D1171" s="295"/>
      <c r="H1171" s="24"/>
      <c r="J1171" s="24"/>
      <c r="O1171" s="132"/>
      <c r="AA1171" s="24"/>
    </row>
    <row r="1172" spans="1:29" ht="14.4" x14ac:dyDescent="0.3">
      <c r="A1172" s="143"/>
      <c r="B1172" s="32"/>
      <c r="D1172" s="295"/>
      <c r="H1172" s="24"/>
      <c r="J1172" s="24"/>
      <c r="M1172" s="145"/>
      <c r="O1172" s="132"/>
      <c r="AA1172" s="24"/>
    </row>
    <row r="1173" spans="1:29" ht="14.4" x14ac:dyDescent="0.3">
      <c r="A1173" s="143"/>
      <c r="B1173" s="186"/>
      <c r="D1173" s="295"/>
      <c r="H1173" s="24"/>
      <c r="J1173" s="24"/>
      <c r="O1173" s="132"/>
      <c r="AA1173" s="24"/>
    </row>
    <row r="1174" spans="1:29" ht="14.4" x14ac:dyDescent="0.3">
      <c r="A1174" s="143"/>
      <c r="B1174" s="32"/>
      <c r="D1174" s="295"/>
      <c r="H1174" s="24"/>
      <c r="J1174" s="24"/>
      <c r="M1174" s="145"/>
      <c r="O1174" s="132"/>
      <c r="AA1174" s="24"/>
    </row>
    <row r="1175" spans="1:29" x14ac:dyDescent="0.25">
      <c r="A1175" s="143"/>
      <c r="B1175" s="186"/>
      <c r="H1175" s="24"/>
      <c r="J1175" s="24"/>
      <c r="O1175" s="132"/>
      <c r="U1175" s="1"/>
      <c r="V1175" s="1"/>
      <c r="AA1175" s="24"/>
    </row>
    <row r="1176" spans="1:29" x14ac:dyDescent="0.25">
      <c r="A1176" s="143"/>
      <c r="B1176" s="32"/>
      <c r="H1176" s="24"/>
      <c r="J1176" s="24"/>
      <c r="M1176" s="145"/>
      <c r="O1176" s="132"/>
      <c r="U1176" s="1"/>
      <c r="V1176" s="1"/>
      <c r="AA1176" s="24"/>
    </row>
    <row r="1177" spans="1:29" x14ac:dyDescent="0.25">
      <c r="A1177" s="143"/>
      <c r="B1177" s="186"/>
      <c r="H1177" s="24"/>
      <c r="J1177" s="24"/>
      <c r="O1177" s="132"/>
      <c r="U1177" s="1"/>
      <c r="V1177" s="1"/>
      <c r="AA1177" s="24"/>
    </row>
    <row r="1178" spans="1:29" x14ac:dyDescent="0.25">
      <c r="A1178" s="143"/>
      <c r="B1178" s="32"/>
      <c r="H1178" s="24"/>
      <c r="J1178" s="24"/>
      <c r="M1178" s="145"/>
      <c r="O1178" s="132"/>
      <c r="U1178" s="1"/>
      <c r="V1178" s="1"/>
      <c r="AA1178" s="24"/>
    </row>
    <row r="1179" spans="1:29" x14ac:dyDescent="0.25">
      <c r="A1179" s="143"/>
      <c r="B1179" s="186"/>
      <c r="H1179" s="24"/>
      <c r="J1179" s="24"/>
      <c r="O1179" s="132"/>
      <c r="P1179" s="8"/>
      <c r="AA1179" s="24"/>
    </row>
    <row r="1180" spans="1:29" s="31" customFormat="1" x14ac:dyDescent="0.25">
      <c r="A1180" s="143"/>
      <c r="B1180" s="32"/>
      <c r="C1180" s="1"/>
      <c r="D1180" s="1"/>
      <c r="E1180" s="143"/>
      <c r="F1180" s="58"/>
      <c r="G1180" s="1"/>
      <c r="I1180" s="123"/>
      <c r="J1180" s="143"/>
      <c r="K1180" s="1"/>
      <c r="L1180" s="144"/>
      <c r="M1180" s="145"/>
      <c r="N1180" s="144"/>
      <c r="O1180" s="132"/>
      <c r="P1180" s="8"/>
      <c r="Q1180" s="1"/>
      <c r="R1180" s="1"/>
      <c r="S1180" s="1"/>
      <c r="T1180" s="1"/>
      <c r="U1180" s="16"/>
      <c r="V1180" s="15"/>
      <c r="W1180" s="1"/>
      <c r="X1180" s="15"/>
      <c r="Y1180" s="1"/>
      <c r="Z1180" s="1"/>
      <c r="AA1180" s="24"/>
      <c r="AB1180" s="1"/>
      <c r="AC1180" s="1"/>
    </row>
    <row r="1181" spans="1:29" s="31" customFormat="1" x14ac:dyDescent="0.25">
      <c r="A1181" s="143"/>
      <c r="B1181" s="186"/>
      <c r="C1181" s="1"/>
      <c r="D1181" s="1"/>
      <c r="E1181" s="24"/>
      <c r="F1181" s="58"/>
      <c r="G1181" s="1"/>
      <c r="I1181" s="123"/>
      <c r="J1181" s="143"/>
      <c r="K1181" s="1"/>
      <c r="L1181" s="144"/>
      <c r="M1181" s="13"/>
      <c r="N1181" s="144"/>
      <c r="O1181" s="132"/>
      <c r="P1181" s="8"/>
      <c r="Q1181" s="1"/>
      <c r="R1181" s="1"/>
      <c r="S1181" s="1"/>
      <c r="T1181" s="1"/>
      <c r="U1181" s="16"/>
      <c r="V1181" s="15"/>
      <c r="W1181" s="1"/>
      <c r="X1181" s="15"/>
      <c r="Y1181" s="1"/>
      <c r="Z1181" s="1"/>
      <c r="AA1181" s="24"/>
      <c r="AB1181" s="1"/>
      <c r="AC1181" s="1"/>
    </row>
    <row r="1182" spans="1:29" s="31" customFormat="1" x14ac:dyDescent="0.25">
      <c r="A1182" s="143"/>
      <c r="B1182" s="32"/>
      <c r="C1182" s="1"/>
      <c r="D1182" s="1"/>
      <c r="E1182" s="143"/>
      <c r="F1182" s="58"/>
      <c r="G1182" s="1"/>
      <c r="I1182" s="123"/>
      <c r="J1182" s="143"/>
      <c r="K1182" s="1"/>
      <c r="L1182" s="144"/>
      <c r="M1182" s="145"/>
      <c r="N1182" s="144"/>
      <c r="O1182" s="132"/>
      <c r="P1182" s="8"/>
      <c r="Q1182" s="1"/>
      <c r="R1182" s="1"/>
      <c r="S1182" s="1"/>
      <c r="T1182" s="1"/>
      <c r="U1182" s="16"/>
      <c r="V1182" s="15"/>
      <c r="W1182" s="1"/>
      <c r="X1182" s="15"/>
      <c r="Y1182" s="1"/>
      <c r="Z1182" s="1"/>
      <c r="AA1182" s="24"/>
      <c r="AB1182" s="1"/>
      <c r="AC1182" s="1"/>
    </row>
    <row r="1183" spans="1:29" s="31" customFormat="1" x14ac:dyDescent="0.25">
      <c r="A1183" s="143"/>
      <c r="B1183" s="186"/>
      <c r="C1183" s="1"/>
      <c r="D1183" s="1"/>
      <c r="E1183" s="24"/>
      <c r="F1183" s="58"/>
      <c r="G1183" s="1"/>
      <c r="I1183" s="123"/>
      <c r="J1183" s="143"/>
      <c r="K1183" s="1"/>
      <c r="L1183" s="144"/>
      <c r="M1183" s="13"/>
      <c r="N1183" s="144"/>
      <c r="O1183" s="132"/>
      <c r="P1183" s="8"/>
      <c r="Q1183" s="1"/>
      <c r="R1183" s="1"/>
      <c r="S1183" s="1"/>
      <c r="T1183" s="1"/>
      <c r="U1183" s="16"/>
      <c r="V1183" s="15"/>
      <c r="W1183" s="1"/>
      <c r="X1183" s="15"/>
      <c r="Y1183" s="1"/>
      <c r="Z1183" s="1"/>
      <c r="AA1183" s="24"/>
      <c r="AB1183" s="1"/>
      <c r="AC1183" s="1"/>
    </row>
    <row r="1184" spans="1:29" x14ac:dyDescent="0.25">
      <c r="A1184" s="143"/>
      <c r="B1184" s="32"/>
      <c r="E1184" s="143"/>
      <c r="J1184" s="24"/>
      <c r="M1184" s="145"/>
      <c r="O1184" s="132"/>
      <c r="P1184" s="8"/>
      <c r="AA1184" s="24"/>
    </row>
    <row r="1185" spans="1:30" x14ac:dyDescent="0.25">
      <c r="A1185" s="143"/>
      <c r="B1185" s="186"/>
      <c r="J1185" s="24"/>
      <c r="O1185" s="132"/>
      <c r="P1185" s="8"/>
      <c r="U1185" s="1"/>
      <c r="AA1185" s="24"/>
    </row>
    <row r="1186" spans="1:30" s="31" customFormat="1" x14ac:dyDescent="0.25">
      <c r="A1186" s="143"/>
      <c r="B1186" s="32"/>
      <c r="C1186" s="1"/>
      <c r="D1186" s="1"/>
      <c r="E1186" s="143"/>
      <c r="F1186" s="58"/>
      <c r="G1186" s="122"/>
      <c r="I1186" s="123"/>
      <c r="J1186" s="143"/>
      <c r="K1186" s="122"/>
      <c r="L1186" s="144"/>
      <c r="M1186" s="145"/>
      <c r="N1186" s="144"/>
      <c r="O1186" s="132"/>
      <c r="P1186" s="8"/>
      <c r="Q1186" s="122"/>
      <c r="R1186" s="122"/>
      <c r="S1186" s="122"/>
      <c r="T1186" s="1"/>
      <c r="U1186" s="1"/>
      <c r="V1186" s="15"/>
      <c r="W1186" s="122"/>
      <c r="X1186" s="15"/>
      <c r="Y1186" s="1"/>
      <c r="Z1186" s="1"/>
      <c r="AA1186" s="143"/>
      <c r="AB1186" s="1"/>
      <c r="AC1186" s="1"/>
      <c r="AD1186" s="122"/>
    </row>
    <row r="1187" spans="1:30" s="31" customFormat="1" x14ac:dyDescent="0.25">
      <c r="A1187" s="143"/>
      <c r="B1187" s="32"/>
      <c r="C1187" s="1"/>
      <c r="D1187" s="1"/>
      <c r="E1187" s="24"/>
      <c r="F1187" s="58"/>
      <c r="G1187" s="122"/>
      <c r="I1187" s="123"/>
      <c r="J1187" s="143"/>
      <c r="K1187" s="122"/>
      <c r="L1187" s="144"/>
      <c r="M1187" s="145"/>
      <c r="N1187" s="144"/>
      <c r="O1187" s="132"/>
      <c r="P1187" s="8"/>
      <c r="Q1187" s="122"/>
      <c r="R1187" s="122"/>
      <c r="S1187" s="122"/>
      <c r="T1187" s="1"/>
      <c r="U1187" s="146"/>
      <c r="V1187" s="147"/>
      <c r="W1187" s="122"/>
      <c r="X1187" s="147"/>
      <c r="Y1187" s="1"/>
      <c r="Z1187" s="1"/>
      <c r="AA1187" s="143"/>
      <c r="AB1187" s="122"/>
      <c r="AC1187" s="122"/>
      <c r="AD1187" s="122"/>
    </row>
    <row r="1188" spans="1:30" x14ac:dyDescent="0.25">
      <c r="A1188" s="143"/>
      <c r="B1188" s="186"/>
      <c r="J1188" s="24"/>
      <c r="O1188" s="132"/>
      <c r="AA1188" s="24"/>
    </row>
    <row r="1189" spans="1:30" x14ac:dyDescent="0.25">
      <c r="A1189" s="143"/>
      <c r="B1189" s="32"/>
      <c r="J1189" s="24"/>
      <c r="M1189" s="145"/>
      <c r="O1189" s="132"/>
      <c r="U1189" s="1"/>
      <c r="V1189" s="1"/>
      <c r="X1189" s="1"/>
      <c r="AA1189" s="24"/>
    </row>
    <row r="1190" spans="1:30" ht="15.6" customHeight="1" x14ac:dyDescent="0.25">
      <c r="A1190" s="143"/>
      <c r="B1190" s="186"/>
      <c r="H1190" s="24"/>
      <c r="I1190" s="135"/>
      <c r="J1190" s="137"/>
      <c r="O1190" s="132"/>
      <c r="U1190" s="1"/>
      <c r="V1190" s="1"/>
      <c r="X1190" s="1"/>
      <c r="AA1190" s="24"/>
    </row>
    <row r="1191" spans="1:30" ht="13.95" customHeight="1" x14ac:dyDescent="0.25">
      <c r="A1191" s="143"/>
      <c r="B1191" s="32"/>
      <c r="H1191" s="24"/>
      <c r="I1191" s="136"/>
      <c r="J1191" s="138"/>
      <c r="M1191" s="145"/>
      <c r="O1191" s="132"/>
      <c r="U1191" s="1"/>
      <c r="V1191" s="1"/>
      <c r="X1191" s="1"/>
      <c r="AA1191" s="24"/>
    </row>
    <row r="1192" spans="1:30" x14ac:dyDescent="0.25">
      <c r="A1192" s="143"/>
      <c r="B1192" s="186"/>
      <c r="H1192" s="24"/>
      <c r="I1192" s="136"/>
      <c r="J1192" s="138"/>
      <c r="O1192" s="132"/>
      <c r="U1192" s="1"/>
      <c r="V1192" s="1"/>
      <c r="X1192" s="1"/>
      <c r="AA1192" s="24"/>
    </row>
    <row r="1193" spans="1:30" x14ac:dyDescent="0.25">
      <c r="A1193" s="143"/>
      <c r="B1193" s="32"/>
      <c r="H1193" s="24"/>
      <c r="I1193" s="136"/>
      <c r="J1193" s="138"/>
      <c r="M1193" s="145"/>
      <c r="O1193" s="132"/>
      <c r="U1193" s="1"/>
      <c r="V1193" s="1"/>
      <c r="X1193" s="1"/>
      <c r="AA1193" s="24"/>
    </row>
    <row r="1194" spans="1:30" x14ac:dyDescent="0.25">
      <c r="A1194" s="143"/>
      <c r="H1194" s="24"/>
      <c r="I1194" s="136"/>
      <c r="J1194" s="138"/>
      <c r="O1194" s="132"/>
      <c r="U1194" s="1"/>
      <c r="V1194" s="1"/>
      <c r="X1194" s="1"/>
      <c r="AA1194" s="24"/>
    </row>
    <row r="1195" spans="1:30" x14ac:dyDescent="0.25">
      <c r="A1195" s="143"/>
      <c r="B1195" s="32"/>
      <c r="J1195" s="24"/>
      <c r="M1195" s="145"/>
      <c r="O1195" s="132"/>
      <c r="U1195" s="1"/>
      <c r="V1195" s="1"/>
      <c r="X1195" s="1"/>
      <c r="AA1195" s="24"/>
    </row>
    <row r="1196" spans="1:30" x14ac:dyDescent="0.25">
      <c r="A1196" s="143"/>
      <c r="J1196" s="24"/>
      <c r="O1196" s="132"/>
      <c r="U1196" s="1"/>
      <c r="V1196" s="1"/>
      <c r="X1196" s="1"/>
      <c r="AA1196" s="24"/>
    </row>
    <row r="1197" spans="1:30" x14ac:dyDescent="0.25">
      <c r="A1197" s="143"/>
      <c r="B1197" s="32"/>
      <c r="J1197" s="24"/>
      <c r="M1197" s="145"/>
      <c r="O1197" s="132"/>
      <c r="U1197" s="1"/>
      <c r="V1197" s="1"/>
      <c r="X1197" s="1"/>
      <c r="AA1197" s="24"/>
    </row>
    <row r="1198" spans="1:30" x14ac:dyDescent="0.25">
      <c r="A1198" s="143"/>
      <c r="J1198" s="24"/>
      <c r="O1198" s="132"/>
      <c r="U1198" s="1"/>
      <c r="V1198" s="1"/>
      <c r="X1198" s="1"/>
      <c r="AA1198" s="24"/>
    </row>
    <row r="1199" spans="1:30" x14ac:dyDescent="0.25">
      <c r="A1199" s="143"/>
      <c r="B1199" s="32"/>
      <c r="J1199" s="24"/>
      <c r="M1199" s="145"/>
      <c r="O1199" s="132"/>
      <c r="U1199" s="1"/>
      <c r="V1199" s="1"/>
      <c r="X1199" s="1"/>
      <c r="AA1199" s="24"/>
    </row>
    <row r="1200" spans="1:30" x14ac:dyDescent="0.25">
      <c r="A1200" s="143"/>
      <c r="J1200" s="24"/>
      <c r="O1200" s="132"/>
      <c r="U1200" s="1"/>
      <c r="V1200" s="1"/>
      <c r="X1200" s="1"/>
      <c r="AA1200" s="24"/>
    </row>
    <row r="1201" spans="1:29" x14ac:dyDescent="0.25">
      <c r="A1201" s="143"/>
      <c r="B1201" s="32"/>
      <c r="J1201" s="24"/>
      <c r="M1201" s="145"/>
      <c r="O1201" s="132"/>
      <c r="U1201" s="1"/>
      <c r="V1201" s="1"/>
      <c r="X1201" s="1"/>
      <c r="AA1201" s="24"/>
    </row>
    <row r="1202" spans="1:29" x14ac:dyDescent="0.25">
      <c r="A1202" s="143"/>
      <c r="J1202" s="24"/>
      <c r="O1202" s="132"/>
      <c r="U1202" s="1"/>
      <c r="V1202" s="1"/>
      <c r="X1202" s="1"/>
      <c r="AA1202" s="24"/>
    </row>
    <row r="1203" spans="1:29" x14ac:dyDescent="0.25">
      <c r="A1203" s="143"/>
      <c r="B1203" s="32"/>
      <c r="H1203" s="24"/>
      <c r="J1203" s="24"/>
      <c r="M1203" s="145"/>
      <c r="O1203" s="132"/>
      <c r="U1203" s="1"/>
      <c r="V1203" s="1"/>
      <c r="X1203" s="1"/>
      <c r="AA1203" s="24"/>
    </row>
    <row r="1204" spans="1:29" x14ac:dyDescent="0.25">
      <c r="A1204" s="143"/>
      <c r="H1204" s="24"/>
      <c r="J1204" s="24"/>
      <c r="O1204" s="132"/>
      <c r="U1204" s="1"/>
      <c r="V1204" s="1"/>
      <c r="X1204" s="1"/>
      <c r="AA1204" s="24"/>
    </row>
    <row r="1205" spans="1:29" x14ac:dyDescent="0.25">
      <c r="A1205" s="143"/>
      <c r="B1205" s="32"/>
      <c r="H1205" s="24"/>
      <c r="J1205" s="24"/>
      <c r="M1205" s="145"/>
      <c r="O1205" s="132"/>
      <c r="U1205" s="1"/>
      <c r="V1205" s="1"/>
      <c r="X1205" s="1"/>
      <c r="AA1205" s="24"/>
    </row>
    <row r="1206" spans="1:29" x14ac:dyDescent="0.25">
      <c r="A1206" s="143"/>
      <c r="H1206" s="24"/>
      <c r="J1206" s="24"/>
      <c r="O1206" s="132"/>
      <c r="V1206" s="16"/>
      <c r="X1206" s="16"/>
      <c r="AA1206" s="24"/>
    </row>
    <row r="1207" spans="1:29" x14ac:dyDescent="0.25">
      <c r="A1207" s="143"/>
      <c r="B1207" s="32"/>
      <c r="H1207" s="24"/>
      <c r="J1207" s="24"/>
      <c r="M1207" s="145"/>
      <c r="O1207" s="132"/>
      <c r="P1207" s="8"/>
      <c r="U1207" s="1"/>
      <c r="V1207" s="1"/>
      <c r="AA1207" s="24"/>
    </row>
    <row r="1208" spans="1:29" x14ac:dyDescent="0.25">
      <c r="A1208" s="143"/>
      <c r="H1208" s="24"/>
      <c r="J1208" s="143"/>
      <c r="K1208" s="122"/>
      <c r="L1208" s="144"/>
      <c r="O1208" s="132"/>
      <c r="P1208" s="8"/>
      <c r="U1208" s="1"/>
      <c r="V1208" s="1"/>
      <c r="AA1208" s="24"/>
    </row>
    <row r="1209" spans="1:29" x14ac:dyDescent="0.25">
      <c r="A1209" s="143"/>
      <c r="B1209" s="32"/>
      <c r="H1209" s="24"/>
      <c r="J1209" s="143"/>
      <c r="K1209" s="122"/>
      <c r="L1209" s="144"/>
      <c r="M1209" s="145"/>
      <c r="O1209" s="132"/>
      <c r="P1209" s="8"/>
      <c r="U1209" s="1"/>
      <c r="V1209" s="1"/>
      <c r="AA1209" s="24"/>
    </row>
    <row r="1210" spans="1:29" s="31" customFormat="1" x14ac:dyDescent="0.25">
      <c r="A1210" s="143"/>
      <c r="B1210" s="1"/>
      <c r="C1210" s="1"/>
      <c r="D1210" s="1"/>
      <c r="E1210" s="24"/>
      <c r="F1210" s="58"/>
      <c r="G1210" s="1"/>
      <c r="I1210" s="123"/>
      <c r="J1210" s="143"/>
      <c r="K1210" s="122"/>
      <c r="L1210" s="144"/>
      <c r="M1210" s="13"/>
      <c r="N1210" s="144"/>
      <c r="O1210" s="132"/>
      <c r="P1210" s="8"/>
      <c r="Q1210" s="1"/>
      <c r="R1210" s="1"/>
      <c r="S1210" s="1"/>
      <c r="T1210" s="1"/>
      <c r="U1210" s="1"/>
      <c r="V1210" s="1"/>
      <c r="W1210" s="1"/>
      <c r="X1210" s="15"/>
      <c r="Y1210" s="1"/>
      <c r="Z1210" s="1"/>
      <c r="AA1210" s="24"/>
      <c r="AB1210" s="1"/>
      <c r="AC1210" s="1"/>
    </row>
    <row r="1211" spans="1:29" s="31" customFormat="1" x14ac:dyDescent="0.25">
      <c r="A1211" s="143"/>
      <c r="B1211" s="1"/>
      <c r="C1211" s="1"/>
      <c r="D1211" s="1"/>
      <c r="E1211" s="24"/>
      <c r="F1211" s="58"/>
      <c r="G1211" s="1"/>
      <c r="I1211" s="123"/>
      <c r="J1211" s="143"/>
      <c r="K1211" s="122"/>
      <c r="L1211" s="144"/>
      <c r="M1211" s="13"/>
      <c r="N1211" s="144"/>
      <c r="O1211" s="132"/>
      <c r="P1211" s="8"/>
      <c r="Q1211" s="1"/>
      <c r="R1211" s="1"/>
      <c r="S1211" s="1"/>
      <c r="T1211" s="1"/>
      <c r="U1211" s="1"/>
      <c r="V1211" s="1"/>
      <c r="W1211" s="1"/>
      <c r="X1211" s="15"/>
      <c r="Y1211" s="1"/>
      <c r="Z1211" s="1"/>
      <c r="AA1211" s="24"/>
      <c r="AB1211" s="1"/>
      <c r="AC1211" s="1"/>
    </row>
    <row r="1212" spans="1:29" s="31" customFormat="1" x14ac:dyDescent="0.25">
      <c r="A1212" s="143"/>
      <c r="B1212" s="32"/>
      <c r="C1212" s="1"/>
      <c r="D1212" s="1"/>
      <c r="E1212" s="24"/>
      <c r="F1212" s="58"/>
      <c r="G1212" s="1"/>
      <c r="I1212" s="123"/>
      <c r="J1212" s="143"/>
      <c r="K1212" s="122"/>
      <c r="L1212" s="144"/>
      <c r="M1212" s="145"/>
      <c r="N1212" s="144"/>
      <c r="O1212" s="132"/>
      <c r="P1212" s="8"/>
      <c r="Q1212" s="1"/>
      <c r="R1212" s="1"/>
      <c r="S1212" s="1"/>
      <c r="T1212" s="1"/>
      <c r="U1212" s="1"/>
      <c r="V1212" s="1"/>
      <c r="W1212" s="1"/>
      <c r="X1212" s="15"/>
      <c r="Y1212" s="1"/>
      <c r="Z1212" s="1"/>
      <c r="AA1212" s="24"/>
      <c r="AB1212" s="1"/>
      <c r="AC1212" s="1"/>
    </row>
    <row r="1213" spans="1:29" s="31" customFormat="1" x14ac:dyDescent="0.25">
      <c r="A1213" s="143"/>
      <c r="B1213" s="1"/>
      <c r="C1213" s="1"/>
      <c r="D1213" s="1"/>
      <c r="E1213" s="24"/>
      <c r="F1213" s="58"/>
      <c r="G1213" s="1"/>
      <c r="I1213" s="123"/>
      <c r="J1213" s="143"/>
      <c r="K1213" s="122"/>
      <c r="L1213" s="144"/>
      <c r="M1213" s="13"/>
      <c r="N1213" s="144"/>
      <c r="O1213" s="132"/>
      <c r="P1213" s="8"/>
      <c r="Q1213" s="1"/>
      <c r="R1213" s="1"/>
      <c r="S1213" s="1"/>
      <c r="T1213" s="1"/>
      <c r="U1213" s="1"/>
      <c r="V1213" s="1"/>
      <c r="W1213" s="1"/>
      <c r="X1213" s="15"/>
      <c r="Y1213" s="1"/>
      <c r="Z1213" s="1"/>
      <c r="AA1213" s="24"/>
      <c r="AB1213" s="1"/>
      <c r="AC1213" s="1"/>
    </row>
    <row r="1214" spans="1:29" s="31" customFormat="1" x14ac:dyDescent="0.25">
      <c r="A1214" s="143"/>
      <c r="B1214" s="32"/>
      <c r="C1214" s="1"/>
      <c r="D1214" s="1"/>
      <c r="E1214" s="24"/>
      <c r="F1214" s="58"/>
      <c r="G1214" s="1"/>
      <c r="I1214" s="123"/>
      <c r="J1214" s="143"/>
      <c r="K1214" s="122"/>
      <c r="L1214" s="144"/>
      <c r="M1214" s="145"/>
      <c r="N1214" s="144"/>
      <c r="O1214" s="132"/>
      <c r="P1214" s="8"/>
      <c r="Q1214" s="1"/>
      <c r="R1214" s="1"/>
      <c r="S1214" s="1"/>
      <c r="T1214" s="1"/>
      <c r="U1214" s="1"/>
      <c r="V1214" s="1"/>
      <c r="W1214" s="1"/>
      <c r="X1214" s="15"/>
      <c r="Y1214" s="1"/>
      <c r="Z1214" s="1"/>
      <c r="AA1214" s="24"/>
      <c r="AB1214" s="1"/>
      <c r="AC1214" s="1"/>
    </row>
    <row r="1215" spans="1:29" s="31" customFormat="1" x14ac:dyDescent="0.25">
      <c r="A1215" s="143"/>
      <c r="B1215" s="1"/>
      <c r="C1215" s="1"/>
      <c r="D1215" s="1"/>
      <c r="E1215" s="24"/>
      <c r="F1215" s="58"/>
      <c r="G1215" s="1"/>
      <c r="I1215" s="123"/>
      <c r="J1215" s="143"/>
      <c r="K1215" s="122"/>
      <c r="L1215" s="144"/>
      <c r="M1215" s="13"/>
      <c r="N1215" s="144"/>
      <c r="O1215" s="132"/>
      <c r="P1215" s="8"/>
      <c r="Q1215" s="1"/>
      <c r="R1215" s="1"/>
      <c r="S1215" s="1"/>
      <c r="T1215" s="1"/>
      <c r="U1215" s="1"/>
      <c r="V1215" s="1"/>
      <c r="W1215" s="1"/>
      <c r="X1215" s="15"/>
      <c r="Y1215" s="1"/>
      <c r="Z1215" s="1"/>
      <c r="AA1215" s="24"/>
      <c r="AB1215" s="1"/>
      <c r="AC1215" s="1"/>
    </row>
    <row r="1216" spans="1:29" s="31" customFormat="1" x14ac:dyDescent="0.25">
      <c r="A1216" s="143"/>
      <c r="B1216" s="32"/>
      <c r="C1216" s="1"/>
      <c r="D1216" s="1"/>
      <c r="E1216" s="24"/>
      <c r="F1216" s="58"/>
      <c r="G1216" s="1"/>
      <c r="I1216" s="123"/>
      <c r="J1216" s="143"/>
      <c r="K1216" s="122"/>
      <c r="L1216" s="144"/>
      <c r="M1216" s="145"/>
      <c r="N1216" s="144"/>
      <c r="O1216" s="132"/>
      <c r="P1216" s="8"/>
      <c r="Q1216" s="1"/>
      <c r="R1216" s="1"/>
      <c r="S1216" s="1"/>
      <c r="T1216" s="1"/>
      <c r="U1216" s="1"/>
      <c r="V1216" s="1"/>
      <c r="W1216" s="1"/>
      <c r="X1216" s="15"/>
      <c r="Y1216" s="1"/>
      <c r="Z1216" s="1"/>
      <c r="AA1216" s="24"/>
      <c r="AB1216" s="1"/>
      <c r="AC1216" s="1"/>
    </row>
    <row r="1217" spans="1:29" s="31" customFormat="1" x14ac:dyDescent="0.25">
      <c r="A1217" s="143"/>
      <c r="B1217" s="1"/>
      <c r="C1217" s="1"/>
      <c r="D1217" s="1"/>
      <c r="E1217" s="24"/>
      <c r="F1217" s="58"/>
      <c r="G1217" s="1"/>
      <c r="I1217" s="123"/>
      <c r="J1217" s="143"/>
      <c r="K1217" s="122"/>
      <c r="L1217" s="144"/>
      <c r="M1217" s="13"/>
      <c r="N1217" s="144"/>
      <c r="O1217" s="132"/>
      <c r="P1217" s="8"/>
      <c r="Q1217" s="1"/>
      <c r="R1217" s="1"/>
      <c r="S1217" s="1"/>
      <c r="T1217" s="1"/>
      <c r="U1217" s="1"/>
      <c r="V1217" s="1"/>
      <c r="W1217" s="1"/>
      <c r="X1217" s="15"/>
      <c r="Y1217" s="1"/>
      <c r="Z1217" s="1"/>
      <c r="AA1217" s="24"/>
      <c r="AB1217" s="1"/>
      <c r="AC1217" s="1"/>
    </row>
    <row r="1218" spans="1:29" x14ac:dyDescent="0.25">
      <c r="A1218" s="143"/>
      <c r="H1218" s="24"/>
      <c r="J1218" s="143"/>
      <c r="K1218" s="122"/>
      <c r="L1218" s="144"/>
      <c r="N1218" s="144"/>
      <c r="O1218" s="132"/>
      <c r="P1218" s="8"/>
      <c r="U1218" s="1"/>
      <c r="V1218" s="1"/>
      <c r="AA1218" s="24"/>
    </row>
    <row r="1219" spans="1:29" x14ac:dyDescent="0.25">
      <c r="A1219" s="143"/>
      <c r="B1219" s="32"/>
      <c r="H1219" s="24"/>
      <c r="J1219" s="143"/>
      <c r="K1219" s="122"/>
      <c r="L1219" s="144"/>
      <c r="M1219" s="145"/>
      <c r="O1219" s="132"/>
      <c r="P1219" s="8"/>
      <c r="U1219" s="1"/>
      <c r="V1219" s="1"/>
      <c r="AA1219" s="24"/>
    </row>
    <row r="1220" spans="1:29" x14ac:dyDescent="0.25">
      <c r="A1220" s="143"/>
      <c r="H1220" s="24"/>
      <c r="J1220" s="143"/>
      <c r="K1220" s="122"/>
      <c r="L1220" s="144"/>
      <c r="O1220" s="132"/>
      <c r="P1220" s="8"/>
      <c r="U1220" s="1"/>
      <c r="V1220" s="1"/>
      <c r="AA1220" s="24"/>
    </row>
    <row r="1221" spans="1:29" x14ac:dyDescent="0.25">
      <c r="A1221" s="143"/>
      <c r="B1221" s="32"/>
      <c r="H1221" s="24"/>
      <c r="J1221" s="143"/>
      <c r="K1221" s="122"/>
      <c r="L1221" s="144"/>
      <c r="M1221" s="145"/>
      <c r="O1221" s="132"/>
      <c r="P1221" s="8"/>
      <c r="U1221" s="1"/>
      <c r="V1221" s="1"/>
      <c r="AA1221" s="24"/>
    </row>
    <row r="1222" spans="1:29" x14ac:dyDescent="0.25">
      <c r="A1222" s="143"/>
      <c r="H1222" s="24"/>
      <c r="J1222" s="143"/>
      <c r="K1222" s="122"/>
      <c r="L1222" s="144"/>
      <c r="O1222" s="2"/>
      <c r="P1222" s="8"/>
      <c r="U1222" s="1"/>
      <c r="V1222" s="1"/>
      <c r="AA1222" s="24"/>
    </row>
    <row r="1223" spans="1:29" x14ac:dyDescent="0.25">
      <c r="A1223" s="143"/>
      <c r="B1223" s="32"/>
      <c r="H1223" s="24"/>
      <c r="J1223" s="143"/>
      <c r="K1223" s="122"/>
      <c r="L1223" s="144"/>
      <c r="M1223" s="145"/>
      <c r="O1223" s="2"/>
      <c r="P1223" s="8"/>
      <c r="U1223" s="1"/>
      <c r="V1223" s="1"/>
      <c r="AA1223" s="24"/>
    </row>
    <row r="1224" spans="1:29" x14ac:dyDescent="0.25">
      <c r="A1224" s="143"/>
      <c r="H1224" s="24"/>
      <c r="J1224" s="143"/>
      <c r="K1224" s="122"/>
      <c r="L1224" s="144"/>
      <c r="O1224" s="132"/>
      <c r="P1224" s="8"/>
      <c r="U1224" s="1"/>
      <c r="V1224" s="1"/>
      <c r="AA1224" s="24"/>
    </row>
    <row r="1225" spans="1:29" x14ac:dyDescent="0.25">
      <c r="A1225" s="143"/>
      <c r="B1225" s="32"/>
      <c r="H1225" s="24"/>
      <c r="J1225" s="143"/>
      <c r="K1225" s="122"/>
      <c r="L1225" s="144"/>
      <c r="O1225" s="132"/>
      <c r="P1225" s="8"/>
      <c r="U1225" s="1"/>
      <c r="V1225" s="1"/>
      <c r="AA1225" s="24"/>
    </row>
    <row r="1226" spans="1:29" x14ac:dyDescent="0.25">
      <c r="A1226" s="143"/>
      <c r="H1226" s="24"/>
      <c r="J1226" s="143"/>
      <c r="K1226" s="122"/>
      <c r="L1226" s="144"/>
      <c r="M1226" s="145"/>
      <c r="O1226" s="132"/>
      <c r="P1226" s="8"/>
      <c r="U1226" s="1"/>
      <c r="V1226" s="1"/>
      <c r="AA1226" s="24"/>
    </row>
    <row r="1227" spans="1:29" x14ac:dyDescent="0.25">
      <c r="A1227" s="143"/>
      <c r="B1227" s="32"/>
      <c r="H1227" s="24"/>
      <c r="J1227" s="143"/>
      <c r="K1227" s="122"/>
      <c r="L1227" s="144"/>
      <c r="O1227" s="132"/>
      <c r="P1227" s="8"/>
      <c r="U1227" s="1"/>
      <c r="V1227" s="1"/>
      <c r="AA1227" s="24"/>
    </row>
    <row r="1228" spans="1:29" x14ac:dyDescent="0.25">
      <c r="A1228" s="143"/>
      <c r="H1228" s="24"/>
      <c r="J1228" s="143"/>
      <c r="K1228" s="122"/>
      <c r="L1228" s="144"/>
      <c r="M1228" s="145"/>
      <c r="O1228" s="132"/>
      <c r="P1228" s="8"/>
      <c r="U1228" s="1"/>
      <c r="V1228" s="1"/>
      <c r="AA1228" s="24"/>
    </row>
    <row r="1229" spans="1:29" x14ac:dyDescent="0.25">
      <c r="A1229" s="143"/>
      <c r="B1229" s="32"/>
      <c r="H1229" s="24"/>
      <c r="J1229" s="143"/>
      <c r="K1229" s="122"/>
      <c r="L1229" s="144"/>
      <c r="O1229" s="132"/>
      <c r="P1229" s="8"/>
      <c r="U1229" s="1"/>
      <c r="V1229" s="1"/>
      <c r="AA1229" s="24"/>
    </row>
    <row r="1230" spans="1:29" x14ac:dyDescent="0.25">
      <c r="A1230" s="143"/>
      <c r="H1230" s="24"/>
      <c r="J1230" s="143"/>
      <c r="K1230" s="122"/>
      <c r="L1230" s="144"/>
      <c r="M1230" s="145"/>
      <c r="O1230" s="132"/>
      <c r="P1230" s="8"/>
      <c r="U1230" s="1"/>
      <c r="V1230" s="1"/>
      <c r="AA1230" s="24"/>
    </row>
    <row r="1231" spans="1:29" x14ac:dyDescent="0.25">
      <c r="A1231" s="143"/>
      <c r="B1231" s="32"/>
      <c r="H1231" s="24"/>
      <c r="J1231" s="143"/>
      <c r="K1231" s="122"/>
      <c r="L1231" s="144"/>
      <c r="M1231" s="145"/>
      <c r="O1231" s="132"/>
      <c r="P1231" s="8"/>
      <c r="U1231" s="1"/>
      <c r="V1231" s="1"/>
      <c r="AA1231" s="24"/>
    </row>
    <row r="1232" spans="1:29" x14ac:dyDescent="0.25">
      <c r="A1232" s="143"/>
      <c r="H1232" s="24"/>
      <c r="J1232" s="143"/>
      <c r="K1232" s="122"/>
      <c r="L1232" s="144"/>
      <c r="O1232" s="132"/>
      <c r="P1232" s="8"/>
      <c r="U1232" s="1"/>
      <c r="V1232" s="1"/>
      <c r="AA1232" s="24"/>
    </row>
    <row r="1233" spans="1:27" x14ac:dyDescent="0.25">
      <c r="A1233" s="143"/>
      <c r="B1233" s="32"/>
      <c r="H1233" s="24"/>
      <c r="J1233" s="143"/>
      <c r="K1233" s="122"/>
      <c r="L1233" s="144"/>
      <c r="M1233" s="145"/>
      <c r="O1233" s="132"/>
      <c r="P1233" s="8"/>
      <c r="U1233" s="1"/>
      <c r="V1233" s="1"/>
      <c r="AA1233" s="24"/>
    </row>
    <row r="1234" spans="1:27" x14ac:dyDescent="0.25">
      <c r="A1234" s="143"/>
      <c r="H1234" s="24"/>
      <c r="J1234" s="143"/>
      <c r="K1234" s="186"/>
      <c r="L1234" s="144"/>
      <c r="O1234" s="132"/>
      <c r="P1234" s="8"/>
      <c r="U1234" s="1"/>
      <c r="V1234" s="1"/>
      <c r="AA1234" s="24"/>
    </row>
    <row r="1235" spans="1:27" x14ac:dyDescent="0.25">
      <c r="A1235" s="143"/>
      <c r="B1235" s="32"/>
      <c r="H1235" s="24"/>
      <c r="J1235" s="143"/>
      <c r="K1235" s="186"/>
      <c r="L1235" s="144"/>
      <c r="M1235" s="145"/>
      <c r="O1235" s="132"/>
      <c r="P1235" s="8"/>
      <c r="U1235" s="1"/>
      <c r="V1235" s="1"/>
      <c r="AA1235" s="24"/>
    </row>
    <row r="1236" spans="1:27" x14ac:dyDescent="0.25">
      <c r="A1236" s="143"/>
      <c r="H1236" s="24"/>
      <c r="J1236" s="143"/>
      <c r="K1236" s="186"/>
      <c r="L1236" s="144"/>
      <c r="O1236" s="132"/>
      <c r="P1236" s="8"/>
      <c r="U1236" s="1"/>
      <c r="V1236" s="1"/>
      <c r="AA1236" s="24"/>
    </row>
    <row r="1237" spans="1:27" x14ac:dyDescent="0.25">
      <c r="A1237" s="143"/>
      <c r="B1237" s="32"/>
      <c r="H1237" s="24"/>
      <c r="J1237" s="143"/>
      <c r="K1237" s="186"/>
      <c r="L1237" s="144"/>
      <c r="O1237" s="132"/>
      <c r="P1237" s="8"/>
      <c r="U1237" s="1"/>
      <c r="V1237" s="1"/>
      <c r="AA1237" s="24"/>
    </row>
    <row r="1238" spans="1:27" x14ac:dyDescent="0.25">
      <c r="A1238" s="143"/>
      <c r="H1238" s="24"/>
      <c r="J1238" s="143"/>
      <c r="K1238" s="186"/>
      <c r="L1238" s="144"/>
      <c r="M1238" s="145"/>
      <c r="O1238" s="132"/>
      <c r="P1238" s="8"/>
      <c r="U1238" s="1"/>
      <c r="V1238" s="1"/>
      <c r="AA1238" s="24"/>
    </row>
    <row r="1239" spans="1:27" x14ac:dyDescent="0.25">
      <c r="A1239" s="143"/>
      <c r="B1239" s="32"/>
      <c r="H1239" s="24"/>
      <c r="J1239" s="143"/>
      <c r="K1239" s="186"/>
      <c r="L1239" s="144"/>
      <c r="O1239" s="132"/>
      <c r="P1239" s="8"/>
      <c r="U1239" s="1"/>
      <c r="V1239" s="1"/>
      <c r="Y1239" s="122"/>
      <c r="Z1239" s="122"/>
      <c r="AA1239" s="24"/>
    </row>
    <row r="1240" spans="1:27" x14ac:dyDescent="0.25">
      <c r="A1240" s="143"/>
      <c r="H1240" s="24"/>
      <c r="J1240" s="143"/>
      <c r="K1240" s="186"/>
      <c r="L1240" s="144"/>
      <c r="M1240" s="145"/>
      <c r="O1240" s="132"/>
      <c r="P1240" s="8"/>
      <c r="U1240" s="1"/>
      <c r="V1240" s="1"/>
      <c r="Y1240" s="62"/>
      <c r="Z1240" s="62"/>
      <c r="AA1240" s="24"/>
    </row>
    <row r="1241" spans="1:27" x14ac:dyDescent="0.25">
      <c r="A1241" s="143"/>
      <c r="B1241" s="32"/>
      <c r="H1241" s="24"/>
      <c r="J1241" s="143"/>
      <c r="K1241" s="186"/>
      <c r="L1241" s="144"/>
      <c r="O1241" s="132"/>
      <c r="P1241" s="8"/>
      <c r="U1241" s="1"/>
      <c r="V1241" s="1"/>
      <c r="Y1241" s="62"/>
      <c r="Z1241" s="62"/>
      <c r="AA1241" s="24"/>
    </row>
    <row r="1242" spans="1:27" x14ac:dyDescent="0.25">
      <c r="A1242" s="143"/>
      <c r="H1242" s="24"/>
      <c r="J1242" s="143"/>
      <c r="K1242" s="186"/>
      <c r="L1242" s="144"/>
      <c r="O1242" s="132"/>
      <c r="P1242" s="8"/>
      <c r="U1242" s="1"/>
      <c r="V1242" s="1"/>
      <c r="Y1242" s="62"/>
      <c r="Z1242" s="62"/>
      <c r="AA1242" s="24"/>
    </row>
    <row r="1243" spans="1:27" x14ac:dyDescent="0.25">
      <c r="A1243" s="143"/>
      <c r="B1243" s="32"/>
      <c r="H1243" s="24"/>
      <c r="J1243" s="143"/>
      <c r="K1243" s="186"/>
      <c r="L1243" s="144"/>
      <c r="M1243" s="145"/>
      <c r="O1243" s="132"/>
      <c r="P1243" s="8"/>
      <c r="U1243" s="1"/>
      <c r="V1243" s="1"/>
      <c r="Y1243" s="62"/>
      <c r="Z1243" s="62"/>
      <c r="AA1243" s="24"/>
    </row>
    <row r="1244" spans="1:27" x14ac:dyDescent="0.25">
      <c r="A1244" s="143"/>
      <c r="H1244" s="24"/>
      <c r="J1244" s="143"/>
      <c r="K1244" s="186"/>
      <c r="L1244" s="144"/>
      <c r="O1244" s="132"/>
      <c r="P1244" s="8"/>
      <c r="U1244" s="1"/>
      <c r="V1244" s="1"/>
      <c r="Y1244" s="62"/>
      <c r="Z1244" s="62"/>
      <c r="AA1244" s="24"/>
    </row>
    <row r="1245" spans="1:27" x14ac:dyDescent="0.25">
      <c r="A1245" s="143"/>
      <c r="B1245" s="32"/>
      <c r="H1245" s="24"/>
      <c r="J1245" s="143"/>
      <c r="K1245" s="186"/>
      <c r="L1245" s="144"/>
      <c r="M1245" s="145"/>
      <c r="O1245" s="132"/>
      <c r="P1245" s="8"/>
      <c r="U1245" s="1"/>
      <c r="V1245" s="1"/>
      <c r="Y1245" s="122"/>
      <c r="Z1245" s="122"/>
      <c r="AA1245" s="24"/>
    </row>
    <row r="1246" spans="1:27" x14ac:dyDescent="0.25">
      <c r="A1246" s="143"/>
      <c r="H1246" s="24"/>
      <c r="J1246" s="143"/>
      <c r="K1246" s="186"/>
      <c r="L1246" s="144"/>
      <c r="O1246" s="132"/>
      <c r="P1246" s="8"/>
      <c r="U1246" s="1"/>
      <c r="V1246" s="1"/>
      <c r="Y1246" s="122"/>
      <c r="Z1246" s="122"/>
      <c r="AA1246" s="24"/>
    </row>
    <row r="1247" spans="1:27" x14ac:dyDescent="0.25">
      <c r="A1247" s="143"/>
      <c r="B1247" s="32"/>
      <c r="H1247" s="24"/>
      <c r="J1247" s="143"/>
      <c r="K1247" s="186"/>
      <c r="L1247" s="144"/>
      <c r="M1247" s="145"/>
      <c r="O1247" s="132"/>
      <c r="P1247" s="8"/>
      <c r="U1247" s="1"/>
      <c r="V1247" s="1"/>
      <c r="Y1247" s="122"/>
      <c r="Z1247" s="122"/>
      <c r="AA1247" s="24"/>
    </row>
    <row r="1248" spans="1:27" x14ac:dyDescent="0.25">
      <c r="A1248" s="143"/>
      <c r="H1248" s="24"/>
      <c r="J1248" s="143"/>
      <c r="K1248" s="186"/>
      <c r="L1248" s="144"/>
      <c r="O1248" s="132"/>
      <c r="P1248" s="8"/>
      <c r="U1248" s="1"/>
      <c r="V1248" s="1"/>
      <c r="Y1248" s="122"/>
      <c r="Z1248" s="122"/>
      <c r="AA1248" s="24"/>
    </row>
    <row r="1249" spans="1:27" x14ac:dyDescent="0.25">
      <c r="A1249" s="143"/>
      <c r="B1249" s="32"/>
      <c r="H1249" s="24"/>
      <c r="J1249" s="24"/>
      <c r="K1249" s="32"/>
      <c r="M1249" s="145"/>
      <c r="O1249" s="132"/>
      <c r="P1249" s="8"/>
      <c r="U1249" s="1"/>
      <c r="Y1249" s="122"/>
      <c r="Z1249" s="122"/>
      <c r="AA1249" s="24"/>
    </row>
    <row r="1250" spans="1:27" x14ac:dyDescent="0.25">
      <c r="A1250" s="143"/>
      <c r="H1250" s="24"/>
      <c r="J1250" s="24"/>
      <c r="K1250" s="32"/>
      <c r="O1250" s="132"/>
      <c r="P1250" s="8"/>
      <c r="U1250" s="1"/>
      <c r="Y1250" s="122"/>
      <c r="Z1250" s="122"/>
      <c r="AA1250" s="24"/>
    </row>
    <row r="1251" spans="1:27" x14ac:dyDescent="0.25">
      <c r="A1251" s="143"/>
      <c r="B1251" s="32"/>
      <c r="H1251" s="24"/>
      <c r="J1251" s="24"/>
      <c r="K1251" s="32"/>
      <c r="M1251" s="145"/>
      <c r="O1251" s="132"/>
      <c r="P1251" s="8"/>
      <c r="U1251" s="1"/>
      <c r="Y1251" s="122"/>
      <c r="Z1251" s="122"/>
      <c r="AA1251" s="24"/>
    </row>
    <row r="1252" spans="1:27" x14ac:dyDescent="0.25">
      <c r="A1252" s="143"/>
      <c r="H1252" s="24"/>
      <c r="J1252" s="24"/>
      <c r="K1252" s="32"/>
      <c r="O1252" s="132"/>
      <c r="P1252" s="8"/>
      <c r="U1252" s="1"/>
      <c r="Y1252" s="122"/>
      <c r="Z1252" s="122"/>
      <c r="AA1252" s="24"/>
    </row>
    <row r="1253" spans="1:27" x14ac:dyDescent="0.25">
      <c r="A1253" s="143"/>
      <c r="B1253" s="32"/>
      <c r="H1253" s="24"/>
      <c r="J1253" s="24"/>
      <c r="K1253" s="32"/>
      <c r="M1253" s="145"/>
      <c r="O1253" s="132"/>
      <c r="P1253" s="8"/>
      <c r="U1253" s="1"/>
      <c r="Y1253" s="122"/>
      <c r="Z1253" s="122"/>
      <c r="AA1253" s="24"/>
    </row>
    <row r="1254" spans="1:27" x14ac:dyDescent="0.25">
      <c r="A1254" s="143"/>
      <c r="H1254" s="24"/>
      <c r="J1254" s="24"/>
      <c r="K1254" s="32"/>
      <c r="O1254" s="132"/>
      <c r="P1254" s="8"/>
      <c r="U1254" s="1"/>
      <c r="Y1254" s="122"/>
      <c r="Z1254" s="122"/>
      <c r="AA1254" s="24"/>
    </row>
    <row r="1255" spans="1:27" x14ac:dyDescent="0.25">
      <c r="A1255" s="143"/>
      <c r="B1255" s="32"/>
      <c r="H1255" s="24"/>
      <c r="J1255" s="24"/>
      <c r="K1255" s="32"/>
      <c r="M1255" s="145"/>
      <c r="O1255" s="132"/>
      <c r="P1255" s="8"/>
      <c r="U1255" s="1"/>
      <c r="Y1255" s="122"/>
      <c r="Z1255" s="122"/>
      <c r="AA1255" s="24"/>
    </row>
    <row r="1256" spans="1:27" x14ac:dyDescent="0.25">
      <c r="A1256" s="143"/>
      <c r="H1256" s="24"/>
      <c r="J1256" s="24"/>
      <c r="K1256" s="32"/>
      <c r="O1256" s="132"/>
      <c r="P1256" s="8"/>
      <c r="U1256" s="1"/>
      <c r="Y1256" s="122"/>
      <c r="Z1256" s="122"/>
      <c r="AA1256" s="24"/>
    </row>
    <row r="1257" spans="1:27" x14ac:dyDescent="0.25">
      <c r="A1257" s="143"/>
      <c r="B1257" s="32"/>
      <c r="H1257" s="24"/>
      <c r="J1257" s="24"/>
      <c r="M1257" s="145"/>
      <c r="O1257" s="132"/>
      <c r="P1257" s="8"/>
      <c r="U1257" s="1"/>
      <c r="Y1257" s="122"/>
      <c r="Z1257" s="122"/>
      <c r="AA1257" s="24"/>
    </row>
    <row r="1258" spans="1:27" x14ac:dyDescent="0.25">
      <c r="A1258" s="143"/>
      <c r="H1258" s="24"/>
      <c r="J1258" s="24"/>
      <c r="O1258" s="132"/>
      <c r="P1258" s="8"/>
      <c r="U1258" s="1"/>
      <c r="Y1258" s="122"/>
      <c r="Z1258" s="122"/>
      <c r="AA1258" s="24"/>
    </row>
    <row r="1259" spans="1:27" x14ac:dyDescent="0.25">
      <c r="A1259" s="143"/>
      <c r="B1259" s="32"/>
      <c r="H1259" s="24"/>
      <c r="J1259" s="24"/>
      <c r="M1259" s="145"/>
      <c r="O1259" s="132"/>
      <c r="P1259" s="8"/>
      <c r="U1259" s="1"/>
      <c r="Y1259" s="122"/>
      <c r="Z1259" s="122"/>
      <c r="AA1259" s="24"/>
    </row>
    <row r="1260" spans="1:27" x14ac:dyDescent="0.25">
      <c r="A1260" s="143"/>
      <c r="H1260" s="24"/>
      <c r="J1260" s="24"/>
      <c r="O1260" s="132"/>
      <c r="P1260" s="8"/>
      <c r="U1260" s="1"/>
      <c r="Y1260" s="122"/>
      <c r="Z1260" s="122"/>
      <c r="AA1260" s="24"/>
    </row>
    <row r="1261" spans="1:27" x14ac:dyDescent="0.25">
      <c r="A1261" s="143"/>
      <c r="B1261" s="32"/>
      <c r="H1261" s="24"/>
      <c r="J1261" s="24"/>
      <c r="M1261" s="145"/>
      <c r="O1261" s="132"/>
      <c r="P1261" s="8"/>
      <c r="U1261" s="1"/>
      <c r="Y1261" s="122"/>
      <c r="Z1261" s="122"/>
      <c r="AA1261" s="24"/>
    </row>
    <row r="1262" spans="1:27" x14ac:dyDescent="0.25">
      <c r="A1262" s="143"/>
      <c r="H1262" s="24"/>
      <c r="J1262" s="24"/>
      <c r="O1262" s="132"/>
      <c r="P1262" s="8"/>
      <c r="U1262" s="1"/>
      <c r="Y1262" s="122"/>
      <c r="Z1262" s="122"/>
      <c r="AA1262" s="24"/>
    </row>
    <row r="1263" spans="1:27" x14ac:dyDescent="0.25">
      <c r="A1263" s="143"/>
      <c r="B1263" s="32"/>
      <c r="H1263" s="24"/>
      <c r="J1263" s="24"/>
      <c r="M1263" s="145"/>
      <c r="O1263" s="132"/>
      <c r="P1263" s="8"/>
      <c r="U1263" s="1"/>
      <c r="Y1263" s="122"/>
      <c r="Z1263" s="122"/>
      <c r="AA1263" s="24"/>
    </row>
    <row r="1264" spans="1:27" x14ac:dyDescent="0.25">
      <c r="A1264" s="143"/>
      <c r="H1264" s="24"/>
      <c r="J1264" s="24"/>
      <c r="O1264" s="132"/>
      <c r="P1264" s="8"/>
      <c r="U1264" s="1"/>
      <c r="Y1264" s="122"/>
      <c r="Z1264" s="122"/>
      <c r="AA1264" s="24"/>
    </row>
    <row r="1265" spans="1:27" x14ac:dyDescent="0.25">
      <c r="A1265" s="143"/>
      <c r="B1265" s="32"/>
      <c r="H1265" s="24"/>
      <c r="J1265" s="24"/>
      <c r="M1265" s="145"/>
      <c r="O1265" s="132"/>
      <c r="P1265" s="8"/>
      <c r="U1265" s="1"/>
      <c r="Y1265" s="122"/>
      <c r="Z1265" s="122"/>
      <c r="AA1265" s="24"/>
    </row>
    <row r="1266" spans="1:27" x14ac:dyDescent="0.25">
      <c r="A1266" s="143"/>
      <c r="H1266" s="24"/>
      <c r="J1266" s="24"/>
      <c r="O1266" s="132"/>
      <c r="P1266" s="8"/>
      <c r="U1266" s="1"/>
      <c r="Y1266" s="122"/>
      <c r="Z1266" s="122"/>
      <c r="AA1266" s="24"/>
    </row>
    <row r="1267" spans="1:27" x14ac:dyDescent="0.25">
      <c r="A1267" s="143"/>
      <c r="B1267" s="32"/>
      <c r="H1267" s="24"/>
      <c r="J1267" s="24"/>
      <c r="M1267" s="145"/>
      <c r="O1267" s="132"/>
      <c r="P1267" s="8"/>
      <c r="U1267" s="1"/>
      <c r="Y1267" s="122"/>
      <c r="Z1267" s="122"/>
      <c r="AA1267" s="24"/>
    </row>
    <row r="1268" spans="1:27" x14ac:dyDescent="0.25">
      <c r="A1268" s="143"/>
      <c r="H1268" s="24"/>
      <c r="J1268" s="24"/>
      <c r="O1268" s="132"/>
      <c r="P1268" s="8"/>
      <c r="U1268" s="1"/>
      <c r="Y1268" s="122"/>
      <c r="Z1268" s="122"/>
      <c r="AA1268" s="24"/>
    </row>
    <row r="1269" spans="1:27" x14ac:dyDescent="0.25">
      <c r="A1269" s="143"/>
      <c r="B1269" s="32"/>
      <c r="H1269" s="24"/>
      <c r="J1269" s="24"/>
      <c r="M1269" s="145"/>
      <c r="O1269" s="132"/>
      <c r="P1269" s="8"/>
      <c r="U1269" s="1"/>
      <c r="Y1269" s="122"/>
      <c r="Z1269" s="122"/>
      <c r="AA1269" s="24"/>
    </row>
    <row r="1270" spans="1:27" x14ac:dyDescent="0.25">
      <c r="A1270" s="143"/>
      <c r="H1270" s="24"/>
      <c r="J1270" s="24"/>
      <c r="O1270" s="132"/>
      <c r="P1270" s="8"/>
      <c r="U1270" s="1"/>
      <c r="Y1270" s="122"/>
      <c r="Z1270" s="122"/>
      <c r="AA1270" s="24"/>
    </row>
    <row r="1271" spans="1:27" x14ac:dyDescent="0.25">
      <c r="A1271" s="143"/>
      <c r="B1271" s="32"/>
      <c r="H1271" s="24"/>
      <c r="J1271" s="24"/>
      <c r="M1271" s="145"/>
      <c r="O1271" s="132"/>
      <c r="P1271" s="8"/>
      <c r="U1271" s="1"/>
      <c r="Y1271" s="122"/>
      <c r="Z1271" s="122"/>
      <c r="AA1271" s="24"/>
    </row>
    <row r="1272" spans="1:27" x14ac:dyDescent="0.25">
      <c r="A1272" s="143"/>
      <c r="H1272" s="24"/>
      <c r="J1272" s="24"/>
      <c r="O1272" s="132"/>
      <c r="P1272" s="8"/>
      <c r="Y1272" s="122"/>
      <c r="Z1272" s="122"/>
      <c r="AA1272" s="24"/>
    </row>
    <row r="1273" spans="1:27" x14ac:dyDescent="0.25">
      <c r="A1273" s="143"/>
      <c r="B1273" s="32"/>
      <c r="H1273" s="24"/>
      <c r="J1273" s="24"/>
      <c r="M1273" s="145"/>
      <c r="O1273" s="132"/>
      <c r="P1273" s="8"/>
      <c r="Y1273" s="122"/>
      <c r="Z1273" s="122"/>
      <c r="AA1273" s="24"/>
    </row>
    <row r="1274" spans="1:27" x14ac:dyDescent="0.25">
      <c r="A1274" s="143"/>
      <c r="H1274" s="24"/>
      <c r="J1274" s="24"/>
      <c r="O1274" s="132"/>
      <c r="P1274" s="8"/>
      <c r="Y1274" s="122"/>
      <c r="Z1274" s="122"/>
      <c r="AA1274" s="24"/>
    </row>
    <row r="1275" spans="1:27" x14ac:dyDescent="0.25">
      <c r="A1275" s="143"/>
      <c r="B1275" s="32"/>
      <c r="H1275" s="24"/>
      <c r="J1275" s="24"/>
      <c r="M1275" s="145"/>
      <c r="O1275" s="132"/>
      <c r="P1275" s="8"/>
      <c r="Y1275" s="122"/>
      <c r="Z1275" s="122"/>
      <c r="AA1275" s="24"/>
    </row>
    <row r="1276" spans="1:27" x14ac:dyDescent="0.25">
      <c r="A1276" s="143"/>
      <c r="H1276" s="24"/>
      <c r="J1276" s="24"/>
      <c r="O1276" s="132"/>
      <c r="P1276" s="8"/>
      <c r="Y1276" s="123"/>
      <c r="Z1276" s="123"/>
      <c r="AA1276" s="24"/>
    </row>
    <row r="1277" spans="1:27" x14ac:dyDescent="0.25">
      <c r="A1277" s="143"/>
      <c r="B1277" s="32"/>
      <c r="H1277" s="24"/>
      <c r="J1277" s="24"/>
      <c r="M1277" s="145"/>
      <c r="O1277" s="132"/>
      <c r="P1277" s="8"/>
      <c r="Y1277" s="96"/>
      <c r="Z1277" s="96"/>
      <c r="AA1277" s="24"/>
    </row>
    <row r="1278" spans="1:27" x14ac:dyDescent="0.25">
      <c r="A1278" s="143"/>
      <c r="H1278" s="24"/>
      <c r="J1278" s="24"/>
      <c r="O1278" s="132"/>
      <c r="P1278" s="8"/>
      <c r="Y1278" s="96"/>
      <c r="Z1278" s="96"/>
      <c r="AA1278" s="24"/>
    </row>
    <row r="1279" spans="1:27" x14ac:dyDescent="0.25">
      <c r="A1279" s="143"/>
      <c r="B1279" s="32"/>
      <c r="H1279" s="24"/>
      <c r="J1279" s="24"/>
      <c r="M1279" s="145"/>
      <c r="O1279" s="132"/>
      <c r="P1279" s="8"/>
      <c r="Y1279" s="96"/>
      <c r="Z1279" s="96"/>
      <c r="AA1279" s="24"/>
    </row>
    <row r="1280" spans="1:27" x14ac:dyDescent="0.25">
      <c r="A1280" s="143"/>
      <c r="H1280" s="24"/>
      <c r="J1280" s="24"/>
      <c r="O1280" s="132"/>
      <c r="P1280" s="8"/>
      <c r="AA1280" s="24"/>
    </row>
    <row r="1281" spans="1:27" x14ac:dyDescent="0.25">
      <c r="A1281" s="143"/>
      <c r="B1281" s="32"/>
      <c r="H1281" s="24"/>
      <c r="J1281" s="24"/>
      <c r="M1281" s="145"/>
      <c r="O1281" s="132"/>
      <c r="P1281" s="8"/>
      <c r="AA1281" s="24"/>
    </row>
    <row r="1282" spans="1:27" x14ac:dyDescent="0.25">
      <c r="A1282" s="143"/>
      <c r="H1282" s="24"/>
      <c r="I1282" s="331"/>
      <c r="J1282" s="24"/>
      <c r="O1282" s="132"/>
      <c r="P1282" s="8"/>
      <c r="AA1282" s="24"/>
    </row>
    <row r="1283" spans="1:27" s="122" customFormat="1" x14ac:dyDescent="0.25">
      <c r="A1283" s="143"/>
      <c r="B1283" s="186"/>
      <c r="C1283" s="1"/>
      <c r="D1283" s="1"/>
      <c r="E1283" s="24"/>
      <c r="F1283" s="24"/>
      <c r="G1283" s="1"/>
      <c r="I1283" s="123"/>
      <c r="J1283" s="143"/>
      <c r="L1283" s="144"/>
      <c r="M1283" s="145"/>
      <c r="N1283" s="144"/>
      <c r="O1283" s="132"/>
      <c r="V1283" s="147"/>
      <c r="X1283" s="147"/>
      <c r="Y1283" s="1"/>
      <c r="Z1283" s="1"/>
      <c r="AA1283" s="143"/>
    </row>
    <row r="1284" spans="1:27" s="62" customFormat="1" x14ac:dyDescent="0.25">
      <c r="A1284" s="131"/>
      <c r="E1284" s="131"/>
      <c r="F1284" s="131"/>
      <c r="I1284" s="372"/>
      <c r="J1284" s="131"/>
      <c r="L1284" s="374"/>
      <c r="M1284" s="375"/>
      <c r="N1284" s="374"/>
      <c r="O1284" s="376"/>
      <c r="P1284" s="372"/>
      <c r="U1284" s="377"/>
      <c r="V1284" s="378"/>
      <c r="X1284" s="378"/>
      <c r="Y1284" s="1"/>
      <c r="Z1284" s="1"/>
      <c r="AA1284" s="131"/>
    </row>
    <row r="1285" spans="1:27" s="62" customFormat="1" x14ac:dyDescent="0.25">
      <c r="A1285" s="131"/>
      <c r="B1285" s="373"/>
      <c r="E1285" s="131"/>
      <c r="F1285" s="131"/>
      <c r="I1285" s="372"/>
      <c r="J1285" s="131"/>
      <c r="L1285" s="374"/>
      <c r="M1285" s="375"/>
      <c r="N1285" s="374"/>
      <c r="O1285" s="376"/>
      <c r="U1285" s="377"/>
      <c r="V1285" s="378"/>
      <c r="X1285" s="378"/>
      <c r="Y1285" s="1"/>
      <c r="Z1285" s="1"/>
      <c r="AA1285" s="131"/>
    </row>
    <row r="1286" spans="1:27" s="62" customFormat="1" x14ac:dyDescent="0.25">
      <c r="A1286" s="131"/>
      <c r="E1286" s="131"/>
      <c r="F1286" s="131"/>
      <c r="I1286" s="372"/>
      <c r="J1286" s="131"/>
      <c r="L1286" s="374"/>
      <c r="M1286" s="375"/>
      <c r="N1286" s="374"/>
      <c r="O1286" s="376"/>
      <c r="P1286" s="372"/>
      <c r="U1286" s="377"/>
      <c r="V1286" s="378"/>
      <c r="X1286" s="378"/>
      <c r="Y1286" s="1"/>
      <c r="Z1286" s="1"/>
      <c r="AA1286" s="131"/>
    </row>
    <row r="1287" spans="1:27" s="62" customFormat="1" x14ac:dyDescent="0.25">
      <c r="A1287" s="131"/>
      <c r="B1287" s="373"/>
      <c r="E1287" s="131"/>
      <c r="F1287" s="131"/>
      <c r="I1287" s="372"/>
      <c r="J1287" s="131"/>
      <c r="L1287" s="374"/>
      <c r="M1287" s="375"/>
      <c r="N1287" s="374"/>
      <c r="O1287" s="376"/>
      <c r="U1287" s="377"/>
      <c r="V1287" s="378"/>
      <c r="X1287" s="378"/>
      <c r="Y1287" s="1"/>
      <c r="Z1287" s="1"/>
      <c r="AA1287" s="131"/>
    </row>
    <row r="1288" spans="1:27" s="62" customFormat="1" x14ac:dyDescent="0.25">
      <c r="A1288" s="131"/>
      <c r="E1288" s="131"/>
      <c r="F1288" s="131"/>
      <c r="I1288" s="372"/>
      <c r="J1288" s="131"/>
      <c r="L1288" s="374"/>
      <c r="M1288" s="375"/>
      <c r="N1288" s="374"/>
      <c r="O1288" s="376"/>
      <c r="P1288" s="372"/>
      <c r="U1288" s="377"/>
      <c r="V1288" s="378"/>
      <c r="X1288" s="378"/>
      <c r="Y1288" s="1"/>
      <c r="Z1288" s="1"/>
      <c r="AA1288" s="131"/>
    </row>
    <row r="1289" spans="1:27" s="122" customFormat="1" x14ac:dyDescent="0.25">
      <c r="A1289" s="143"/>
      <c r="B1289" s="186"/>
      <c r="E1289" s="143"/>
      <c r="F1289" s="143"/>
      <c r="I1289" s="123"/>
      <c r="J1289" s="143"/>
      <c r="L1289" s="144"/>
      <c r="M1289" s="145"/>
      <c r="N1289" s="144"/>
      <c r="O1289" s="132"/>
      <c r="U1289" s="146"/>
      <c r="V1289" s="147"/>
      <c r="X1289" s="147"/>
      <c r="Y1289" s="1"/>
      <c r="Z1289" s="1"/>
      <c r="AA1289" s="143"/>
    </row>
    <row r="1290" spans="1:27" s="122" customFormat="1" ht="27" customHeight="1" x14ac:dyDescent="0.25">
      <c r="A1290" s="143"/>
      <c r="C1290" s="1"/>
      <c r="D1290" s="1"/>
      <c r="E1290" s="143"/>
      <c r="F1290" s="143"/>
      <c r="I1290" s="123"/>
      <c r="J1290" s="143"/>
      <c r="L1290" s="144"/>
      <c r="M1290" s="145"/>
      <c r="N1290" s="144"/>
      <c r="O1290" s="132"/>
      <c r="P1290" s="123"/>
      <c r="U1290" s="146"/>
      <c r="V1290" s="147"/>
      <c r="X1290" s="147"/>
      <c r="Y1290" s="1"/>
      <c r="Z1290" s="1"/>
      <c r="AA1290" s="143"/>
    </row>
    <row r="1291" spans="1:27" s="122" customFormat="1" ht="24" customHeight="1" x14ac:dyDescent="0.25">
      <c r="A1291" s="143"/>
      <c r="B1291" s="186"/>
      <c r="C1291" s="1"/>
      <c r="D1291" s="1"/>
      <c r="E1291" s="143"/>
      <c r="F1291" s="143"/>
      <c r="I1291" s="143"/>
      <c r="J1291" s="143"/>
      <c r="L1291" s="332"/>
      <c r="M1291" s="145"/>
      <c r="N1291" s="144"/>
      <c r="O1291" s="132"/>
      <c r="P1291" s="123"/>
      <c r="U1291" s="146"/>
      <c r="V1291" s="147"/>
      <c r="X1291" s="147"/>
      <c r="Y1291" s="1"/>
      <c r="Z1291" s="1"/>
      <c r="AA1291" s="143"/>
    </row>
    <row r="1292" spans="1:27" s="122" customFormat="1" x14ac:dyDescent="0.25">
      <c r="A1292" s="143"/>
      <c r="E1292" s="143"/>
      <c r="F1292" s="143"/>
      <c r="I1292" s="143"/>
      <c r="J1292" s="143"/>
      <c r="L1292" s="332"/>
      <c r="M1292" s="145"/>
      <c r="N1292" s="144"/>
      <c r="O1292" s="132"/>
      <c r="P1292" s="123"/>
      <c r="U1292" s="146"/>
      <c r="V1292" s="147"/>
      <c r="X1292" s="147"/>
      <c r="Y1292" s="1"/>
      <c r="Z1292" s="1"/>
      <c r="AA1292" s="143"/>
    </row>
    <row r="1293" spans="1:27" s="122" customFormat="1" x14ac:dyDescent="0.25">
      <c r="A1293" s="143"/>
      <c r="B1293" s="186"/>
      <c r="E1293" s="143"/>
      <c r="F1293" s="143"/>
      <c r="I1293" s="143"/>
      <c r="J1293" s="143"/>
      <c r="L1293" s="332"/>
      <c r="M1293" s="145"/>
      <c r="N1293" s="144"/>
      <c r="O1293" s="132"/>
      <c r="P1293" s="123"/>
      <c r="U1293" s="146"/>
      <c r="V1293" s="147"/>
      <c r="X1293" s="147"/>
      <c r="Y1293" s="1"/>
      <c r="Z1293" s="1"/>
      <c r="AA1293" s="143"/>
    </row>
    <row r="1294" spans="1:27" s="122" customFormat="1" x14ac:dyDescent="0.25">
      <c r="A1294" s="143"/>
      <c r="E1294" s="143"/>
      <c r="F1294" s="143"/>
      <c r="I1294" s="143"/>
      <c r="J1294" s="143"/>
      <c r="L1294" s="332"/>
      <c r="M1294" s="145"/>
      <c r="N1294" s="144"/>
      <c r="O1294" s="132"/>
      <c r="P1294" s="123"/>
      <c r="U1294" s="146"/>
      <c r="V1294" s="147"/>
      <c r="X1294" s="147"/>
      <c r="Y1294" s="1"/>
      <c r="Z1294" s="1"/>
      <c r="AA1294" s="143"/>
    </row>
    <row r="1295" spans="1:27" s="122" customFormat="1" x14ac:dyDescent="0.25">
      <c r="A1295" s="143"/>
      <c r="B1295" s="186"/>
      <c r="E1295" s="143"/>
      <c r="F1295" s="143"/>
      <c r="I1295" s="143"/>
      <c r="J1295" s="143"/>
      <c r="L1295" s="332"/>
      <c r="M1295" s="145"/>
      <c r="N1295" s="144"/>
      <c r="O1295" s="132"/>
      <c r="P1295" s="123"/>
      <c r="U1295" s="146"/>
      <c r="V1295" s="147"/>
      <c r="X1295" s="147"/>
      <c r="Y1295" s="1"/>
      <c r="Z1295" s="1"/>
      <c r="AA1295" s="143"/>
    </row>
    <row r="1296" spans="1:27" s="122" customFormat="1" x14ac:dyDescent="0.25">
      <c r="A1296" s="143"/>
      <c r="E1296" s="143"/>
      <c r="F1296" s="143"/>
      <c r="I1296" s="143"/>
      <c r="J1296" s="143"/>
      <c r="L1296" s="144"/>
      <c r="M1296" s="145"/>
      <c r="N1296" s="144"/>
      <c r="O1296" s="132"/>
      <c r="P1296" s="123"/>
      <c r="U1296" s="146"/>
      <c r="V1296" s="147"/>
      <c r="X1296" s="147"/>
      <c r="Y1296" s="1"/>
      <c r="Z1296" s="1"/>
      <c r="AA1296" s="143"/>
    </row>
    <row r="1297" spans="1:27" s="122" customFormat="1" x14ac:dyDescent="0.25">
      <c r="A1297" s="143"/>
      <c r="B1297" s="186"/>
      <c r="E1297" s="143"/>
      <c r="F1297" s="143"/>
      <c r="I1297" s="143"/>
      <c r="J1297" s="143"/>
      <c r="L1297" s="144"/>
      <c r="M1297" s="145"/>
      <c r="N1297" s="144"/>
      <c r="O1297" s="132"/>
      <c r="P1297" s="123"/>
      <c r="U1297" s="146"/>
      <c r="V1297" s="147"/>
      <c r="X1297" s="147"/>
      <c r="Y1297" s="1"/>
      <c r="Z1297" s="1"/>
      <c r="AA1297" s="143"/>
    </row>
    <row r="1298" spans="1:27" s="122" customFormat="1" x14ac:dyDescent="0.25">
      <c r="A1298" s="143"/>
      <c r="E1298" s="143"/>
      <c r="F1298" s="143"/>
      <c r="I1298" s="143"/>
      <c r="J1298" s="143"/>
      <c r="L1298" s="144"/>
      <c r="M1298" s="145"/>
      <c r="N1298" s="144"/>
      <c r="O1298" s="132"/>
      <c r="P1298" s="123"/>
      <c r="U1298" s="146"/>
      <c r="V1298" s="147"/>
      <c r="X1298" s="147"/>
      <c r="Y1298" s="1"/>
      <c r="Z1298" s="1"/>
      <c r="AA1298" s="143"/>
    </row>
    <row r="1299" spans="1:27" s="122" customFormat="1" x14ac:dyDescent="0.25">
      <c r="A1299" s="143"/>
      <c r="B1299" s="186"/>
      <c r="E1299" s="143"/>
      <c r="F1299" s="143"/>
      <c r="I1299" s="143"/>
      <c r="J1299" s="143"/>
      <c r="L1299" s="144"/>
      <c r="M1299" s="145"/>
      <c r="N1299" s="144"/>
      <c r="O1299" s="132"/>
      <c r="P1299" s="123"/>
      <c r="U1299" s="146"/>
      <c r="V1299" s="147"/>
      <c r="X1299" s="147"/>
      <c r="Y1299" s="1"/>
      <c r="Z1299" s="1"/>
      <c r="AA1299" s="143"/>
    </row>
    <row r="1300" spans="1:27" s="122" customFormat="1" x14ac:dyDescent="0.25">
      <c r="A1300" s="143"/>
      <c r="B1300" s="186"/>
      <c r="E1300" s="143"/>
      <c r="F1300" s="143"/>
      <c r="I1300" s="143"/>
      <c r="J1300" s="143"/>
      <c r="L1300" s="144"/>
      <c r="M1300" s="145"/>
      <c r="N1300" s="144"/>
      <c r="O1300" s="132"/>
      <c r="P1300" s="123"/>
      <c r="U1300" s="146"/>
      <c r="V1300" s="147"/>
      <c r="X1300" s="147"/>
      <c r="Y1300" s="1"/>
      <c r="Z1300" s="1"/>
      <c r="AA1300" s="143"/>
    </row>
    <row r="1301" spans="1:27" s="122" customFormat="1" x14ac:dyDescent="0.25">
      <c r="A1301" s="143"/>
      <c r="E1301" s="143"/>
      <c r="F1301" s="143"/>
      <c r="I1301" s="143"/>
      <c r="J1301" s="143"/>
      <c r="L1301" s="144"/>
      <c r="M1301" s="145"/>
      <c r="N1301" s="144"/>
      <c r="O1301" s="132"/>
      <c r="P1301" s="123"/>
      <c r="U1301" s="146"/>
      <c r="V1301" s="147"/>
      <c r="X1301" s="147"/>
      <c r="Y1301" s="1"/>
      <c r="Z1301" s="1"/>
      <c r="AA1301" s="143"/>
    </row>
    <row r="1302" spans="1:27" s="122" customFormat="1" x14ac:dyDescent="0.25">
      <c r="A1302" s="143"/>
      <c r="E1302" s="143"/>
      <c r="F1302" s="143"/>
      <c r="I1302" s="310"/>
      <c r="J1302" s="143"/>
      <c r="L1302" s="144"/>
      <c r="M1302" s="145"/>
      <c r="N1302" s="144"/>
      <c r="O1302" s="132"/>
      <c r="P1302" s="123"/>
      <c r="U1302" s="146"/>
      <c r="V1302" s="147"/>
      <c r="X1302" s="147"/>
      <c r="Y1302" s="1"/>
      <c r="Z1302" s="1"/>
      <c r="AA1302" s="143"/>
    </row>
    <row r="1303" spans="1:27" s="122" customFormat="1" x14ac:dyDescent="0.25">
      <c r="A1303" s="143"/>
      <c r="B1303" s="186"/>
      <c r="E1303" s="143"/>
      <c r="F1303" s="143"/>
      <c r="I1303" s="143"/>
      <c r="J1303" s="143"/>
      <c r="L1303" s="144"/>
      <c r="M1303" s="145"/>
      <c r="N1303" s="144"/>
      <c r="O1303" s="132"/>
      <c r="P1303" s="123"/>
      <c r="U1303" s="146"/>
      <c r="V1303" s="147"/>
      <c r="X1303" s="147"/>
      <c r="Y1303" s="1"/>
      <c r="Z1303" s="1"/>
      <c r="AA1303" s="143"/>
    </row>
    <row r="1304" spans="1:27" s="122" customFormat="1" x14ac:dyDescent="0.25">
      <c r="A1304" s="143"/>
      <c r="E1304" s="143"/>
      <c r="F1304" s="143"/>
      <c r="I1304" s="143"/>
      <c r="J1304" s="143"/>
      <c r="L1304" s="144"/>
      <c r="M1304" s="145"/>
      <c r="N1304" s="144"/>
      <c r="O1304" s="132"/>
      <c r="P1304" s="123"/>
      <c r="U1304" s="146"/>
      <c r="V1304" s="147"/>
      <c r="X1304" s="147"/>
      <c r="Y1304" s="1"/>
      <c r="Z1304" s="1"/>
      <c r="AA1304" s="143"/>
    </row>
    <row r="1305" spans="1:27" s="122" customFormat="1" x14ac:dyDescent="0.25">
      <c r="A1305" s="143"/>
      <c r="B1305" s="186"/>
      <c r="E1305" s="143"/>
      <c r="F1305" s="143"/>
      <c r="I1305" s="143"/>
      <c r="J1305" s="143"/>
      <c r="L1305" s="144"/>
      <c r="M1305" s="145"/>
      <c r="N1305" s="144"/>
      <c r="O1305" s="132"/>
      <c r="P1305" s="123"/>
      <c r="U1305" s="146"/>
      <c r="V1305" s="147"/>
      <c r="X1305" s="147"/>
      <c r="Y1305" s="1"/>
      <c r="Z1305" s="1"/>
      <c r="AA1305" s="143"/>
    </row>
    <row r="1306" spans="1:27" s="122" customFormat="1" x14ac:dyDescent="0.25">
      <c r="A1306" s="143"/>
      <c r="E1306" s="143"/>
      <c r="F1306" s="143"/>
      <c r="I1306" s="143"/>
      <c r="J1306" s="143"/>
      <c r="L1306" s="144"/>
      <c r="M1306" s="145"/>
      <c r="N1306" s="144"/>
      <c r="O1306" s="132"/>
      <c r="P1306" s="123"/>
      <c r="U1306" s="146"/>
      <c r="V1306" s="147"/>
      <c r="X1306" s="147"/>
      <c r="Y1306" s="1"/>
      <c r="Z1306" s="1"/>
      <c r="AA1306" s="143"/>
    </row>
    <row r="1307" spans="1:27" s="122" customFormat="1" x14ac:dyDescent="0.25">
      <c r="A1307" s="143"/>
      <c r="E1307" s="143"/>
      <c r="F1307" s="143"/>
      <c r="I1307" s="143"/>
      <c r="J1307" s="143"/>
      <c r="L1307" s="144"/>
      <c r="M1307" s="145"/>
      <c r="N1307" s="144"/>
      <c r="O1307" s="132"/>
      <c r="P1307" s="123"/>
      <c r="U1307" s="146"/>
      <c r="V1307" s="147"/>
      <c r="X1307" s="147"/>
      <c r="Y1307" s="1"/>
      <c r="Z1307" s="1"/>
      <c r="AA1307" s="143"/>
    </row>
    <row r="1308" spans="1:27" s="122" customFormat="1" x14ac:dyDescent="0.25">
      <c r="A1308" s="143"/>
      <c r="B1308" s="186"/>
      <c r="E1308" s="143"/>
      <c r="F1308" s="143"/>
      <c r="I1308" s="143"/>
      <c r="J1308" s="143"/>
      <c r="L1308" s="144"/>
      <c r="M1308" s="145"/>
      <c r="N1308" s="144"/>
      <c r="O1308" s="132"/>
      <c r="P1308" s="123"/>
      <c r="U1308" s="146"/>
      <c r="V1308" s="147"/>
      <c r="X1308" s="147"/>
      <c r="Y1308" s="1"/>
      <c r="Z1308" s="1"/>
      <c r="AA1308" s="143"/>
    </row>
    <row r="1309" spans="1:27" s="122" customFormat="1" x14ac:dyDescent="0.25">
      <c r="A1309" s="143"/>
      <c r="E1309" s="143"/>
      <c r="F1309" s="143"/>
      <c r="I1309" s="143"/>
      <c r="J1309" s="143"/>
      <c r="L1309" s="144"/>
      <c r="M1309" s="145"/>
      <c r="N1309" s="144"/>
      <c r="O1309" s="132"/>
      <c r="P1309" s="123"/>
      <c r="U1309" s="146"/>
      <c r="V1309" s="147"/>
      <c r="X1309" s="147"/>
      <c r="Y1309" s="1"/>
      <c r="Z1309" s="1"/>
      <c r="AA1309" s="143"/>
    </row>
    <row r="1310" spans="1:27" s="122" customFormat="1" x14ac:dyDescent="0.25">
      <c r="A1310" s="143"/>
      <c r="B1310" s="186"/>
      <c r="E1310" s="143"/>
      <c r="F1310" s="143"/>
      <c r="I1310" s="143"/>
      <c r="J1310" s="143"/>
      <c r="L1310" s="144"/>
      <c r="M1310" s="145"/>
      <c r="N1310" s="144"/>
      <c r="O1310" s="132"/>
      <c r="P1310" s="123"/>
      <c r="U1310" s="146"/>
      <c r="V1310" s="147"/>
      <c r="X1310" s="147"/>
      <c r="Y1310" s="1"/>
      <c r="Z1310" s="1"/>
      <c r="AA1310" s="143"/>
    </row>
    <row r="1311" spans="1:27" s="122" customFormat="1" x14ac:dyDescent="0.25">
      <c r="A1311" s="143"/>
      <c r="E1311" s="143"/>
      <c r="F1311" s="143"/>
      <c r="I1311" s="143"/>
      <c r="J1311" s="143"/>
      <c r="L1311" s="144"/>
      <c r="M1311" s="145"/>
      <c r="N1311" s="144"/>
      <c r="O1311" s="132"/>
      <c r="P1311" s="123"/>
      <c r="U1311" s="146"/>
      <c r="V1311" s="147"/>
      <c r="X1311" s="147"/>
      <c r="Y1311" s="1"/>
      <c r="Z1311" s="1"/>
      <c r="AA1311" s="143"/>
    </row>
    <row r="1312" spans="1:27" s="122" customFormat="1" x14ac:dyDescent="0.25">
      <c r="A1312" s="143"/>
      <c r="E1312" s="143"/>
      <c r="F1312" s="143"/>
      <c r="I1312" s="123"/>
      <c r="J1312" s="143"/>
      <c r="L1312" s="144"/>
      <c r="M1312" s="145"/>
      <c r="N1312" s="144"/>
      <c r="O1312" s="132"/>
      <c r="P1312" s="123"/>
      <c r="U1312" s="146"/>
      <c r="V1312" s="147"/>
      <c r="X1312" s="147"/>
      <c r="Y1312" s="1"/>
      <c r="Z1312" s="1"/>
      <c r="AA1312" s="143"/>
    </row>
    <row r="1313" spans="1:28" s="122" customFormat="1" x14ac:dyDescent="0.25">
      <c r="A1313" s="143"/>
      <c r="B1313" s="186"/>
      <c r="E1313" s="143"/>
      <c r="F1313" s="143"/>
      <c r="I1313" s="143"/>
      <c r="J1313" s="143"/>
      <c r="L1313" s="144"/>
      <c r="M1313" s="145"/>
      <c r="N1313" s="144"/>
      <c r="O1313" s="132"/>
      <c r="P1313" s="123"/>
      <c r="U1313" s="146"/>
      <c r="V1313" s="147"/>
      <c r="X1313" s="147"/>
      <c r="Y1313" s="1"/>
      <c r="Z1313" s="1"/>
      <c r="AA1313" s="143"/>
    </row>
    <row r="1314" spans="1:28" s="122" customFormat="1" x14ac:dyDescent="0.25">
      <c r="A1314" s="143"/>
      <c r="E1314" s="143"/>
      <c r="F1314" s="143"/>
      <c r="I1314" s="143"/>
      <c r="J1314" s="143"/>
      <c r="L1314" s="144"/>
      <c r="M1314" s="145"/>
      <c r="N1314" s="144"/>
      <c r="O1314" s="132"/>
      <c r="P1314" s="123"/>
      <c r="U1314" s="146"/>
      <c r="V1314" s="147"/>
      <c r="X1314" s="147"/>
      <c r="Y1314" s="1"/>
      <c r="Z1314" s="1"/>
      <c r="AA1314" s="143"/>
    </row>
    <row r="1315" spans="1:28" s="122" customFormat="1" x14ac:dyDescent="0.25">
      <c r="A1315" s="143"/>
      <c r="B1315" s="186"/>
      <c r="E1315" s="143"/>
      <c r="F1315" s="143"/>
      <c r="I1315" s="143"/>
      <c r="J1315" s="143"/>
      <c r="L1315" s="144"/>
      <c r="M1315" s="145"/>
      <c r="N1315" s="144"/>
      <c r="O1315" s="132"/>
      <c r="P1315" s="123"/>
      <c r="U1315" s="146"/>
      <c r="V1315" s="147"/>
      <c r="X1315" s="147"/>
      <c r="Y1315" s="1"/>
      <c r="Z1315" s="1"/>
      <c r="AA1315" s="143"/>
    </row>
    <row r="1316" spans="1:28" s="122" customFormat="1" x14ac:dyDescent="0.25">
      <c r="A1316" s="143"/>
      <c r="E1316" s="143"/>
      <c r="F1316" s="143"/>
      <c r="I1316" s="143"/>
      <c r="J1316" s="143"/>
      <c r="L1316" s="144"/>
      <c r="M1316" s="145"/>
      <c r="N1316" s="144"/>
      <c r="O1316" s="132"/>
      <c r="P1316" s="123"/>
      <c r="U1316" s="146"/>
      <c r="V1316" s="147"/>
      <c r="X1316" s="147"/>
      <c r="Y1316" s="1"/>
      <c r="Z1316" s="1"/>
      <c r="AA1316" s="143"/>
    </row>
    <row r="1317" spans="1:28" s="122" customFormat="1" x14ac:dyDescent="0.25">
      <c r="A1317" s="143"/>
      <c r="E1317" s="143"/>
      <c r="F1317" s="143"/>
      <c r="I1317" s="123"/>
      <c r="J1317" s="143"/>
      <c r="L1317" s="144"/>
      <c r="M1317" s="145"/>
      <c r="N1317" s="144"/>
      <c r="O1317" s="132"/>
      <c r="P1317" s="123"/>
      <c r="U1317" s="146"/>
      <c r="V1317" s="147"/>
      <c r="X1317" s="147"/>
      <c r="Y1317" s="1"/>
      <c r="Z1317" s="1"/>
      <c r="AA1317" s="143"/>
    </row>
    <row r="1318" spans="1:28" s="122" customFormat="1" ht="44.4" customHeight="1" x14ac:dyDescent="0.25">
      <c r="A1318" s="143"/>
      <c r="B1318" s="186"/>
      <c r="E1318" s="143"/>
      <c r="F1318" s="143"/>
      <c r="I1318" s="123"/>
      <c r="J1318" s="143"/>
      <c r="L1318" s="144"/>
      <c r="M1318" s="145"/>
      <c r="N1318" s="144"/>
      <c r="O1318" s="132"/>
      <c r="P1318" s="123"/>
      <c r="U1318" s="146"/>
      <c r="V1318" s="147"/>
      <c r="X1318" s="147"/>
      <c r="Y1318" s="1"/>
      <c r="Z1318" s="1"/>
      <c r="AA1318" s="143"/>
    </row>
    <row r="1319" spans="1:28" s="122" customFormat="1" x14ac:dyDescent="0.25">
      <c r="A1319" s="143"/>
      <c r="E1319" s="143"/>
      <c r="F1319" s="143"/>
      <c r="H1319" s="143"/>
      <c r="I1319" s="123"/>
      <c r="J1319" s="143"/>
      <c r="L1319" s="144"/>
      <c r="M1319" s="145"/>
      <c r="N1319" s="144"/>
      <c r="O1319" s="132"/>
      <c r="P1319" s="123"/>
      <c r="U1319" s="146"/>
      <c r="V1319" s="147"/>
      <c r="X1319" s="147"/>
      <c r="Y1319" s="1"/>
      <c r="Z1319" s="1"/>
      <c r="AA1319" s="143"/>
    </row>
    <row r="1320" spans="1:28" s="122" customFormat="1" x14ac:dyDescent="0.25">
      <c r="A1320" s="143"/>
      <c r="B1320" s="186"/>
      <c r="E1320" s="143"/>
      <c r="F1320" s="143"/>
      <c r="H1320" s="143"/>
      <c r="I1320" s="123"/>
      <c r="J1320" s="143"/>
      <c r="L1320" s="144"/>
      <c r="M1320" s="145"/>
      <c r="N1320" s="144"/>
      <c r="O1320" s="132"/>
      <c r="P1320" s="123"/>
      <c r="U1320" s="146"/>
      <c r="V1320" s="147"/>
      <c r="X1320" s="147"/>
      <c r="Y1320" s="1"/>
      <c r="Z1320" s="1"/>
      <c r="AA1320" s="143"/>
    </row>
    <row r="1321" spans="1:28" s="96" customFormat="1" x14ac:dyDescent="0.25">
      <c r="A1321" s="103"/>
      <c r="E1321" s="103"/>
      <c r="F1321" s="103"/>
      <c r="H1321" s="103"/>
      <c r="I1321" s="97"/>
      <c r="J1321" s="103"/>
      <c r="L1321" s="98"/>
      <c r="M1321" s="99"/>
      <c r="N1321" s="98"/>
      <c r="O1321" s="100"/>
      <c r="P1321" s="97"/>
      <c r="U1321" s="101"/>
      <c r="V1321" s="102"/>
      <c r="X1321" s="102"/>
      <c r="Y1321" s="1"/>
      <c r="Z1321" s="1"/>
      <c r="AA1321" s="103"/>
      <c r="AB1321" s="97"/>
    </row>
    <row r="1322" spans="1:28" s="96" customFormat="1" x14ac:dyDescent="0.25">
      <c r="A1322" s="103"/>
      <c r="B1322" s="141"/>
      <c r="E1322" s="103"/>
      <c r="F1322" s="103"/>
      <c r="H1322" s="103"/>
      <c r="I1322" s="97"/>
      <c r="J1322" s="103"/>
      <c r="L1322" s="98"/>
      <c r="M1322" s="99"/>
      <c r="N1322" s="98"/>
      <c r="O1322" s="100"/>
      <c r="P1322" s="97"/>
      <c r="U1322" s="101"/>
      <c r="V1322" s="102"/>
      <c r="X1322" s="102"/>
      <c r="Y1322" s="1"/>
      <c r="Z1322" s="1"/>
      <c r="AA1322" s="103"/>
      <c r="AB1322" s="97"/>
    </row>
    <row r="1323" spans="1:28" s="96" customFormat="1" x14ac:dyDescent="0.25">
      <c r="A1323" s="103"/>
      <c r="E1323" s="103"/>
      <c r="F1323" s="103"/>
      <c r="H1323" s="103"/>
      <c r="I1323" s="97"/>
      <c r="J1323" s="103"/>
      <c r="L1323" s="98"/>
      <c r="M1323" s="99"/>
      <c r="N1323" s="98"/>
      <c r="O1323" s="100"/>
      <c r="P1323" s="97"/>
      <c r="U1323" s="101"/>
      <c r="V1323" s="102"/>
      <c r="X1323" s="102"/>
      <c r="Y1323" s="1"/>
      <c r="Z1323" s="1"/>
      <c r="AA1323" s="103"/>
    </row>
    <row r="1324" spans="1:28" x14ac:dyDescent="0.25">
      <c r="A1324" s="143"/>
      <c r="B1324" s="186"/>
      <c r="H1324" s="24"/>
      <c r="J1324" s="24"/>
      <c r="O1324" s="132"/>
      <c r="P1324" s="8"/>
      <c r="Q1324" s="122"/>
      <c r="R1324" s="122"/>
      <c r="S1324" s="122"/>
      <c r="AA1324" s="143"/>
    </row>
    <row r="1325" spans="1:28" x14ac:dyDescent="0.25">
      <c r="A1325" s="143"/>
      <c r="B1325" s="122"/>
      <c r="H1325" s="24"/>
      <c r="J1325" s="24"/>
      <c r="M1325" s="145"/>
      <c r="O1325" s="132"/>
      <c r="P1325" s="8"/>
      <c r="Q1325" s="122"/>
      <c r="R1325" s="122"/>
      <c r="S1325" s="122"/>
      <c r="Y1325" s="122"/>
      <c r="Z1325" s="122"/>
      <c r="AA1325" s="24"/>
    </row>
    <row r="1326" spans="1:28" x14ac:dyDescent="0.25">
      <c r="A1326" s="143"/>
      <c r="B1326" s="186"/>
      <c r="H1326" s="24"/>
      <c r="J1326" s="24"/>
      <c r="O1326" s="132"/>
      <c r="P1326" s="8"/>
      <c r="Q1326" s="122"/>
      <c r="R1326" s="122"/>
      <c r="S1326" s="122"/>
      <c r="Y1326" s="122"/>
      <c r="Z1326" s="122"/>
      <c r="AA1326" s="24"/>
    </row>
    <row r="1327" spans="1:28" x14ac:dyDescent="0.25">
      <c r="A1327" s="143"/>
      <c r="B1327" s="122"/>
      <c r="H1327" s="24"/>
      <c r="J1327" s="24"/>
      <c r="M1327" s="145"/>
      <c r="O1327" s="132"/>
      <c r="P1327" s="8"/>
      <c r="Q1327" s="122"/>
      <c r="R1327" s="122"/>
      <c r="S1327" s="122"/>
      <c r="V1327" s="16"/>
      <c r="Y1327" s="122"/>
      <c r="Z1327" s="122"/>
      <c r="AA1327" s="24"/>
    </row>
    <row r="1328" spans="1:28" x14ac:dyDescent="0.25">
      <c r="A1328" s="143"/>
      <c r="B1328" s="186"/>
      <c r="H1328" s="24"/>
      <c r="J1328" s="24"/>
      <c r="O1328" s="132"/>
      <c r="P1328" s="8"/>
      <c r="Q1328" s="122"/>
      <c r="R1328" s="122"/>
      <c r="S1328" s="122"/>
      <c r="V1328" s="16"/>
      <c r="Y1328" s="122"/>
      <c r="Z1328" s="122"/>
      <c r="AA1328" s="24"/>
    </row>
    <row r="1329" spans="1:27" x14ac:dyDescent="0.25">
      <c r="A1329" s="143"/>
      <c r="B1329" s="122"/>
      <c r="H1329" s="24"/>
      <c r="J1329" s="24"/>
      <c r="M1329" s="145"/>
      <c r="O1329" s="132"/>
      <c r="P1329" s="8"/>
      <c r="Q1329" s="122"/>
      <c r="R1329" s="122"/>
      <c r="S1329" s="122"/>
      <c r="V1329" s="16"/>
      <c r="Y1329" s="122"/>
      <c r="Z1329" s="122"/>
      <c r="AA1329" s="24"/>
    </row>
    <row r="1330" spans="1:27" x14ac:dyDescent="0.25">
      <c r="A1330" s="143"/>
      <c r="B1330" s="186"/>
      <c r="H1330" s="24"/>
      <c r="J1330" s="24"/>
      <c r="O1330" s="132"/>
      <c r="P1330" s="8"/>
      <c r="Q1330" s="122"/>
      <c r="R1330" s="122"/>
      <c r="S1330" s="122"/>
      <c r="V1330" s="16"/>
      <c r="Y1330" s="122"/>
      <c r="Z1330" s="122"/>
      <c r="AA1330" s="24"/>
    </row>
    <row r="1331" spans="1:27" x14ac:dyDescent="0.25">
      <c r="A1331" s="143"/>
      <c r="B1331" s="122"/>
      <c r="H1331" s="24"/>
      <c r="J1331" s="24"/>
      <c r="M1331" s="145"/>
      <c r="O1331" s="132"/>
      <c r="P1331" s="8"/>
      <c r="Q1331" s="122"/>
      <c r="R1331" s="122"/>
      <c r="S1331" s="122"/>
      <c r="V1331" s="16"/>
      <c r="Y1331" s="122"/>
      <c r="Z1331" s="122"/>
      <c r="AA1331" s="24"/>
    </row>
    <row r="1332" spans="1:27" x14ac:dyDescent="0.25">
      <c r="A1332" s="143"/>
      <c r="B1332" s="186"/>
      <c r="H1332" s="24"/>
      <c r="J1332" s="24"/>
      <c r="O1332" s="132"/>
      <c r="P1332" s="8"/>
      <c r="Q1332" s="122"/>
      <c r="R1332" s="122"/>
      <c r="S1332" s="122"/>
      <c r="V1332" s="16"/>
      <c r="Y1332" s="122"/>
      <c r="Z1332" s="122"/>
      <c r="AA1332" s="24"/>
    </row>
    <row r="1333" spans="1:27" x14ac:dyDescent="0.25">
      <c r="A1333" s="143"/>
      <c r="B1333" s="122"/>
      <c r="H1333" s="24"/>
      <c r="J1333" s="24"/>
      <c r="M1333" s="145"/>
      <c r="O1333" s="132"/>
      <c r="P1333" s="8"/>
      <c r="Q1333" s="122"/>
      <c r="R1333" s="122"/>
      <c r="S1333" s="122"/>
      <c r="V1333" s="16"/>
      <c r="Y1333" s="122"/>
      <c r="Z1333" s="122"/>
      <c r="AA1333" s="24"/>
    </row>
    <row r="1334" spans="1:27" x14ac:dyDescent="0.25">
      <c r="A1334" s="143"/>
      <c r="B1334" s="186"/>
      <c r="H1334" s="24"/>
      <c r="J1334" s="24"/>
      <c r="O1334" s="132"/>
      <c r="P1334" s="8"/>
      <c r="Q1334" s="122"/>
      <c r="R1334" s="122"/>
      <c r="S1334" s="122"/>
      <c r="V1334" s="16"/>
      <c r="Y1334" s="122"/>
      <c r="Z1334" s="122"/>
      <c r="AA1334" s="24"/>
    </row>
    <row r="1335" spans="1:27" x14ac:dyDescent="0.25">
      <c r="A1335" s="143"/>
      <c r="B1335" s="122"/>
      <c r="H1335" s="24"/>
      <c r="J1335" s="24"/>
      <c r="M1335" s="145"/>
      <c r="O1335" s="132"/>
      <c r="P1335" s="8"/>
      <c r="Q1335" s="122"/>
      <c r="R1335" s="122"/>
      <c r="S1335" s="122"/>
      <c r="V1335" s="16"/>
      <c r="Y1335" s="122"/>
      <c r="Z1335" s="122"/>
      <c r="AA1335" s="24"/>
    </row>
    <row r="1336" spans="1:27" x14ac:dyDescent="0.25">
      <c r="A1336" s="143"/>
      <c r="B1336" s="122"/>
      <c r="H1336" s="24"/>
      <c r="J1336" s="24"/>
      <c r="O1336" s="132"/>
      <c r="P1336" s="8"/>
      <c r="Q1336" s="122"/>
      <c r="R1336" s="122"/>
      <c r="S1336" s="122"/>
      <c r="V1336" s="16"/>
      <c r="Y1336" s="122"/>
      <c r="Z1336" s="122"/>
      <c r="AA1336" s="24"/>
    </row>
    <row r="1337" spans="1:27" x14ac:dyDescent="0.25">
      <c r="A1337" s="143"/>
      <c r="B1337" s="186"/>
      <c r="H1337" s="24"/>
      <c r="J1337" s="24"/>
      <c r="M1337" s="145"/>
      <c r="O1337" s="132"/>
      <c r="P1337" s="8"/>
      <c r="Q1337" s="122"/>
      <c r="R1337" s="122"/>
      <c r="S1337" s="122"/>
      <c r="V1337" s="16"/>
      <c r="Y1337" s="122"/>
      <c r="Z1337" s="122"/>
      <c r="AA1337" s="24"/>
    </row>
    <row r="1338" spans="1:27" x14ac:dyDescent="0.25">
      <c r="A1338" s="143"/>
      <c r="B1338" s="122"/>
      <c r="H1338" s="24"/>
      <c r="J1338" s="24"/>
      <c r="O1338" s="132"/>
      <c r="P1338" s="8"/>
      <c r="Q1338" s="122"/>
      <c r="R1338" s="122"/>
      <c r="S1338" s="122"/>
      <c r="V1338" s="16"/>
      <c r="Y1338" s="122"/>
      <c r="Z1338" s="122"/>
      <c r="AA1338" s="24"/>
    </row>
    <row r="1339" spans="1:27" x14ac:dyDescent="0.25">
      <c r="A1339" s="143"/>
      <c r="B1339" s="186"/>
      <c r="H1339" s="24"/>
      <c r="J1339" s="24"/>
      <c r="M1339" s="145"/>
      <c r="O1339" s="132"/>
      <c r="P1339" s="8"/>
      <c r="Q1339" s="122"/>
      <c r="R1339" s="122"/>
      <c r="S1339" s="122"/>
      <c r="V1339" s="16"/>
      <c r="Y1339" s="122"/>
      <c r="Z1339" s="122"/>
      <c r="AA1339" s="24"/>
    </row>
    <row r="1340" spans="1:27" x14ac:dyDescent="0.25">
      <c r="A1340" s="143"/>
      <c r="B1340" s="122"/>
      <c r="H1340" s="24"/>
      <c r="J1340" s="24"/>
      <c r="O1340" s="132"/>
      <c r="P1340" s="8"/>
      <c r="Q1340" s="122"/>
      <c r="R1340" s="122"/>
      <c r="S1340" s="122"/>
      <c r="V1340" s="16"/>
      <c r="Y1340" s="122"/>
      <c r="Z1340" s="122"/>
      <c r="AA1340" s="24"/>
    </row>
    <row r="1341" spans="1:27" x14ac:dyDescent="0.25">
      <c r="A1341" s="143"/>
      <c r="B1341" s="186"/>
      <c r="H1341" s="24"/>
      <c r="J1341" s="24"/>
      <c r="M1341" s="145"/>
      <c r="O1341" s="132"/>
      <c r="P1341" s="8"/>
      <c r="Q1341" s="122"/>
      <c r="R1341" s="122"/>
      <c r="S1341" s="122"/>
      <c r="V1341" s="16"/>
      <c r="Y1341" s="122"/>
      <c r="Z1341" s="122"/>
      <c r="AA1341" s="24"/>
    </row>
    <row r="1342" spans="1:27" x14ac:dyDescent="0.25">
      <c r="A1342" s="143"/>
      <c r="B1342" s="122"/>
      <c r="H1342" s="24"/>
      <c r="J1342" s="24"/>
      <c r="P1342" s="8"/>
      <c r="Q1342" s="122"/>
      <c r="R1342" s="122"/>
      <c r="S1342" s="122"/>
      <c r="U1342" s="1"/>
      <c r="V1342" s="1"/>
      <c r="Y1342" s="122"/>
      <c r="Z1342" s="122"/>
      <c r="AA1342" s="24"/>
    </row>
    <row r="1343" spans="1:27" x14ac:dyDescent="0.25">
      <c r="A1343" s="143"/>
      <c r="B1343" s="186"/>
      <c r="H1343" s="24"/>
      <c r="J1343" s="24"/>
      <c r="M1343" s="145"/>
      <c r="O1343" s="132"/>
      <c r="P1343" s="8"/>
      <c r="Q1343" s="122"/>
      <c r="R1343" s="122"/>
      <c r="S1343" s="122"/>
      <c r="V1343" s="16"/>
      <c r="Y1343" s="122"/>
      <c r="Z1343" s="122"/>
      <c r="AA1343" s="24"/>
    </row>
    <row r="1344" spans="1:27" x14ac:dyDescent="0.25">
      <c r="A1344" s="143"/>
      <c r="B1344" s="122"/>
      <c r="H1344" s="24"/>
      <c r="J1344" s="24"/>
      <c r="O1344" s="132"/>
      <c r="P1344" s="8"/>
      <c r="Q1344" s="122"/>
      <c r="R1344" s="122"/>
      <c r="S1344" s="122"/>
      <c r="U1344" s="1"/>
      <c r="V1344" s="16"/>
      <c r="Y1344" s="122"/>
      <c r="Z1344" s="122"/>
      <c r="AA1344" s="24"/>
    </row>
    <row r="1345" spans="1:27" x14ac:dyDescent="0.25">
      <c r="A1345" s="143"/>
      <c r="B1345" s="186"/>
      <c r="H1345" s="24"/>
      <c r="J1345" s="24"/>
      <c r="M1345" s="145"/>
      <c r="O1345" s="132"/>
      <c r="P1345" s="8"/>
      <c r="Q1345" s="122"/>
      <c r="R1345" s="122"/>
      <c r="S1345" s="122"/>
      <c r="V1345" s="16"/>
      <c r="Y1345" s="122"/>
      <c r="Z1345" s="122"/>
      <c r="AA1345" s="24"/>
    </row>
    <row r="1346" spans="1:27" x14ac:dyDescent="0.25">
      <c r="A1346" s="143"/>
      <c r="B1346" s="122"/>
      <c r="H1346" s="24"/>
      <c r="J1346" s="24"/>
      <c r="O1346" s="132"/>
      <c r="Q1346" s="122"/>
      <c r="R1346" s="122"/>
      <c r="S1346" s="122"/>
      <c r="Y1346" s="122"/>
      <c r="Z1346" s="122"/>
      <c r="AA1346" s="24"/>
    </row>
    <row r="1347" spans="1:27" x14ac:dyDescent="0.25">
      <c r="A1347" s="143"/>
      <c r="B1347" s="186"/>
      <c r="H1347" s="24"/>
      <c r="J1347" s="24"/>
      <c r="M1347" s="145"/>
      <c r="O1347" s="132"/>
      <c r="P1347" s="8"/>
      <c r="Q1347" s="122"/>
      <c r="R1347" s="122"/>
      <c r="S1347" s="122"/>
      <c r="U1347" s="1"/>
      <c r="Y1347" s="122"/>
      <c r="Z1347" s="122"/>
      <c r="AA1347" s="24"/>
    </row>
    <row r="1348" spans="1:27" x14ac:dyDescent="0.25">
      <c r="A1348" s="143"/>
      <c r="B1348" s="122"/>
      <c r="H1348" s="24"/>
      <c r="J1348" s="24"/>
      <c r="O1348" s="132"/>
      <c r="P1348" s="8"/>
      <c r="Q1348" s="122"/>
      <c r="R1348" s="122"/>
      <c r="S1348" s="122"/>
      <c r="U1348" s="1"/>
      <c r="Y1348" s="122"/>
      <c r="Z1348" s="122"/>
      <c r="AA1348" s="24"/>
    </row>
    <row r="1349" spans="1:27" x14ac:dyDescent="0.25">
      <c r="A1349" s="143"/>
      <c r="B1349" s="186"/>
      <c r="H1349" s="24"/>
      <c r="J1349" s="24"/>
      <c r="M1349" s="145"/>
      <c r="O1349" s="132"/>
      <c r="P1349" s="8"/>
      <c r="Q1349" s="122"/>
      <c r="R1349" s="122"/>
      <c r="S1349" s="122"/>
      <c r="Y1349" s="122"/>
      <c r="Z1349" s="122"/>
      <c r="AA1349" s="24"/>
    </row>
    <row r="1350" spans="1:27" x14ac:dyDescent="0.25">
      <c r="A1350" s="143"/>
      <c r="B1350" s="122"/>
      <c r="H1350" s="24"/>
      <c r="J1350" s="24"/>
      <c r="O1350" s="132"/>
      <c r="P1350" s="8"/>
      <c r="Q1350" s="122"/>
      <c r="R1350" s="122"/>
      <c r="S1350" s="122"/>
      <c r="Y1350" s="122"/>
      <c r="Z1350" s="122"/>
      <c r="AA1350" s="24"/>
    </row>
    <row r="1351" spans="1:27" x14ac:dyDescent="0.25">
      <c r="A1351" s="143"/>
      <c r="B1351" s="186"/>
      <c r="H1351" s="24"/>
      <c r="J1351" s="24"/>
      <c r="M1351" s="145"/>
      <c r="O1351" s="132"/>
      <c r="P1351" s="8"/>
      <c r="Q1351" s="122"/>
      <c r="R1351" s="122"/>
      <c r="S1351" s="122"/>
      <c r="Y1351" s="122"/>
      <c r="Z1351" s="122"/>
      <c r="AA1351" s="24"/>
    </row>
    <row r="1352" spans="1:27" x14ac:dyDescent="0.25">
      <c r="A1352" s="143"/>
      <c r="B1352" s="122"/>
      <c r="H1352" s="24"/>
      <c r="J1352" s="24"/>
      <c r="O1352" s="132"/>
      <c r="P1352" s="8"/>
      <c r="Q1352" s="122"/>
      <c r="R1352" s="122"/>
      <c r="S1352" s="122"/>
      <c r="Y1352" s="122"/>
      <c r="Z1352" s="122"/>
      <c r="AA1352" s="24"/>
    </row>
    <row r="1353" spans="1:27" x14ac:dyDescent="0.25">
      <c r="A1353" s="143"/>
      <c r="B1353" s="186"/>
      <c r="H1353" s="24"/>
      <c r="J1353" s="24"/>
      <c r="M1353" s="145"/>
      <c r="O1353" s="132"/>
      <c r="P1353" s="8"/>
      <c r="Q1353" s="122"/>
      <c r="R1353" s="122"/>
      <c r="S1353" s="122"/>
      <c r="Y1353" s="122"/>
      <c r="Z1353" s="122"/>
      <c r="AA1353" s="24"/>
    </row>
    <row r="1354" spans="1:27" x14ac:dyDescent="0.25">
      <c r="A1354" s="143"/>
      <c r="B1354" s="122"/>
      <c r="H1354" s="24"/>
      <c r="J1354" s="24"/>
      <c r="O1354" s="132"/>
      <c r="P1354" s="8"/>
      <c r="Q1354" s="122"/>
      <c r="R1354" s="122"/>
      <c r="S1354" s="122"/>
      <c r="Y1354" s="122"/>
      <c r="Z1354" s="122"/>
      <c r="AA1354" s="24"/>
    </row>
    <row r="1355" spans="1:27" x14ac:dyDescent="0.25">
      <c r="A1355" s="143"/>
      <c r="B1355" s="122"/>
      <c r="H1355" s="24"/>
      <c r="J1355" s="24"/>
      <c r="M1355" s="145"/>
      <c r="O1355" s="132"/>
      <c r="P1355" s="8"/>
      <c r="Q1355" s="122"/>
      <c r="R1355" s="122"/>
      <c r="S1355" s="122"/>
      <c r="Y1355" s="122"/>
      <c r="Z1355" s="122"/>
      <c r="AA1355" s="24"/>
    </row>
    <row r="1356" spans="1:27" x14ac:dyDescent="0.25">
      <c r="A1356" s="143"/>
      <c r="B1356" s="186"/>
      <c r="H1356" s="24"/>
      <c r="J1356" s="24"/>
      <c r="O1356" s="132"/>
      <c r="P1356" s="8"/>
      <c r="Q1356" s="122"/>
      <c r="R1356" s="122"/>
      <c r="S1356" s="122"/>
      <c r="Y1356" s="122"/>
      <c r="Z1356" s="122"/>
      <c r="AA1356" s="24"/>
    </row>
    <row r="1357" spans="1:27" x14ac:dyDescent="0.25">
      <c r="A1357" s="143"/>
      <c r="B1357" s="122"/>
      <c r="H1357" s="24"/>
      <c r="J1357" s="24"/>
      <c r="M1357" s="145"/>
      <c r="O1357" s="132"/>
      <c r="P1357" s="8"/>
      <c r="Q1357" s="122"/>
      <c r="R1357" s="122"/>
      <c r="S1357" s="122"/>
      <c r="Y1357" s="122"/>
      <c r="Z1357" s="122"/>
      <c r="AA1357" s="24"/>
    </row>
    <row r="1358" spans="1:27" x14ac:dyDescent="0.25">
      <c r="A1358" s="143"/>
      <c r="B1358" s="186"/>
      <c r="H1358" s="24"/>
      <c r="J1358" s="24"/>
      <c r="O1358" s="132"/>
      <c r="P1358" s="8"/>
      <c r="Q1358" s="122"/>
      <c r="R1358" s="122"/>
      <c r="S1358" s="122"/>
      <c r="Y1358" s="122"/>
      <c r="Z1358" s="122"/>
      <c r="AA1358" s="24"/>
    </row>
    <row r="1359" spans="1:27" x14ac:dyDescent="0.25">
      <c r="A1359" s="143"/>
      <c r="B1359" s="122"/>
      <c r="H1359" s="24"/>
      <c r="J1359" s="24"/>
      <c r="M1359" s="145"/>
      <c r="O1359" s="132"/>
      <c r="P1359" s="8"/>
      <c r="Q1359" s="122"/>
      <c r="R1359" s="122"/>
      <c r="S1359" s="122"/>
      <c r="Y1359" s="122"/>
      <c r="Z1359" s="122"/>
      <c r="AA1359" s="24"/>
    </row>
    <row r="1360" spans="1:27" x14ac:dyDescent="0.25">
      <c r="A1360" s="143"/>
      <c r="B1360" s="186"/>
      <c r="H1360" s="24"/>
      <c r="J1360" s="24"/>
      <c r="O1360" s="132"/>
      <c r="P1360" s="8"/>
      <c r="Q1360" s="122"/>
      <c r="R1360" s="122"/>
      <c r="S1360" s="122"/>
      <c r="Y1360" s="122"/>
      <c r="Z1360" s="122"/>
      <c r="AA1360" s="24"/>
    </row>
    <row r="1361" spans="1:30" x14ac:dyDescent="0.25">
      <c r="A1361" s="143"/>
      <c r="B1361" s="122"/>
      <c r="H1361" s="24"/>
      <c r="J1361" s="24"/>
      <c r="M1361" s="145"/>
      <c r="O1361" s="132"/>
      <c r="P1361" s="8"/>
      <c r="Q1361" s="122"/>
      <c r="R1361" s="122"/>
      <c r="S1361" s="122"/>
      <c r="Y1361" s="122"/>
      <c r="Z1361" s="122"/>
      <c r="AA1361" s="24"/>
    </row>
    <row r="1362" spans="1:30" x14ac:dyDescent="0.25">
      <c r="A1362" s="143"/>
      <c r="B1362" s="186"/>
      <c r="H1362" s="24"/>
      <c r="J1362" s="24"/>
      <c r="O1362" s="132"/>
      <c r="P1362" s="8"/>
      <c r="Q1362" s="122"/>
      <c r="R1362" s="122"/>
      <c r="S1362" s="122"/>
      <c r="Y1362" s="122"/>
      <c r="Z1362" s="122"/>
      <c r="AA1362" s="24"/>
    </row>
    <row r="1363" spans="1:30" x14ac:dyDescent="0.25">
      <c r="A1363" s="143"/>
      <c r="B1363" s="122"/>
      <c r="H1363" s="24"/>
      <c r="J1363" s="24"/>
      <c r="M1363" s="145"/>
      <c r="O1363" s="132"/>
      <c r="P1363" s="8"/>
      <c r="Q1363" s="122"/>
      <c r="R1363" s="122"/>
      <c r="S1363" s="122"/>
      <c r="Y1363" s="122"/>
      <c r="Z1363" s="122"/>
      <c r="AA1363" s="24"/>
    </row>
    <row r="1364" spans="1:30" x14ac:dyDescent="0.25">
      <c r="A1364" s="143"/>
      <c r="B1364" s="186"/>
      <c r="H1364" s="24"/>
      <c r="J1364" s="24"/>
      <c r="O1364" s="132"/>
      <c r="P1364" s="8"/>
      <c r="Q1364" s="122"/>
      <c r="R1364" s="122"/>
      <c r="S1364" s="122"/>
      <c r="Y1364" s="122"/>
      <c r="Z1364" s="122"/>
      <c r="AA1364" s="24"/>
    </row>
    <row r="1365" spans="1:30" x14ac:dyDescent="0.25">
      <c r="A1365" s="143"/>
      <c r="B1365" s="122"/>
      <c r="H1365" s="24"/>
      <c r="J1365" s="24"/>
      <c r="M1365" s="145"/>
      <c r="O1365" s="132"/>
      <c r="P1365" s="8"/>
      <c r="Q1365" s="122"/>
      <c r="R1365" s="122"/>
      <c r="S1365" s="122"/>
      <c r="Y1365" s="122"/>
      <c r="Z1365" s="122"/>
      <c r="AA1365" s="24"/>
    </row>
    <row r="1366" spans="1:30" x14ac:dyDescent="0.25">
      <c r="A1366" s="143"/>
      <c r="B1366" s="186"/>
      <c r="H1366" s="24"/>
      <c r="J1366" s="24"/>
      <c r="O1366" s="132"/>
      <c r="P1366" s="8"/>
      <c r="Q1366" s="122"/>
      <c r="R1366" s="122"/>
      <c r="S1366" s="122"/>
      <c r="Y1366" s="122"/>
      <c r="Z1366" s="122"/>
      <c r="AA1366" s="24"/>
    </row>
    <row r="1367" spans="1:30" x14ac:dyDescent="0.25">
      <c r="A1367" s="143"/>
      <c r="B1367" s="122"/>
      <c r="H1367" s="24"/>
      <c r="J1367" s="24"/>
      <c r="M1367" s="145"/>
      <c r="O1367" s="132"/>
      <c r="P1367" s="8"/>
      <c r="Q1367" s="122"/>
      <c r="R1367" s="122"/>
      <c r="S1367" s="122"/>
      <c r="Y1367" s="122"/>
      <c r="Z1367" s="122"/>
      <c r="AA1367" s="24"/>
    </row>
    <row r="1368" spans="1:30" x14ac:dyDescent="0.25">
      <c r="A1368" s="143"/>
      <c r="B1368" s="186"/>
      <c r="H1368" s="24"/>
      <c r="J1368" s="24"/>
      <c r="O1368" s="132"/>
      <c r="P1368" s="8"/>
      <c r="Q1368" s="122"/>
      <c r="R1368" s="122"/>
      <c r="S1368" s="122"/>
      <c r="Y1368" s="122"/>
      <c r="Z1368" s="122"/>
      <c r="AA1368" s="24"/>
    </row>
    <row r="1369" spans="1:30" s="31" customFormat="1" x14ac:dyDescent="0.25">
      <c r="A1369" s="143"/>
      <c r="B1369" s="122"/>
      <c r="C1369" s="1"/>
      <c r="D1369" s="1"/>
      <c r="E1369" s="143"/>
      <c r="F1369" s="58"/>
      <c r="G1369" s="122"/>
      <c r="H1369" s="122"/>
      <c r="I1369" s="123"/>
      <c r="J1369" s="143"/>
      <c r="K1369" s="122"/>
      <c r="L1369" s="144"/>
      <c r="M1369" s="145"/>
      <c r="N1369" s="144"/>
      <c r="O1369" s="132"/>
      <c r="P1369" s="123"/>
      <c r="Q1369" s="122"/>
      <c r="R1369" s="122"/>
      <c r="S1369" s="122"/>
      <c r="T1369" s="122"/>
      <c r="U1369" s="16"/>
      <c r="V1369" s="147"/>
      <c r="W1369" s="122"/>
      <c r="X1369" s="147"/>
      <c r="Y1369" s="122"/>
      <c r="Z1369" s="122"/>
      <c r="AA1369" s="143"/>
      <c r="AB1369" s="122"/>
      <c r="AC1369" s="122"/>
      <c r="AD1369" s="122"/>
    </row>
    <row r="1370" spans="1:30" s="31" customFormat="1" x14ac:dyDescent="0.25">
      <c r="A1370" s="143"/>
      <c r="B1370" s="186"/>
      <c r="C1370" s="1"/>
      <c r="D1370" s="1"/>
      <c r="E1370" s="143"/>
      <c r="F1370" s="58"/>
      <c r="G1370" s="122"/>
      <c r="H1370" s="122"/>
      <c r="I1370" s="123"/>
      <c r="J1370" s="143"/>
      <c r="K1370" s="122"/>
      <c r="L1370" s="144"/>
      <c r="M1370" s="145"/>
      <c r="N1370" s="144"/>
      <c r="O1370" s="132"/>
      <c r="P1370" s="123"/>
      <c r="Q1370" s="122"/>
      <c r="R1370" s="122"/>
      <c r="S1370" s="122"/>
      <c r="T1370" s="122"/>
      <c r="U1370" s="16"/>
      <c r="V1370" s="147"/>
      <c r="W1370" s="122"/>
      <c r="X1370" s="147"/>
      <c r="Y1370" s="122"/>
      <c r="Z1370" s="122"/>
      <c r="AA1370" s="143"/>
      <c r="AB1370" s="122"/>
      <c r="AC1370" s="122"/>
    </row>
    <row r="1371" spans="1:30" s="31" customFormat="1" x14ac:dyDescent="0.25">
      <c r="A1371" s="143"/>
      <c r="B1371" s="122"/>
      <c r="C1371" s="1"/>
      <c r="D1371" s="1"/>
      <c r="E1371" s="143"/>
      <c r="F1371" s="58"/>
      <c r="G1371" s="122"/>
      <c r="H1371" s="122"/>
      <c r="I1371" s="123"/>
      <c r="J1371" s="143"/>
      <c r="K1371" s="122"/>
      <c r="L1371" s="144"/>
      <c r="M1371" s="145"/>
      <c r="N1371" s="144"/>
      <c r="O1371" s="132"/>
      <c r="P1371" s="123"/>
      <c r="Q1371" s="122"/>
      <c r="R1371" s="122"/>
      <c r="S1371" s="122"/>
      <c r="T1371" s="122"/>
      <c r="U1371" s="16"/>
      <c r="V1371" s="147"/>
      <c r="W1371" s="122"/>
      <c r="X1371" s="147"/>
      <c r="Y1371" s="122"/>
      <c r="Z1371" s="122"/>
      <c r="AA1371" s="143"/>
      <c r="AB1371" s="122"/>
      <c r="AC1371" s="122"/>
    </row>
    <row r="1372" spans="1:30" s="31" customFormat="1" x14ac:dyDescent="0.25">
      <c r="A1372" s="143"/>
      <c r="B1372" s="186"/>
      <c r="C1372" s="1"/>
      <c r="D1372" s="1"/>
      <c r="E1372" s="143"/>
      <c r="F1372" s="58"/>
      <c r="G1372" s="122"/>
      <c r="H1372" s="122"/>
      <c r="I1372" s="123"/>
      <c r="J1372" s="143"/>
      <c r="K1372" s="122"/>
      <c r="L1372" s="144"/>
      <c r="M1372" s="145"/>
      <c r="N1372" s="144"/>
      <c r="O1372" s="132"/>
      <c r="P1372" s="123"/>
      <c r="Q1372" s="122"/>
      <c r="R1372" s="122"/>
      <c r="S1372" s="122"/>
      <c r="T1372" s="122"/>
      <c r="U1372" s="16"/>
      <c r="V1372" s="147"/>
      <c r="W1372" s="122"/>
      <c r="X1372" s="147"/>
      <c r="Y1372" s="122"/>
      <c r="Z1372" s="122"/>
      <c r="AA1372" s="143"/>
      <c r="AB1372" s="122"/>
      <c r="AC1372" s="122"/>
    </row>
    <row r="1373" spans="1:30" x14ac:dyDescent="0.25">
      <c r="A1373" s="143"/>
      <c r="B1373" s="122"/>
      <c r="E1373" s="143"/>
      <c r="G1373" s="122"/>
      <c r="H1373" s="143"/>
      <c r="I1373" s="123"/>
      <c r="J1373" s="143"/>
      <c r="K1373" s="122"/>
      <c r="L1373" s="144"/>
      <c r="M1373" s="145"/>
      <c r="N1373" s="144"/>
      <c r="O1373" s="132"/>
      <c r="P1373" s="123"/>
      <c r="Q1373" s="122"/>
      <c r="R1373" s="122"/>
      <c r="S1373" s="122"/>
      <c r="T1373" s="122"/>
      <c r="V1373" s="147"/>
      <c r="W1373" s="122"/>
      <c r="X1373" s="147"/>
      <c r="Y1373" s="122"/>
      <c r="Z1373" s="122"/>
      <c r="AA1373" s="143"/>
      <c r="AB1373" s="122"/>
      <c r="AC1373" s="122"/>
    </row>
    <row r="1374" spans="1:30" x14ac:dyDescent="0.25">
      <c r="A1374" s="143"/>
      <c r="B1374" s="122"/>
      <c r="E1374" s="143"/>
      <c r="G1374" s="122"/>
      <c r="H1374" s="143"/>
      <c r="I1374" s="123"/>
      <c r="J1374" s="143"/>
      <c r="K1374" s="122"/>
      <c r="L1374" s="144"/>
      <c r="M1374" s="145"/>
      <c r="N1374" s="144"/>
      <c r="O1374" s="132"/>
      <c r="P1374" s="123"/>
      <c r="Q1374" s="122"/>
      <c r="R1374" s="122"/>
      <c r="S1374" s="122"/>
      <c r="T1374" s="122"/>
      <c r="V1374" s="147"/>
      <c r="W1374" s="122"/>
      <c r="X1374" s="147"/>
      <c r="Y1374" s="122"/>
      <c r="Z1374" s="122"/>
      <c r="AA1374" s="143"/>
      <c r="AB1374" s="122"/>
      <c r="AC1374" s="122"/>
    </row>
    <row r="1375" spans="1:30" s="96" customFormat="1" x14ac:dyDescent="0.25">
      <c r="A1375" s="143"/>
      <c r="B1375" s="186"/>
      <c r="C1375" s="1"/>
      <c r="D1375" s="1"/>
      <c r="E1375" s="143"/>
      <c r="F1375" s="103"/>
      <c r="G1375" s="122"/>
      <c r="H1375" s="143"/>
      <c r="I1375" s="123"/>
      <c r="J1375" s="143"/>
      <c r="K1375" s="122"/>
      <c r="L1375" s="144"/>
      <c r="M1375" s="145"/>
      <c r="N1375" s="144"/>
      <c r="O1375" s="132"/>
      <c r="P1375" s="123"/>
      <c r="Q1375" s="122"/>
      <c r="R1375" s="122"/>
      <c r="S1375" s="122"/>
      <c r="T1375" s="122"/>
      <c r="U1375" s="16"/>
      <c r="V1375" s="147"/>
      <c r="W1375" s="122"/>
      <c r="X1375" s="147"/>
      <c r="Y1375" s="122"/>
      <c r="Z1375" s="122"/>
      <c r="AA1375" s="143"/>
      <c r="AB1375" s="122"/>
      <c r="AC1375" s="122"/>
    </row>
    <row r="1376" spans="1:30" s="96" customFormat="1" x14ac:dyDescent="0.25">
      <c r="A1376" s="143"/>
      <c r="B1376" s="122"/>
      <c r="C1376" s="1"/>
      <c r="D1376" s="1"/>
      <c r="E1376" s="143"/>
      <c r="F1376" s="103"/>
      <c r="G1376" s="122"/>
      <c r="H1376" s="143"/>
      <c r="I1376" s="123"/>
      <c r="J1376" s="143"/>
      <c r="K1376" s="122"/>
      <c r="L1376" s="144"/>
      <c r="M1376" s="145"/>
      <c r="N1376" s="144"/>
      <c r="O1376" s="132"/>
      <c r="P1376" s="123"/>
      <c r="Q1376" s="122"/>
      <c r="R1376" s="122"/>
      <c r="S1376" s="122"/>
      <c r="T1376" s="122"/>
      <c r="U1376" s="16"/>
      <c r="V1376" s="147"/>
      <c r="W1376" s="122"/>
      <c r="X1376" s="147"/>
      <c r="Y1376" s="122"/>
      <c r="Z1376" s="122"/>
      <c r="AA1376" s="143"/>
      <c r="AB1376" s="122"/>
      <c r="AC1376" s="122"/>
    </row>
    <row r="1377" spans="1:29" s="96" customFormat="1" ht="14.4" customHeight="1" x14ac:dyDescent="0.25">
      <c r="A1377" s="143"/>
      <c r="B1377" s="186"/>
      <c r="C1377" s="1"/>
      <c r="D1377" s="1"/>
      <c r="E1377" s="143"/>
      <c r="F1377" s="103"/>
      <c r="G1377" s="122"/>
      <c r="H1377" s="143"/>
      <c r="I1377" s="123"/>
      <c r="J1377" s="143"/>
      <c r="K1377" s="122"/>
      <c r="L1377" s="144"/>
      <c r="M1377" s="145"/>
      <c r="N1377" s="144"/>
      <c r="O1377" s="132"/>
      <c r="P1377" s="123"/>
      <c r="Q1377" s="122"/>
      <c r="R1377" s="122"/>
      <c r="S1377" s="122"/>
      <c r="T1377" s="122"/>
      <c r="U1377" s="16"/>
      <c r="V1377" s="147"/>
      <c r="W1377" s="122"/>
      <c r="X1377" s="147"/>
      <c r="Y1377" s="122"/>
      <c r="Z1377" s="122"/>
      <c r="AA1377" s="143"/>
      <c r="AB1377" s="122"/>
      <c r="AC1377" s="122"/>
    </row>
    <row r="1378" spans="1:29" x14ac:dyDescent="0.25">
      <c r="A1378" s="143"/>
      <c r="B1378" s="122"/>
      <c r="E1378" s="143"/>
      <c r="G1378" s="122"/>
      <c r="H1378" s="143"/>
      <c r="I1378" s="123"/>
      <c r="J1378" s="143"/>
      <c r="K1378" s="122"/>
      <c r="L1378" s="144"/>
      <c r="M1378" s="145"/>
      <c r="N1378" s="144"/>
      <c r="O1378" s="132"/>
      <c r="P1378" s="123"/>
      <c r="Q1378" s="122"/>
      <c r="R1378" s="122"/>
      <c r="S1378" s="122"/>
      <c r="T1378" s="122"/>
      <c r="V1378" s="147"/>
      <c r="W1378" s="122"/>
      <c r="X1378" s="147"/>
      <c r="Y1378" s="122"/>
      <c r="Z1378" s="122"/>
      <c r="AA1378" s="143"/>
      <c r="AB1378" s="122"/>
      <c r="AC1378" s="122"/>
    </row>
    <row r="1379" spans="1:29" ht="14.4" customHeight="1" x14ac:dyDescent="0.25">
      <c r="A1379" s="143"/>
      <c r="B1379" s="186"/>
      <c r="E1379" s="143"/>
      <c r="G1379" s="122"/>
      <c r="H1379" s="143"/>
      <c r="I1379" s="123"/>
      <c r="J1379" s="143"/>
      <c r="K1379" s="122"/>
      <c r="L1379" s="144"/>
      <c r="M1379" s="145"/>
      <c r="N1379" s="144"/>
      <c r="O1379" s="132"/>
      <c r="P1379" s="123"/>
      <c r="Q1379" s="122"/>
      <c r="R1379" s="122"/>
      <c r="S1379" s="122"/>
      <c r="T1379" s="122"/>
      <c r="V1379" s="147"/>
      <c r="W1379" s="122"/>
      <c r="X1379" s="147"/>
      <c r="Y1379" s="122"/>
      <c r="Z1379" s="122"/>
      <c r="AA1379" s="143"/>
      <c r="AB1379" s="122"/>
      <c r="AC1379" s="122"/>
    </row>
    <row r="1380" spans="1:29" x14ac:dyDescent="0.25">
      <c r="A1380" s="143"/>
      <c r="B1380" s="122"/>
      <c r="E1380" s="143"/>
      <c r="G1380" s="122"/>
      <c r="H1380" s="143"/>
      <c r="I1380" s="123"/>
      <c r="J1380" s="143"/>
      <c r="K1380" s="122"/>
      <c r="L1380" s="144"/>
      <c r="M1380" s="145"/>
      <c r="N1380" s="144"/>
      <c r="O1380" s="132"/>
      <c r="P1380" s="123"/>
      <c r="Q1380" s="122"/>
      <c r="R1380" s="122"/>
      <c r="S1380" s="122"/>
      <c r="T1380" s="122"/>
      <c r="V1380" s="147"/>
      <c r="W1380" s="122"/>
      <c r="X1380" s="147"/>
      <c r="Y1380" s="122"/>
      <c r="Z1380" s="122"/>
      <c r="AA1380" s="143"/>
      <c r="AB1380" s="122"/>
      <c r="AC1380" s="122"/>
    </row>
    <row r="1381" spans="1:29" s="31" customFormat="1" x14ac:dyDescent="0.25">
      <c r="A1381" s="143"/>
      <c r="B1381" s="186"/>
      <c r="C1381" s="1"/>
      <c r="D1381" s="1"/>
      <c r="E1381" s="143"/>
      <c r="F1381" s="58"/>
      <c r="G1381" s="122"/>
      <c r="H1381" s="122"/>
      <c r="I1381" s="123"/>
      <c r="J1381" s="143"/>
      <c r="K1381" s="122"/>
      <c r="L1381" s="144"/>
      <c r="M1381" s="145"/>
      <c r="N1381" s="144"/>
      <c r="O1381" s="132"/>
      <c r="P1381" s="123"/>
      <c r="Q1381" s="122"/>
      <c r="R1381" s="122"/>
      <c r="S1381" s="122"/>
      <c r="T1381" s="122"/>
      <c r="U1381" s="16"/>
      <c r="V1381" s="147"/>
      <c r="W1381" s="122"/>
      <c r="X1381" s="147"/>
      <c r="Y1381" s="122"/>
      <c r="Z1381" s="122"/>
      <c r="AA1381" s="143"/>
      <c r="AB1381" s="122"/>
      <c r="AC1381" s="122"/>
    </row>
    <row r="1382" spans="1:29" s="31" customFormat="1" x14ac:dyDescent="0.25">
      <c r="A1382" s="143"/>
      <c r="B1382" s="122"/>
      <c r="C1382" s="1"/>
      <c r="D1382" s="1"/>
      <c r="E1382" s="143"/>
      <c r="F1382" s="58"/>
      <c r="G1382" s="122"/>
      <c r="H1382" s="122"/>
      <c r="I1382" s="123"/>
      <c r="J1382" s="143"/>
      <c r="K1382" s="122"/>
      <c r="L1382" s="144"/>
      <c r="M1382" s="145"/>
      <c r="N1382" s="144"/>
      <c r="O1382" s="132"/>
      <c r="P1382" s="123"/>
      <c r="Q1382" s="122"/>
      <c r="R1382" s="122"/>
      <c r="S1382" s="122"/>
      <c r="T1382" s="122"/>
      <c r="U1382" s="16"/>
      <c r="V1382" s="147"/>
      <c r="W1382" s="122"/>
      <c r="X1382" s="147"/>
      <c r="Y1382" s="122"/>
      <c r="Z1382" s="122"/>
      <c r="AA1382" s="143"/>
      <c r="AB1382" s="122"/>
      <c r="AC1382" s="122"/>
    </row>
    <row r="1383" spans="1:29" s="31" customFormat="1" x14ac:dyDescent="0.25">
      <c r="A1383" s="143"/>
      <c r="B1383" s="186"/>
      <c r="C1383" s="1"/>
      <c r="D1383" s="1"/>
      <c r="E1383" s="143"/>
      <c r="F1383" s="58"/>
      <c r="G1383" s="122"/>
      <c r="H1383" s="122"/>
      <c r="I1383" s="123"/>
      <c r="J1383" s="143"/>
      <c r="K1383" s="122"/>
      <c r="L1383" s="144"/>
      <c r="M1383" s="145"/>
      <c r="N1383" s="144"/>
      <c r="O1383" s="132"/>
      <c r="P1383" s="123"/>
      <c r="Q1383" s="122"/>
      <c r="R1383" s="122"/>
      <c r="S1383" s="122"/>
      <c r="T1383" s="122"/>
      <c r="U1383" s="16"/>
      <c r="V1383" s="147"/>
      <c r="W1383" s="122"/>
      <c r="X1383" s="147"/>
      <c r="Y1383" s="122"/>
      <c r="Z1383" s="122"/>
      <c r="AA1383" s="143"/>
      <c r="AB1383" s="122"/>
      <c r="AC1383" s="122"/>
    </row>
    <row r="1384" spans="1:29" s="31" customFormat="1" x14ac:dyDescent="0.25">
      <c r="A1384" s="143"/>
      <c r="B1384" s="122"/>
      <c r="C1384" s="1"/>
      <c r="D1384" s="1"/>
      <c r="E1384" s="143"/>
      <c r="F1384" s="58"/>
      <c r="G1384" s="122"/>
      <c r="H1384" s="122"/>
      <c r="I1384" s="123"/>
      <c r="J1384" s="143"/>
      <c r="K1384" s="122"/>
      <c r="L1384" s="144"/>
      <c r="M1384" s="145"/>
      <c r="N1384" s="144"/>
      <c r="O1384" s="132"/>
      <c r="P1384" s="123"/>
      <c r="Q1384" s="122"/>
      <c r="R1384" s="122"/>
      <c r="S1384" s="122"/>
      <c r="T1384" s="122"/>
      <c r="U1384" s="16"/>
      <c r="V1384" s="147"/>
      <c r="W1384" s="122"/>
      <c r="X1384" s="147"/>
      <c r="Y1384" s="122"/>
      <c r="Z1384" s="122"/>
      <c r="AA1384" s="143"/>
      <c r="AB1384" s="122"/>
      <c r="AC1384" s="122"/>
    </row>
    <row r="1385" spans="1:29" s="31" customFormat="1" x14ac:dyDescent="0.25">
      <c r="A1385" s="143"/>
      <c r="B1385" s="186"/>
      <c r="C1385" s="1"/>
      <c r="D1385" s="1"/>
      <c r="E1385" s="143"/>
      <c r="F1385" s="58"/>
      <c r="G1385" s="122"/>
      <c r="H1385" s="122"/>
      <c r="I1385" s="123"/>
      <c r="J1385" s="143"/>
      <c r="K1385" s="122"/>
      <c r="L1385" s="144"/>
      <c r="M1385" s="145"/>
      <c r="N1385" s="144"/>
      <c r="O1385" s="132"/>
      <c r="P1385" s="123"/>
      <c r="Q1385" s="122"/>
      <c r="R1385" s="122"/>
      <c r="S1385" s="122"/>
      <c r="T1385" s="122"/>
      <c r="U1385" s="16"/>
      <c r="V1385" s="147"/>
      <c r="W1385" s="122"/>
      <c r="X1385" s="147"/>
      <c r="AA1385" s="143"/>
      <c r="AB1385" s="122"/>
      <c r="AC1385" s="122"/>
    </row>
    <row r="1386" spans="1:29" x14ac:dyDescent="0.25">
      <c r="A1386" s="143"/>
      <c r="B1386" s="122"/>
      <c r="E1386" s="143"/>
      <c r="G1386" s="122"/>
      <c r="H1386" s="143"/>
      <c r="I1386" s="123"/>
      <c r="J1386" s="143"/>
      <c r="K1386" s="122"/>
      <c r="L1386" s="144"/>
      <c r="M1386" s="145"/>
      <c r="N1386" s="144"/>
      <c r="O1386" s="132"/>
      <c r="P1386" s="123"/>
      <c r="Q1386" s="122"/>
      <c r="R1386" s="122"/>
      <c r="S1386" s="122"/>
      <c r="T1386" s="122"/>
      <c r="V1386" s="147"/>
      <c r="W1386" s="122"/>
      <c r="X1386" s="147"/>
      <c r="Y1386" s="31"/>
      <c r="Z1386" s="31"/>
      <c r="AA1386" s="143"/>
      <c r="AB1386" s="122"/>
      <c r="AC1386" s="122"/>
    </row>
    <row r="1387" spans="1:29" x14ac:dyDescent="0.25">
      <c r="A1387" s="143"/>
      <c r="B1387" s="186"/>
      <c r="E1387" s="143"/>
      <c r="G1387" s="122"/>
      <c r="H1387" s="143"/>
      <c r="I1387" s="123"/>
      <c r="J1387" s="143"/>
      <c r="K1387" s="122"/>
      <c r="L1387" s="144"/>
      <c r="M1387" s="145"/>
      <c r="N1387" s="144"/>
      <c r="O1387" s="132"/>
      <c r="P1387" s="123"/>
      <c r="Q1387" s="122"/>
      <c r="R1387" s="122"/>
      <c r="S1387" s="122"/>
      <c r="T1387" s="122"/>
      <c r="V1387" s="147"/>
      <c r="W1387" s="122"/>
      <c r="X1387" s="147"/>
      <c r="Y1387" s="31"/>
      <c r="Z1387" s="31"/>
      <c r="AA1387" s="143"/>
      <c r="AB1387" s="122"/>
      <c r="AC1387" s="122"/>
    </row>
    <row r="1388" spans="1:29" x14ac:dyDescent="0.25">
      <c r="A1388" s="143"/>
      <c r="B1388" s="122"/>
      <c r="E1388" s="143"/>
      <c r="G1388" s="122"/>
      <c r="H1388" s="143"/>
      <c r="I1388" s="123"/>
      <c r="J1388" s="143"/>
      <c r="K1388" s="122"/>
      <c r="L1388" s="144"/>
      <c r="M1388" s="145"/>
      <c r="N1388" s="144"/>
      <c r="O1388" s="132"/>
      <c r="P1388" s="123"/>
      <c r="Q1388" s="122"/>
      <c r="R1388" s="122"/>
      <c r="S1388" s="122"/>
      <c r="T1388" s="122"/>
      <c r="V1388" s="147"/>
      <c r="W1388" s="122"/>
      <c r="X1388" s="147"/>
      <c r="AA1388" s="143"/>
      <c r="AB1388" s="122"/>
      <c r="AC1388" s="122"/>
    </row>
    <row r="1389" spans="1:29" x14ac:dyDescent="0.25">
      <c r="A1389" s="143"/>
      <c r="B1389" s="186"/>
      <c r="E1389" s="143"/>
      <c r="G1389" s="122"/>
      <c r="H1389" s="143"/>
      <c r="I1389" s="123"/>
      <c r="J1389" s="143"/>
      <c r="K1389" s="122"/>
      <c r="L1389" s="144"/>
      <c r="M1389" s="145"/>
      <c r="N1389" s="144"/>
      <c r="O1389" s="132"/>
      <c r="P1389" s="123"/>
      <c r="Q1389" s="122"/>
      <c r="R1389" s="122"/>
      <c r="S1389" s="122"/>
      <c r="T1389" s="122"/>
      <c r="V1389" s="147"/>
      <c r="W1389" s="122"/>
      <c r="X1389" s="147"/>
      <c r="AA1389" s="143"/>
      <c r="AB1389" s="122"/>
      <c r="AC1389" s="122"/>
    </row>
    <row r="1390" spans="1:29" x14ac:dyDescent="0.25">
      <c r="A1390" s="143"/>
      <c r="B1390" s="122"/>
      <c r="E1390" s="143"/>
      <c r="G1390" s="122"/>
      <c r="H1390" s="143"/>
      <c r="I1390" s="123"/>
      <c r="J1390" s="143"/>
      <c r="K1390" s="122"/>
      <c r="L1390" s="144"/>
      <c r="M1390" s="145"/>
      <c r="N1390" s="144"/>
      <c r="O1390" s="132"/>
      <c r="P1390" s="123"/>
      <c r="Q1390" s="122"/>
      <c r="R1390" s="122"/>
      <c r="S1390" s="122"/>
      <c r="T1390" s="122"/>
      <c r="V1390" s="147"/>
      <c r="W1390" s="122"/>
      <c r="X1390" s="147"/>
      <c r="AA1390" s="143"/>
      <c r="AB1390" s="122"/>
      <c r="AC1390" s="122"/>
    </row>
    <row r="1391" spans="1:29" x14ac:dyDescent="0.25">
      <c r="A1391" s="143"/>
      <c r="B1391" s="186"/>
      <c r="E1391" s="143"/>
      <c r="G1391" s="122"/>
      <c r="H1391" s="143"/>
      <c r="I1391" s="123"/>
      <c r="J1391" s="143"/>
      <c r="K1391" s="122"/>
      <c r="L1391" s="144"/>
      <c r="M1391" s="145"/>
      <c r="N1391" s="144"/>
      <c r="O1391" s="132"/>
      <c r="P1391" s="123"/>
      <c r="Q1391" s="122"/>
      <c r="R1391" s="122"/>
      <c r="S1391" s="122"/>
      <c r="T1391" s="122"/>
      <c r="V1391" s="147"/>
      <c r="W1391" s="122"/>
      <c r="X1391" s="147"/>
      <c r="AA1391" s="143"/>
      <c r="AB1391" s="122"/>
      <c r="AC1391" s="122"/>
    </row>
    <row r="1392" spans="1:29" s="31" customFormat="1" x14ac:dyDescent="0.25">
      <c r="A1392" s="143"/>
      <c r="B1392" s="122"/>
      <c r="C1392" s="1"/>
      <c r="D1392" s="1"/>
      <c r="E1392" s="143"/>
      <c r="F1392" s="58"/>
      <c r="G1392" s="122"/>
      <c r="H1392" s="122"/>
      <c r="I1392" s="123"/>
      <c r="J1392" s="143"/>
      <c r="K1392" s="122"/>
      <c r="L1392" s="144"/>
      <c r="M1392" s="145"/>
      <c r="N1392" s="144"/>
      <c r="O1392" s="132"/>
      <c r="P1392" s="123"/>
      <c r="Q1392" s="122"/>
      <c r="R1392" s="122"/>
      <c r="S1392" s="122"/>
      <c r="T1392" s="122"/>
      <c r="U1392" s="16"/>
      <c r="V1392" s="147"/>
      <c r="W1392" s="122"/>
      <c r="X1392" s="147"/>
      <c r="AA1392" s="143"/>
      <c r="AB1392" s="122"/>
      <c r="AC1392" s="122"/>
    </row>
    <row r="1393" spans="1:31" s="31" customFormat="1" x14ac:dyDescent="0.25">
      <c r="A1393" s="143"/>
      <c r="B1393" s="186"/>
      <c r="C1393" s="1"/>
      <c r="D1393" s="1"/>
      <c r="E1393" s="143"/>
      <c r="F1393" s="58"/>
      <c r="G1393" s="122"/>
      <c r="H1393" s="122"/>
      <c r="I1393" s="123"/>
      <c r="J1393" s="143"/>
      <c r="K1393" s="122"/>
      <c r="L1393" s="144"/>
      <c r="M1393" s="145"/>
      <c r="N1393" s="144"/>
      <c r="O1393" s="132"/>
      <c r="P1393" s="123"/>
      <c r="Q1393" s="122"/>
      <c r="R1393" s="122"/>
      <c r="S1393" s="122"/>
      <c r="T1393" s="122"/>
      <c r="U1393" s="16"/>
      <c r="V1393" s="147"/>
      <c r="W1393" s="122"/>
      <c r="X1393" s="147"/>
      <c r="AA1393" s="143"/>
      <c r="AB1393" s="122"/>
      <c r="AC1393" s="122"/>
    </row>
    <row r="1394" spans="1:31" s="31" customFormat="1" x14ac:dyDescent="0.25">
      <c r="A1394" s="143"/>
      <c r="B1394" s="122"/>
      <c r="C1394" s="1"/>
      <c r="D1394" s="1"/>
      <c r="E1394" s="143"/>
      <c r="F1394" s="58"/>
      <c r="G1394" s="122"/>
      <c r="H1394" s="122"/>
      <c r="I1394" s="123"/>
      <c r="J1394" s="143"/>
      <c r="K1394" s="122"/>
      <c r="L1394" s="144"/>
      <c r="M1394" s="145"/>
      <c r="N1394" s="144"/>
      <c r="O1394" s="132"/>
      <c r="P1394" s="123"/>
      <c r="Q1394" s="122"/>
      <c r="R1394" s="122"/>
      <c r="S1394" s="122"/>
      <c r="T1394" s="122"/>
      <c r="U1394" s="16"/>
      <c r="V1394" s="147"/>
      <c r="W1394" s="122"/>
      <c r="X1394" s="147"/>
      <c r="AA1394" s="143"/>
      <c r="AB1394" s="122"/>
      <c r="AC1394" s="122"/>
    </row>
    <row r="1395" spans="1:31" s="31" customFormat="1" x14ac:dyDescent="0.25">
      <c r="A1395" s="143"/>
      <c r="B1395" s="186"/>
      <c r="C1395" s="1"/>
      <c r="D1395" s="1"/>
      <c r="E1395" s="143"/>
      <c r="F1395" s="58"/>
      <c r="G1395" s="122"/>
      <c r="H1395" s="122"/>
      <c r="I1395" s="123"/>
      <c r="J1395" s="143"/>
      <c r="K1395" s="122"/>
      <c r="L1395" s="144"/>
      <c r="M1395" s="145"/>
      <c r="N1395" s="144"/>
      <c r="O1395" s="132"/>
      <c r="P1395" s="123"/>
      <c r="Q1395" s="122"/>
      <c r="R1395" s="122"/>
      <c r="S1395" s="122"/>
      <c r="T1395" s="122"/>
      <c r="U1395" s="16"/>
      <c r="V1395" s="147"/>
      <c r="W1395" s="122"/>
      <c r="X1395" s="147"/>
      <c r="AA1395" s="143"/>
      <c r="AB1395" s="122"/>
      <c r="AC1395" s="122"/>
    </row>
    <row r="1396" spans="1:31" s="31" customFormat="1" x14ac:dyDescent="0.25">
      <c r="A1396" s="143"/>
      <c r="B1396" s="122"/>
      <c r="C1396" s="1"/>
      <c r="D1396" s="1"/>
      <c r="E1396" s="143"/>
      <c r="F1396" s="58"/>
      <c r="G1396" s="122"/>
      <c r="H1396" s="122"/>
      <c r="I1396" s="123"/>
      <c r="J1396" s="143"/>
      <c r="K1396" s="122"/>
      <c r="L1396" s="144"/>
      <c r="M1396" s="145"/>
      <c r="N1396" s="144"/>
      <c r="O1396" s="132"/>
      <c r="P1396" s="123"/>
      <c r="Q1396" s="122"/>
      <c r="R1396" s="122"/>
      <c r="S1396" s="122"/>
      <c r="T1396" s="122"/>
      <c r="U1396" s="16"/>
      <c r="V1396" s="147"/>
      <c r="W1396" s="122"/>
      <c r="X1396" s="147"/>
      <c r="Y1396" s="1"/>
      <c r="Z1396" s="1"/>
      <c r="AA1396" s="143"/>
      <c r="AB1396" s="122"/>
      <c r="AC1396" s="122"/>
    </row>
    <row r="1397" spans="1:31" s="31" customFormat="1" x14ac:dyDescent="0.25">
      <c r="A1397" s="143"/>
      <c r="B1397" s="186"/>
      <c r="C1397" s="1"/>
      <c r="D1397" s="1"/>
      <c r="E1397" s="143"/>
      <c r="F1397" s="58"/>
      <c r="G1397" s="122"/>
      <c r="H1397" s="122"/>
      <c r="I1397" s="123"/>
      <c r="J1397" s="143"/>
      <c r="K1397" s="122"/>
      <c r="L1397" s="144"/>
      <c r="M1397" s="145"/>
      <c r="N1397" s="144"/>
      <c r="O1397" s="132"/>
      <c r="P1397" s="123"/>
      <c r="Q1397" s="122"/>
      <c r="R1397" s="122"/>
      <c r="S1397" s="122"/>
      <c r="T1397" s="122"/>
      <c r="U1397" s="16"/>
      <c r="V1397" s="147"/>
      <c r="W1397" s="122"/>
      <c r="X1397" s="147"/>
      <c r="Y1397" s="1"/>
      <c r="Z1397" s="1"/>
      <c r="AA1397" s="143"/>
      <c r="AB1397" s="122"/>
      <c r="AC1397" s="122"/>
    </row>
    <row r="1398" spans="1:31" s="31" customFormat="1" x14ac:dyDescent="0.25">
      <c r="A1398" s="143"/>
      <c r="B1398" s="122"/>
      <c r="C1398" s="1"/>
      <c r="D1398" s="1"/>
      <c r="E1398" s="143"/>
      <c r="F1398" s="58"/>
      <c r="G1398" s="122"/>
      <c r="I1398" s="123"/>
      <c r="J1398" s="143"/>
      <c r="K1398" s="122"/>
      <c r="L1398" s="144"/>
      <c r="M1398" s="145"/>
      <c r="N1398" s="144"/>
      <c r="O1398" s="132"/>
      <c r="P1398" s="123"/>
      <c r="Q1398" s="122"/>
      <c r="R1398" s="122"/>
      <c r="S1398" s="122"/>
      <c r="T1398" s="122"/>
      <c r="U1398" s="16"/>
      <c r="V1398" s="147"/>
      <c r="W1398" s="122"/>
      <c r="X1398" s="147"/>
      <c r="Y1398" s="1"/>
      <c r="Z1398" s="1"/>
      <c r="AA1398" s="143"/>
      <c r="AB1398" s="122"/>
      <c r="AC1398" s="122"/>
      <c r="AD1398" s="122"/>
      <c r="AE1398" s="122"/>
    </row>
    <row r="1399" spans="1:31" s="31" customFormat="1" x14ac:dyDescent="0.25">
      <c r="A1399" s="143"/>
      <c r="B1399" s="186"/>
      <c r="C1399" s="1"/>
      <c r="D1399" s="1"/>
      <c r="E1399" s="143"/>
      <c r="F1399" s="58"/>
      <c r="G1399" s="122"/>
      <c r="I1399" s="123"/>
      <c r="J1399" s="143"/>
      <c r="K1399" s="122"/>
      <c r="L1399" s="144"/>
      <c r="M1399" s="145"/>
      <c r="N1399" s="144"/>
      <c r="O1399" s="132"/>
      <c r="P1399" s="123"/>
      <c r="Q1399" s="122"/>
      <c r="R1399" s="122"/>
      <c r="S1399" s="122"/>
      <c r="T1399" s="122"/>
      <c r="U1399" s="16"/>
      <c r="V1399" s="147"/>
      <c r="W1399" s="122"/>
      <c r="X1399" s="147"/>
      <c r="Y1399" s="1"/>
      <c r="Z1399" s="1"/>
      <c r="AA1399" s="143"/>
      <c r="AB1399" s="122"/>
      <c r="AC1399" s="122"/>
      <c r="AD1399" s="122"/>
      <c r="AE1399" s="122"/>
    </row>
    <row r="1400" spans="1:31" s="31" customFormat="1" x14ac:dyDescent="0.25">
      <c r="A1400" s="143"/>
      <c r="B1400" s="122"/>
      <c r="C1400" s="1"/>
      <c r="D1400" s="1"/>
      <c r="E1400" s="143"/>
      <c r="F1400" s="58"/>
      <c r="G1400" s="122"/>
      <c r="I1400" s="123"/>
      <c r="J1400" s="143"/>
      <c r="K1400" s="122"/>
      <c r="L1400" s="144"/>
      <c r="M1400" s="145"/>
      <c r="N1400" s="144"/>
      <c r="O1400" s="132"/>
      <c r="P1400" s="123"/>
      <c r="Q1400" s="122"/>
      <c r="R1400" s="122"/>
      <c r="S1400" s="122"/>
      <c r="T1400" s="122"/>
      <c r="U1400" s="16"/>
      <c r="V1400" s="147"/>
      <c r="W1400" s="122"/>
      <c r="X1400" s="147"/>
      <c r="Y1400" s="96"/>
      <c r="Z1400" s="96"/>
      <c r="AA1400" s="143"/>
      <c r="AB1400" s="122"/>
      <c r="AC1400" s="122"/>
      <c r="AD1400" s="122"/>
      <c r="AE1400" s="122"/>
    </row>
    <row r="1401" spans="1:31" s="31" customFormat="1" x14ac:dyDescent="0.25">
      <c r="A1401" s="143"/>
      <c r="B1401" s="186"/>
      <c r="C1401" s="1"/>
      <c r="D1401" s="1"/>
      <c r="E1401" s="143"/>
      <c r="F1401" s="58"/>
      <c r="G1401" s="122"/>
      <c r="I1401" s="123"/>
      <c r="J1401" s="143"/>
      <c r="K1401" s="122"/>
      <c r="L1401" s="144"/>
      <c r="M1401" s="145"/>
      <c r="N1401" s="144"/>
      <c r="O1401" s="132"/>
      <c r="P1401" s="123"/>
      <c r="Q1401" s="122"/>
      <c r="R1401" s="122"/>
      <c r="S1401" s="122"/>
      <c r="T1401" s="122"/>
      <c r="U1401" s="16"/>
      <c r="V1401" s="147"/>
      <c r="W1401" s="122"/>
      <c r="X1401" s="147"/>
      <c r="Y1401" s="96"/>
      <c r="Z1401" s="96"/>
      <c r="AA1401" s="143"/>
      <c r="AB1401" s="122"/>
      <c r="AC1401" s="122"/>
      <c r="AD1401" s="122"/>
      <c r="AE1401" s="122"/>
    </row>
    <row r="1402" spans="1:31" s="31" customFormat="1" x14ac:dyDescent="0.25">
      <c r="A1402" s="143"/>
      <c r="B1402" s="122"/>
      <c r="C1402" s="1"/>
      <c r="D1402" s="1"/>
      <c r="E1402" s="143"/>
      <c r="F1402" s="58"/>
      <c r="G1402" s="122"/>
      <c r="I1402" s="123"/>
      <c r="J1402" s="143"/>
      <c r="K1402" s="122"/>
      <c r="L1402" s="144"/>
      <c r="M1402" s="145"/>
      <c r="N1402" s="144"/>
      <c r="O1402" s="132"/>
      <c r="P1402" s="123"/>
      <c r="Q1402" s="122"/>
      <c r="R1402" s="122"/>
      <c r="S1402" s="122"/>
      <c r="T1402" s="122"/>
      <c r="U1402" s="16"/>
      <c r="V1402" s="147"/>
      <c r="W1402" s="122"/>
      <c r="X1402" s="147"/>
      <c r="Y1402" s="96"/>
      <c r="Z1402" s="96"/>
      <c r="AA1402" s="143"/>
      <c r="AB1402" s="122"/>
      <c r="AC1402" s="122"/>
      <c r="AD1402" s="122"/>
      <c r="AE1402" s="122"/>
    </row>
    <row r="1403" spans="1:31" s="31" customFormat="1" x14ac:dyDescent="0.25">
      <c r="A1403" s="143"/>
      <c r="B1403" s="186"/>
      <c r="C1403" s="1"/>
      <c r="D1403" s="1"/>
      <c r="E1403" s="143"/>
      <c r="F1403" s="58"/>
      <c r="G1403" s="122"/>
      <c r="I1403" s="123"/>
      <c r="J1403" s="143"/>
      <c r="K1403" s="122"/>
      <c r="L1403" s="144"/>
      <c r="M1403" s="145"/>
      <c r="N1403" s="144"/>
      <c r="O1403" s="132"/>
      <c r="P1403" s="123"/>
      <c r="Q1403" s="123"/>
      <c r="R1403" s="123"/>
      <c r="S1403" s="123"/>
      <c r="T1403" s="122"/>
      <c r="U1403" s="16"/>
      <c r="V1403" s="147"/>
      <c r="W1403" s="122"/>
      <c r="X1403" s="147"/>
      <c r="AA1403" s="143"/>
      <c r="AB1403" s="122"/>
      <c r="AC1403" s="122"/>
      <c r="AD1403" s="122"/>
      <c r="AE1403" s="122"/>
    </row>
    <row r="1404" spans="1:31" s="31" customFormat="1" x14ac:dyDescent="0.25">
      <c r="A1404" s="143"/>
      <c r="B1404" s="122"/>
      <c r="C1404" s="1"/>
      <c r="D1404" s="1"/>
      <c r="E1404" s="143"/>
      <c r="F1404" s="58"/>
      <c r="G1404" s="122"/>
      <c r="I1404" s="123"/>
      <c r="J1404" s="143"/>
      <c r="K1404" s="122"/>
      <c r="L1404" s="144"/>
      <c r="M1404" s="145"/>
      <c r="N1404" s="144"/>
      <c r="O1404" s="132"/>
      <c r="P1404" s="122"/>
      <c r="Q1404" s="123"/>
      <c r="R1404" s="123"/>
      <c r="S1404" s="123"/>
      <c r="T1404" s="122"/>
      <c r="U1404" s="122"/>
      <c r="V1404" s="147"/>
      <c r="W1404" s="122"/>
      <c r="X1404" s="147"/>
      <c r="Y1404" s="1"/>
      <c r="Z1404" s="1"/>
      <c r="AA1404" s="143"/>
      <c r="AB1404" s="122"/>
      <c r="AC1404" s="122"/>
      <c r="AD1404" s="122"/>
      <c r="AE1404" s="122"/>
    </row>
    <row r="1405" spans="1:31" s="31" customFormat="1" x14ac:dyDescent="0.25">
      <c r="A1405" s="143"/>
      <c r="B1405" s="186"/>
      <c r="C1405" s="1"/>
      <c r="D1405" s="1"/>
      <c r="E1405" s="143"/>
      <c r="F1405" s="58"/>
      <c r="G1405" s="122"/>
      <c r="I1405" s="123"/>
      <c r="J1405" s="143"/>
      <c r="K1405" s="122"/>
      <c r="L1405" s="144"/>
      <c r="M1405" s="145"/>
      <c r="N1405" s="144"/>
      <c r="O1405" s="132"/>
      <c r="P1405" s="122"/>
      <c r="Q1405" s="123"/>
      <c r="R1405" s="123"/>
      <c r="S1405" s="123"/>
      <c r="T1405" s="122"/>
      <c r="U1405" s="146"/>
      <c r="V1405" s="147"/>
      <c r="W1405" s="122"/>
      <c r="X1405" s="147"/>
      <c r="Y1405" s="1"/>
      <c r="Z1405" s="1"/>
      <c r="AA1405" s="143"/>
      <c r="AB1405" s="122"/>
      <c r="AC1405" s="122"/>
      <c r="AD1405" s="122"/>
      <c r="AE1405" s="122"/>
    </row>
    <row r="1406" spans="1:31" s="31" customFormat="1" x14ac:dyDescent="0.25">
      <c r="A1406" s="143"/>
      <c r="B1406" s="122"/>
      <c r="C1406" s="1"/>
      <c r="D1406" s="1"/>
      <c r="E1406" s="143"/>
      <c r="F1406" s="58"/>
      <c r="G1406" s="122"/>
      <c r="I1406" s="123"/>
      <c r="J1406" s="143"/>
      <c r="K1406" s="122"/>
      <c r="L1406" s="144"/>
      <c r="M1406" s="145"/>
      <c r="N1406" s="144"/>
      <c r="O1406" s="132"/>
      <c r="P1406" s="122"/>
      <c r="Q1406" s="123"/>
      <c r="R1406" s="123"/>
      <c r="S1406" s="123"/>
      <c r="T1406" s="122"/>
      <c r="U1406" s="146"/>
      <c r="V1406" s="147"/>
      <c r="W1406" s="122"/>
      <c r="X1406" s="147"/>
      <c r="Y1406" s="1"/>
      <c r="Z1406" s="1"/>
      <c r="AA1406" s="143"/>
      <c r="AB1406" s="122"/>
      <c r="AC1406" s="122"/>
      <c r="AD1406" s="122"/>
      <c r="AE1406" s="122"/>
    </row>
    <row r="1407" spans="1:31" s="31" customFormat="1" x14ac:dyDescent="0.25">
      <c r="A1407" s="143"/>
      <c r="B1407" s="186"/>
      <c r="C1407" s="1"/>
      <c r="D1407" s="1"/>
      <c r="E1407" s="143"/>
      <c r="F1407" s="58"/>
      <c r="G1407" s="122"/>
      <c r="I1407" s="123"/>
      <c r="J1407" s="143"/>
      <c r="K1407" s="122"/>
      <c r="L1407" s="144"/>
      <c r="M1407" s="145"/>
      <c r="N1407" s="144"/>
      <c r="O1407" s="132"/>
      <c r="P1407" s="123"/>
      <c r="Q1407" s="123"/>
      <c r="R1407" s="123"/>
      <c r="S1407" s="123"/>
      <c r="T1407" s="122"/>
      <c r="U1407" s="146"/>
      <c r="V1407" s="147"/>
      <c r="W1407" s="122"/>
      <c r="X1407" s="147"/>
      <c r="Y1407" s="1"/>
      <c r="Z1407" s="1"/>
      <c r="AA1407" s="143"/>
      <c r="AB1407" s="122"/>
      <c r="AC1407" s="122"/>
      <c r="AD1407" s="122"/>
      <c r="AE1407" s="122"/>
    </row>
    <row r="1408" spans="1:31" s="31" customFormat="1" x14ac:dyDescent="0.25">
      <c r="A1408" s="143"/>
      <c r="B1408" s="122"/>
      <c r="C1408" s="1"/>
      <c r="D1408" s="1"/>
      <c r="E1408" s="143"/>
      <c r="F1408" s="58"/>
      <c r="G1408" s="122"/>
      <c r="I1408" s="123"/>
      <c r="J1408" s="143"/>
      <c r="K1408" s="122"/>
      <c r="L1408" s="144"/>
      <c r="M1408" s="145"/>
      <c r="N1408" s="144"/>
      <c r="O1408" s="132"/>
      <c r="P1408" s="123"/>
      <c r="Q1408" s="123"/>
      <c r="R1408" s="123"/>
      <c r="S1408" s="123"/>
      <c r="T1408" s="122"/>
      <c r="U1408" s="146"/>
      <c r="V1408" s="147"/>
      <c r="W1408" s="122"/>
      <c r="X1408" s="147"/>
      <c r="Y1408" s="1"/>
      <c r="Z1408" s="1"/>
      <c r="AA1408" s="143"/>
      <c r="AB1408" s="122"/>
      <c r="AC1408" s="122"/>
      <c r="AD1408" s="122"/>
      <c r="AE1408" s="122"/>
    </row>
    <row r="1409" spans="1:31" s="31" customFormat="1" x14ac:dyDescent="0.25">
      <c r="A1409" s="143"/>
      <c r="B1409" s="186"/>
      <c r="C1409" s="1"/>
      <c r="D1409" s="1"/>
      <c r="E1409" s="143"/>
      <c r="F1409" s="58"/>
      <c r="G1409" s="122"/>
      <c r="I1409" s="123"/>
      <c r="J1409" s="143"/>
      <c r="K1409" s="122"/>
      <c r="L1409" s="144"/>
      <c r="M1409" s="145"/>
      <c r="N1409" s="144"/>
      <c r="O1409" s="132"/>
      <c r="P1409" s="123"/>
      <c r="Q1409" s="123"/>
      <c r="R1409" s="123"/>
      <c r="S1409" s="123"/>
      <c r="T1409" s="122"/>
      <c r="U1409" s="146"/>
      <c r="V1409" s="147"/>
      <c r="W1409" s="122"/>
      <c r="X1409" s="147"/>
      <c r="Y1409" s="1"/>
      <c r="Z1409" s="1"/>
      <c r="AA1409" s="143"/>
      <c r="AB1409" s="122"/>
      <c r="AC1409" s="122"/>
      <c r="AD1409" s="122"/>
      <c r="AE1409" s="122"/>
    </row>
    <row r="1410" spans="1:31" s="31" customFormat="1" x14ac:dyDescent="0.25">
      <c r="A1410" s="143"/>
      <c r="B1410" s="122"/>
      <c r="C1410" s="1"/>
      <c r="D1410" s="1"/>
      <c r="E1410" s="143"/>
      <c r="F1410" s="58"/>
      <c r="G1410" s="122"/>
      <c r="I1410" s="123"/>
      <c r="J1410" s="336"/>
      <c r="K1410" s="122"/>
      <c r="L1410" s="144"/>
      <c r="M1410" s="145"/>
      <c r="N1410" s="144"/>
      <c r="O1410" s="132"/>
      <c r="P1410" s="123"/>
      <c r="Q1410" s="123"/>
      <c r="R1410" s="123"/>
      <c r="S1410" s="123"/>
      <c r="T1410" s="122"/>
      <c r="U1410" s="146"/>
      <c r="V1410" s="147"/>
      <c r="W1410" s="122"/>
      <c r="X1410" s="147"/>
      <c r="Y1410" s="1"/>
      <c r="Z1410" s="1"/>
      <c r="AA1410" s="143"/>
      <c r="AB1410" s="122"/>
      <c r="AC1410" s="122"/>
      <c r="AD1410" s="122"/>
      <c r="AE1410" s="122"/>
    </row>
    <row r="1411" spans="1:31" s="31" customFormat="1" x14ac:dyDescent="0.25">
      <c r="A1411" s="143"/>
      <c r="B1411" s="186"/>
      <c r="C1411" s="1"/>
      <c r="D1411" s="1"/>
      <c r="E1411" s="143"/>
      <c r="F1411" s="58"/>
      <c r="G1411" s="122"/>
      <c r="I1411" s="123"/>
      <c r="J1411" s="143"/>
      <c r="K1411" s="122"/>
      <c r="L1411" s="144"/>
      <c r="M1411" s="145"/>
      <c r="N1411" s="144"/>
      <c r="O1411" s="132"/>
      <c r="P1411" s="123"/>
      <c r="Q1411" s="123"/>
      <c r="R1411" s="123"/>
      <c r="S1411" s="123"/>
      <c r="T1411" s="122"/>
      <c r="U1411" s="146"/>
      <c r="V1411" s="147"/>
      <c r="W1411" s="122"/>
      <c r="X1411" s="147"/>
      <c r="Y1411" s="1"/>
      <c r="Z1411" s="1"/>
      <c r="AA1411" s="143"/>
      <c r="AB1411" s="122"/>
      <c r="AC1411" s="122"/>
      <c r="AD1411" s="122"/>
      <c r="AE1411" s="122"/>
    </row>
    <row r="1412" spans="1:31" s="31" customFormat="1" x14ac:dyDescent="0.25">
      <c r="A1412" s="143"/>
      <c r="B1412" s="122"/>
      <c r="C1412" s="1"/>
      <c r="D1412" s="1"/>
      <c r="E1412" s="143"/>
      <c r="F1412" s="58"/>
      <c r="G1412" s="122"/>
      <c r="I1412" s="123"/>
      <c r="J1412" s="143"/>
      <c r="K1412" s="122"/>
      <c r="L1412" s="144"/>
      <c r="M1412" s="145"/>
      <c r="N1412" s="144"/>
      <c r="O1412" s="132"/>
      <c r="P1412" s="123"/>
      <c r="Q1412" s="123"/>
      <c r="R1412" s="123"/>
      <c r="S1412" s="123"/>
      <c r="T1412" s="122"/>
      <c r="U1412" s="146"/>
      <c r="V1412" s="147"/>
      <c r="W1412" s="122"/>
      <c r="X1412" s="147"/>
      <c r="Y1412" s="1"/>
      <c r="Z1412" s="1"/>
      <c r="AA1412" s="143"/>
      <c r="AB1412" s="122"/>
      <c r="AC1412" s="122"/>
      <c r="AD1412" s="122"/>
      <c r="AE1412" s="122"/>
    </row>
    <row r="1413" spans="1:31" ht="19.95" customHeight="1" x14ac:dyDescent="0.25">
      <c r="A1413" s="143"/>
      <c r="B1413" s="186"/>
      <c r="E1413" s="143"/>
      <c r="F1413" s="58"/>
      <c r="G1413" s="122"/>
      <c r="I1413" s="123"/>
      <c r="J1413" s="143"/>
      <c r="K1413" s="122"/>
      <c r="L1413" s="144"/>
      <c r="M1413" s="145"/>
      <c r="N1413" s="144"/>
      <c r="O1413" s="132"/>
      <c r="P1413" s="123"/>
      <c r="Q1413" s="123"/>
      <c r="R1413" s="123"/>
      <c r="S1413" s="123"/>
      <c r="T1413" s="122"/>
      <c r="U1413" s="146"/>
      <c r="V1413" s="147"/>
      <c r="W1413" s="122"/>
      <c r="X1413" s="147"/>
      <c r="AA1413" s="143"/>
      <c r="AB1413" s="122"/>
      <c r="AC1413" s="122"/>
      <c r="AD1413" s="122"/>
      <c r="AE1413" s="122"/>
    </row>
    <row r="1414" spans="1:31" ht="18.600000000000001" customHeight="1" x14ac:dyDescent="0.25">
      <c r="A1414" s="143"/>
      <c r="B1414" s="122"/>
      <c r="E1414" s="143"/>
      <c r="F1414" s="58"/>
      <c r="G1414" s="122"/>
      <c r="I1414" s="187"/>
      <c r="J1414" s="143"/>
      <c r="K1414" s="122"/>
      <c r="L1414" s="144"/>
      <c r="M1414" s="145"/>
      <c r="N1414" s="144"/>
      <c r="O1414" s="132"/>
      <c r="P1414" s="123"/>
      <c r="Q1414" s="123"/>
      <c r="R1414" s="123"/>
      <c r="S1414" s="123"/>
      <c r="T1414" s="122"/>
      <c r="U1414" s="146"/>
      <c r="V1414" s="147"/>
      <c r="W1414" s="122"/>
      <c r="X1414" s="147"/>
      <c r="AA1414" s="143"/>
      <c r="AB1414" s="122"/>
      <c r="AC1414" s="122"/>
      <c r="AD1414" s="122"/>
      <c r="AE1414" s="122"/>
    </row>
    <row r="1415" spans="1:31" x14ac:dyDescent="0.25">
      <c r="A1415" s="143"/>
      <c r="B1415" s="186"/>
      <c r="E1415" s="143"/>
      <c r="F1415" s="58"/>
      <c r="G1415" s="122"/>
      <c r="I1415" s="123"/>
      <c r="J1415" s="336"/>
      <c r="K1415" s="122"/>
      <c r="L1415" s="144"/>
      <c r="M1415" s="145"/>
      <c r="N1415" s="144"/>
      <c r="O1415" s="132"/>
      <c r="P1415" s="123"/>
      <c r="Q1415" s="123"/>
      <c r="R1415" s="123"/>
      <c r="S1415" s="123"/>
      <c r="T1415" s="122"/>
      <c r="U1415" s="146"/>
      <c r="V1415" s="147"/>
      <c r="W1415" s="122"/>
      <c r="X1415" s="147"/>
      <c r="AA1415" s="143"/>
      <c r="AB1415" s="122"/>
      <c r="AC1415" s="122"/>
      <c r="AD1415" s="122"/>
      <c r="AE1415" s="122"/>
    </row>
    <row r="1416" spans="1:31" x14ac:dyDescent="0.25">
      <c r="A1416" s="143"/>
      <c r="B1416" s="122"/>
      <c r="E1416" s="143"/>
      <c r="F1416" s="58"/>
      <c r="G1416" s="122"/>
      <c r="I1416" s="123"/>
      <c r="J1416" s="143"/>
      <c r="K1416" s="122"/>
      <c r="L1416" s="144"/>
      <c r="M1416" s="145"/>
      <c r="N1416" s="144"/>
      <c r="O1416" s="132"/>
      <c r="P1416" s="123"/>
      <c r="Q1416" s="123"/>
      <c r="R1416" s="123"/>
      <c r="S1416" s="123"/>
      <c r="T1416" s="122"/>
      <c r="U1416" s="146"/>
      <c r="V1416" s="147"/>
      <c r="W1416" s="122"/>
      <c r="X1416" s="147"/>
      <c r="AA1416" s="143"/>
      <c r="AB1416" s="122"/>
      <c r="AC1416" s="122"/>
      <c r="AD1416" s="122"/>
      <c r="AE1416" s="122"/>
    </row>
    <row r="1417" spans="1:31" x14ac:dyDescent="0.25">
      <c r="A1417" s="143"/>
      <c r="B1417" s="186"/>
      <c r="E1417" s="143"/>
      <c r="F1417" s="58"/>
      <c r="G1417" s="122"/>
      <c r="I1417" s="123"/>
      <c r="J1417" s="143"/>
      <c r="K1417" s="122"/>
      <c r="L1417" s="144"/>
      <c r="M1417" s="145"/>
      <c r="N1417" s="144"/>
      <c r="O1417" s="132"/>
      <c r="P1417" s="123"/>
      <c r="Q1417" s="123"/>
      <c r="R1417" s="123"/>
      <c r="S1417" s="123"/>
      <c r="T1417" s="122"/>
      <c r="U1417" s="146"/>
      <c r="V1417" s="147"/>
      <c r="W1417" s="122"/>
      <c r="X1417" s="147"/>
      <c r="AA1417" s="143"/>
      <c r="AB1417" s="122"/>
      <c r="AC1417" s="122"/>
      <c r="AD1417" s="122"/>
      <c r="AE1417" s="122"/>
    </row>
    <row r="1418" spans="1:31" x14ac:dyDescent="0.25">
      <c r="A1418" s="143"/>
      <c r="B1418" s="122"/>
      <c r="E1418" s="143"/>
      <c r="F1418" s="58"/>
      <c r="G1418" s="122"/>
      <c r="I1418" s="123"/>
      <c r="J1418" s="143"/>
      <c r="K1418" s="122"/>
      <c r="L1418" s="144"/>
      <c r="M1418" s="145"/>
      <c r="N1418" s="144"/>
      <c r="O1418" s="132"/>
      <c r="P1418" s="123"/>
      <c r="Q1418" s="123"/>
      <c r="R1418" s="123"/>
      <c r="S1418" s="123"/>
      <c r="T1418" s="122"/>
      <c r="U1418" s="146"/>
      <c r="V1418" s="147"/>
      <c r="W1418" s="122"/>
      <c r="X1418" s="147"/>
      <c r="AA1418" s="143"/>
      <c r="AB1418" s="122"/>
      <c r="AC1418" s="122"/>
      <c r="AD1418" s="122"/>
      <c r="AE1418" s="122"/>
    </row>
    <row r="1419" spans="1:31" x14ac:dyDescent="0.25">
      <c r="A1419" s="143"/>
      <c r="B1419" s="186"/>
      <c r="E1419" s="143"/>
      <c r="F1419" s="58"/>
      <c r="G1419" s="122"/>
      <c r="I1419" s="123"/>
      <c r="J1419" s="143"/>
      <c r="K1419" s="122"/>
      <c r="L1419" s="144"/>
      <c r="M1419" s="145"/>
      <c r="N1419" s="144"/>
      <c r="O1419" s="132"/>
      <c r="P1419" s="123"/>
      <c r="Q1419" s="123"/>
      <c r="R1419" s="123"/>
      <c r="S1419" s="123"/>
      <c r="T1419" s="122"/>
      <c r="U1419" s="146"/>
      <c r="V1419" s="147"/>
      <c r="W1419" s="122"/>
      <c r="X1419" s="147"/>
      <c r="Y1419" s="122"/>
      <c r="Z1419" s="122"/>
      <c r="AA1419" s="143"/>
      <c r="AB1419" s="122"/>
      <c r="AC1419" s="122"/>
      <c r="AD1419" s="122"/>
      <c r="AE1419" s="122"/>
    </row>
    <row r="1420" spans="1:31" ht="25.2" customHeight="1" x14ac:dyDescent="0.25">
      <c r="A1420" s="143"/>
      <c r="B1420" s="122"/>
      <c r="E1420" s="143"/>
      <c r="F1420" s="58"/>
      <c r="G1420" s="122"/>
      <c r="H1420" s="41"/>
      <c r="J1420" s="23"/>
      <c r="K1420" s="41"/>
      <c r="L1420" s="63"/>
      <c r="M1420" s="64"/>
      <c r="N1420" s="63"/>
      <c r="O1420" s="132"/>
      <c r="P1420" s="123"/>
      <c r="Q1420" s="123"/>
      <c r="R1420" s="123"/>
      <c r="S1420" s="123"/>
      <c r="T1420" s="41"/>
      <c r="U1420" s="146"/>
      <c r="V1420" s="147"/>
      <c r="W1420" s="122"/>
      <c r="X1420" s="147"/>
      <c r="AA1420" s="143"/>
      <c r="AB1420" s="122"/>
      <c r="AC1420" s="122"/>
    </row>
    <row r="1421" spans="1:31" ht="26.4" customHeight="1" x14ac:dyDescent="0.25">
      <c r="A1421" s="143"/>
      <c r="B1421" s="186"/>
      <c r="E1421" s="143"/>
      <c r="F1421" s="58"/>
      <c r="G1421" s="122"/>
      <c r="J1421" s="24"/>
      <c r="O1421" s="132"/>
      <c r="P1421" s="123"/>
      <c r="Q1421" s="123"/>
      <c r="R1421" s="123"/>
      <c r="S1421" s="123"/>
      <c r="U1421" s="146"/>
      <c r="V1421" s="147"/>
      <c r="W1421" s="122"/>
      <c r="X1421" s="147"/>
      <c r="Y1421" s="122"/>
      <c r="Z1421" s="122"/>
      <c r="AA1421" s="143"/>
      <c r="AB1421" s="122"/>
      <c r="AC1421" s="122"/>
    </row>
    <row r="1422" spans="1:31" x14ac:dyDescent="0.25">
      <c r="A1422" s="143"/>
      <c r="B1422" s="122"/>
      <c r="E1422" s="143"/>
      <c r="F1422" s="58"/>
      <c r="G1422" s="122"/>
      <c r="J1422" s="337"/>
      <c r="O1422" s="132"/>
      <c r="P1422" s="123"/>
      <c r="Q1422" s="123"/>
      <c r="R1422" s="123"/>
      <c r="S1422" s="123"/>
      <c r="U1422" s="146"/>
      <c r="V1422" s="147"/>
      <c r="W1422" s="122"/>
      <c r="X1422" s="147"/>
      <c r="AA1422" s="143"/>
      <c r="AB1422" s="122"/>
      <c r="AC1422" s="122"/>
    </row>
    <row r="1423" spans="1:31" x14ac:dyDescent="0.25">
      <c r="A1423" s="143"/>
      <c r="B1423" s="186"/>
      <c r="E1423" s="143"/>
      <c r="F1423" s="58"/>
      <c r="G1423" s="122"/>
      <c r="H1423" s="24"/>
      <c r="J1423" s="24"/>
      <c r="O1423" s="132"/>
      <c r="P1423" s="123"/>
      <c r="Q1423" s="123"/>
      <c r="R1423" s="123"/>
      <c r="S1423" s="123"/>
      <c r="U1423" s="146"/>
      <c r="V1423" s="147"/>
      <c r="W1423" s="122"/>
      <c r="X1423" s="147"/>
      <c r="Y1423" s="122"/>
      <c r="Z1423" s="122"/>
      <c r="AA1423" s="143"/>
      <c r="AB1423" s="122"/>
      <c r="AC1423" s="122"/>
    </row>
    <row r="1424" spans="1:31" x14ac:dyDescent="0.25">
      <c r="A1424" s="143"/>
      <c r="B1424" s="122"/>
      <c r="E1424" s="143"/>
      <c r="F1424" s="58"/>
      <c r="G1424" s="122"/>
      <c r="H1424" s="24"/>
      <c r="J1424" s="24"/>
      <c r="O1424" s="132"/>
      <c r="P1424" s="123"/>
      <c r="Q1424" s="123"/>
      <c r="R1424" s="123"/>
      <c r="S1424" s="123"/>
      <c r="U1424" s="146"/>
      <c r="V1424" s="147"/>
      <c r="W1424" s="122"/>
      <c r="X1424" s="147"/>
      <c r="Y1424" s="122"/>
      <c r="Z1424" s="122"/>
      <c r="AA1424" s="143"/>
      <c r="AB1424" s="122"/>
      <c r="AC1424" s="122"/>
    </row>
    <row r="1425" spans="1:29" x14ac:dyDescent="0.25">
      <c r="A1425" s="143"/>
      <c r="B1425" s="186"/>
      <c r="E1425" s="143"/>
      <c r="F1425" s="58"/>
      <c r="G1425" s="122"/>
      <c r="H1425" s="24"/>
      <c r="J1425" s="24"/>
      <c r="O1425" s="132"/>
      <c r="P1425" s="123"/>
      <c r="Q1425" s="123"/>
      <c r="R1425" s="123"/>
      <c r="S1425" s="123"/>
      <c r="U1425" s="146"/>
      <c r="V1425" s="147"/>
      <c r="W1425" s="122"/>
      <c r="X1425" s="147"/>
      <c r="Y1425" s="122"/>
      <c r="Z1425" s="122"/>
      <c r="AA1425" s="143"/>
      <c r="AB1425" s="122"/>
      <c r="AC1425" s="122"/>
    </row>
    <row r="1426" spans="1:29" x14ac:dyDescent="0.25">
      <c r="A1426" s="143"/>
      <c r="B1426" s="122"/>
      <c r="E1426" s="143"/>
      <c r="F1426" s="58"/>
      <c r="G1426" s="122"/>
      <c r="H1426" s="24"/>
      <c r="J1426" s="24"/>
      <c r="O1426" s="132"/>
      <c r="P1426" s="123"/>
      <c r="Q1426" s="123"/>
      <c r="R1426" s="123"/>
      <c r="S1426" s="123"/>
      <c r="U1426" s="146"/>
      <c r="V1426" s="147"/>
      <c r="W1426" s="122"/>
      <c r="X1426" s="147"/>
      <c r="Y1426" s="122"/>
      <c r="Z1426" s="122"/>
      <c r="AA1426" s="143"/>
      <c r="AB1426" s="122"/>
      <c r="AC1426" s="122"/>
    </row>
    <row r="1427" spans="1:29" x14ac:dyDescent="0.25">
      <c r="A1427" s="143"/>
      <c r="B1427" s="186"/>
      <c r="E1427" s="143"/>
      <c r="F1427" s="58"/>
      <c r="G1427" s="122"/>
      <c r="H1427" s="24"/>
      <c r="J1427" s="24"/>
      <c r="O1427" s="132"/>
      <c r="P1427" s="123"/>
      <c r="Q1427" s="123"/>
      <c r="R1427" s="123"/>
      <c r="S1427" s="123"/>
      <c r="U1427" s="146"/>
      <c r="V1427" s="147"/>
      <c r="W1427" s="122"/>
      <c r="X1427" s="147"/>
      <c r="Y1427" s="122"/>
      <c r="Z1427" s="122"/>
      <c r="AA1427" s="143"/>
      <c r="AB1427" s="122"/>
      <c r="AC1427" s="122"/>
    </row>
    <row r="1428" spans="1:29" x14ac:dyDescent="0.25">
      <c r="A1428" s="143"/>
      <c r="B1428" s="122"/>
      <c r="E1428" s="143"/>
      <c r="F1428" s="58"/>
      <c r="G1428" s="122"/>
      <c r="H1428" s="24"/>
      <c r="J1428" s="24"/>
      <c r="O1428" s="132"/>
      <c r="P1428" s="123"/>
      <c r="U1428" s="146"/>
      <c r="V1428" s="147"/>
      <c r="X1428" s="147"/>
      <c r="Y1428" s="122"/>
      <c r="Z1428" s="122"/>
      <c r="AA1428" s="24"/>
      <c r="AB1428" s="122"/>
      <c r="AC1428" s="122"/>
    </row>
    <row r="1429" spans="1:29" s="31" customFormat="1" x14ac:dyDescent="0.25">
      <c r="A1429" s="58"/>
      <c r="B1429" s="121"/>
      <c r="E1429" s="58"/>
      <c r="F1429" s="58"/>
      <c r="H1429" s="58"/>
      <c r="I1429" s="51"/>
      <c r="J1429" s="58"/>
      <c r="L1429" s="52"/>
      <c r="M1429" s="53"/>
      <c r="N1429" s="52"/>
      <c r="O1429" s="54"/>
      <c r="P1429" s="51"/>
      <c r="U1429" s="55"/>
      <c r="V1429" s="57"/>
      <c r="X1429" s="57"/>
      <c r="Y1429" s="122"/>
      <c r="Z1429" s="122"/>
      <c r="AA1429" s="58"/>
    </row>
    <row r="1430" spans="1:29" s="31" customFormat="1" x14ac:dyDescent="0.25">
      <c r="A1430" s="58"/>
      <c r="E1430" s="58"/>
      <c r="F1430" s="58"/>
      <c r="H1430" s="58"/>
      <c r="I1430" s="51"/>
      <c r="J1430" s="58"/>
      <c r="L1430" s="52"/>
      <c r="M1430" s="53"/>
      <c r="N1430" s="52"/>
      <c r="O1430" s="54"/>
      <c r="P1430" s="51"/>
      <c r="U1430" s="55"/>
      <c r="V1430" s="57"/>
      <c r="X1430" s="57"/>
      <c r="Y1430" s="122"/>
      <c r="Z1430" s="122"/>
      <c r="AA1430" s="58"/>
    </row>
    <row r="1431" spans="1:29" s="31" customFormat="1" x14ac:dyDescent="0.25">
      <c r="A1431" s="58"/>
      <c r="B1431" s="121"/>
      <c r="E1431" s="58"/>
      <c r="F1431" s="58"/>
      <c r="H1431" s="58"/>
      <c r="I1431" s="51"/>
      <c r="J1431" s="58"/>
      <c r="L1431" s="52"/>
      <c r="M1431" s="53"/>
      <c r="N1431" s="52"/>
      <c r="O1431" s="54"/>
      <c r="P1431" s="51"/>
      <c r="U1431" s="55"/>
      <c r="V1431" s="57"/>
      <c r="X1431" s="57"/>
      <c r="Y1431" s="122"/>
      <c r="Z1431" s="122"/>
      <c r="AA1431" s="58"/>
    </row>
    <row r="1432" spans="1:29" x14ac:dyDescent="0.25">
      <c r="A1432" s="143"/>
      <c r="B1432" s="122"/>
      <c r="H1432" s="24"/>
      <c r="J1432" s="24"/>
      <c r="O1432" s="132"/>
      <c r="P1432" s="8"/>
      <c r="T1432" s="8"/>
      <c r="U1432" s="133"/>
      <c r="V1432" s="134"/>
      <c r="Y1432" s="122"/>
      <c r="Z1432" s="122"/>
      <c r="AA1432" s="24"/>
    </row>
    <row r="1433" spans="1:29" x14ac:dyDescent="0.25">
      <c r="A1433" s="143"/>
      <c r="B1433" s="186"/>
      <c r="H1433" s="24"/>
      <c r="J1433" s="24"/>
      <c r="O1433" s="132"/>
      <c r="P1433" s="8"/>
      <c r="T1433" s="8"/>
      <c r="U1433" s="133"/>
      <c r="V1433" s="134"/>
      <c r="Y1433" s="122"/>
      <c r="Z1433" s="122"/>
      <c r="AA1433" s="24"/>
    </row>
    <row r="1434" spans="1:29" x14ac:dyDescent="0.25">
      <c r="A1434" s="143"/>
      <c r="B1434" s="122"/>
      <c r="H1434" s="24"/>
      <c r="J1434" s="24"/>
      <c r="O1434" s="132"/>
      <c r="P1434" s="8"/>
      <c r="Y1434" s="122"/>
      <c r="Z1434" s="122"/>
      <c r="AA1434" s="24"/>
    </row>
    <row r="1435" spans="1:29" x14ac:dyDescent="0.25">
      <c r="A1435" s="143"/>
      <c r="B1435" s="122"/>
      <c r="H1435" s="24"/>
      <c r="J1435" s="24"/>
      <c r="O1435" s="132"/>
      <c r="Y1435" s="122"/>
      <c r="Z1435" s="122"/>
      <c r="AA1435" s="24"/>
    </row>
    <row r="1436" spans="1:29" s="31" customFormat="1" ht="31.95" customHeight="1" x14ac:dyDescent="0.25">
      <c r="A1436" s="58"/>
      <c r="B1436" s="121"/>
      <c r="E1436" s="58"/>
      <c r="F1436" s="58"/>
      <c r="H1436" s="58"/>
      <c r="I1436" s="51"/>
      <c r="J1436" s="58"/>
      <c r="L1436" s="52"/>
      <c r="M1436" s="53"/>
      <c r="N1436" s="52"/>
      <c r="O1436" s="54"/>
      <c r="P1436" s="51"/>
      <c r="U1436" s="55"/>
      <c r="V1436" s="57"/>
      <c r="X1436" s="57"/>
      <c r="Y1436" s="122"/>
      <c r="Z1436" s="122"/>
      <c r="AA1436" s="58"/>
    </row>
    <row r="1437" spans="1:29" s="31" customFormat="1" x14ac:dyDescent="0.25">
      <c r="A1437" s="58"/>
      <c r="E1437" s="58"/>
      <c r="F1437" s="58"/>
      <c r="H1437" s="58"/>
      <c r="I1437" s="51"/>
      <c r="J1437" s="58"/>
      <c r="L1437" s="52"/>
      <c r="M1437" s="53"/>
      <c r="N1437" s="52"/>
      <c r="O1437" s="54"/>
      <c r="P1437" s="51"/>
      <c r="U1437" s="55"/>
      <c r="V1437" s="57"/>
      <c r="X1437" s="57"/>
      <c r="Y1437" s="122"/>
      <c r="Z1437" s="122"/>
      <c r="AA1437" s="58"/>
    </row>
    <row r="1438" spans="1:29" s="31" customFormat="1" ht="26.4" customHeight="1" x14ac:dyDescent="0.25">
      <c r="A1438" s="58"/>
      <c r="B1438" s="121"/>
      <c r="E1438" s="58"/>
      <c r="F1438" s="58"/>
      <c r="H1438" s="58"/>
      <c r="I1438" s="51"/>
      <c r="J1438" s="58"/>
      <c r="L1438" s="52"/>
      <c r="M1438" s="53"/>
      <c r="N1438" s="52"/>
      <c r="O1438" s="54"/>
      <c r="P1438" s="51"/>
      <c r="U1438" s="55"/>
      <c r="V1438" s="57"/>
      <c r="X1438" s="57"/>
      <c r="Y1438" s="122"/>
      <c r="Z1438" s="122"/>
      <c r="AA1438" s="58"/>
    </row>
    <row r="1439" spans="1:29" s="31" customFormat="1" x14ac:dyDescent="0.25">
      <c r="A1439" s="58"/>
      <c r="E1439" s="58"/>
      <c r="F1439" s="58"/>
      <c r="H1439" s="58"/>
      <c r="I1439" s="51"/>
      <c r="J1439" s="58"/>
      <c r="L1439" s="52"/>
      <c r="M1439" s="53"/>
      <c r="N1439" s="52"/>
      <c r="O1439" s="54"/>
      <c r="P1439" s="51"/>
      <c r="U1439" s="55"/>
      <c r="V1439" s="57"/>
      <c r="X1439" s="57"/>
      <c r="Y1439" s="122"/>
      <c r="Z1439" s="122"/>
      <c r="AA1439" s="58"/>
    </row>
    <row r="1440" spans="1:29" x14ac:dyDescent="0.25">
      <c r="A1440" s="143"/>
      <c r="B1440" s="186"/>
      <c r="H1440" s="24"/>
      <c r="J1440" s="24"/>
      <c r="O1440" s="132"/>
      <c r="Y1440" s="31"/>
      <c r="Z1440" s="31"/>
      <c r="AA1440" s="24"/>
    </row>
    <row r="1441" spans="1:27" x14ac:dyDescent="0.25">
      <c r="A1441" s="143"/>
      <c r="B1441" s="122"/>
      <c r="H1441" s="24"/>
      <c r="J1441" s="24"/>
      <c r="O1441" s="132"/>
      <c r="Y1441" s="31"/>
      <c r="Z1441" s="31"/>
      <c r="AA1441" s="24"/>
    </row>
    <row r="1442" spans="1:27" ht="18.600000000000001" customHeight="1" x14ac:dyDescent="0.25">
      <c r="A1442" s="143"/>
      <c r="B1442" s="186"/>
      <c r="H1442" s="24"/>
      <c r="J1442" s="24"/>
      <c r="O1442" s="132"/>
      <c r="Y1442" s="122"/>
      <c r="Z1442" s="122"/>
      <c r="AA1442" s="24"/>
    </row>
    <row r="1443" spans="1:27" x14ac:dyDescent="0.25">
      <c r="A1443" s="143"/>
      <c r="B1443" s="122"/>
      <c r="H1443" s="24"/>
      <c r="J1443" s="24"/>
      <c r="O1443" s="132"/>
      <c r="Y1443" s="122"/>
      <c r="Z1443" s="122"/>
      <c r="AA1443" s="24"/>
    </row>
    <row r="1444" spans="1:27" s="96" customFormat="1" x14ac:dyDescent="0.25">
      <c r="A1444" s="103"/>
      <c r="B1444" s="141"/>
      <c r="E1444" s="103"/>
      <c r="F1444" s="103"/>
      <c r="H1444" s="103"/>
      <c r="I1444" s="97"/>
      <c r="J1444" s="103"/>
      <c r="L1444" s="98"/>
      <c r="M1444" s="99"/>
      <c r="N1444" s="98"/>
      <c r="O1444" s="100"/>
      <c r="P1444" s="97"/>
      <c r="U1444" s="101"/>
      <c r="V1444" s="102"/>
      <c r="X1444" s="102"/>
      <c r="Y1444" s="122"/>
      <c r="Z1444" s="122"/>
      <c r="AA1444" s="103"/>
    </row>
    <row r="1445" spans="1:27" s="96" customFormat="1" x14ac:dyDescent="0.25">
      <c r="A1445" s="103"/>
      <c r="E1445" s="103"/>
      <c r="F1445" s="103"/>
      <c r="H1445" s="103"/>
      <c r="I1445" s="97"/>
      <c r="J1445" s="103"/>
      <c r="L1445" s="98"/>
      <c r="M1445" s="99"/>
      <c r="N1445" s="98"/>
      <c r="O1445" s="100"/>
      <c r="P1445" s="97"/>
      <c r="U1445" s="101"/>
      <c r="V1445" s="102"/>
      <c r="X1445" s="102"/>
      <c r="Y1445" s="122"/>
      <c r="Z1445" s="122"/>
      <c r="AA1445" s="103"/>
    </row>
    <row r="1446" spans="1:27" s="96" customFormat="1" x14ac:dyDescent="0.25">
      <c r="A1446" s="103"/>
      <c r="B1446" s="141"/>
      <c r="E1446" s="103"/>
      <c r="F1446" s="103"/>
      <c r="H1446" s="103"/>
      <c r="I1446" s="97"/>
      <c r="J1446" s="103"/>
      <c r="L1446" s="98"/>
      <c r="M1446" s="99"/>
      <c r="N1446" s="98"/>
      <c r="O1446" s="100"/>
      <c r="P1446" s="97"/>
      <c r="U1446" s="101"/>
      <c r="V1446" s="102"/>
      <c r="X1446" s="102"/>
      <c r="Y1446" s="122"/>
      <c r="Z1446" s="122"/>
      <c r="AA1446" s="103"/>
    </row>
    <row r="1447" spans="1:27" s="31" customFormat="1" x14ac:dyDescent="0.25">
      <c r="A1447" s="58"/>
      <c r="E1447" s="58"/>
      <c r="F1447" s="58"/>
      <c r="H1447" s="58"/>
      <c r="I1447" s="51"/>
      <c r="J1447" s="58"/>
      <c r="L1447" s="52"/>
      <c r="M1447" s="53"/>
      <c r="N1447" s="52"/>
      <c r="O1447" s="54"/>
      <c r="U1447" s="55"/>
      <c r="V1447" s="57"/>
      <c r="X1447" s="57"/>
      <c r="Y1447" s="122"/>
      <c r="Z1447" s="122"/>
      <c r="AA1447" s="58"/>
    </row>
    <row r="1448" spans="1:27" x14ac:dyDescent="0.25">
      <c r="A1448" s="143"/>
      <c r="B1448" s="186"/>
      <c r="H1448" s="24"/>
      <c r="J1448" s="24"/>
      <c r="O1448" s="132"/>
      <c r="Y1448" s="122"/>
      <c r="Z1448" s="122"/>
      <c r="AA1448" s="24"/>
    </row>
    <row r="1449" spans="1:27" x14ac:dyDescent="0.25">
      <c r="A1449" s="143"/>
      <c r="B1449" s="122"/>
      <c r="H1449" s="24"/>
      <c r="J1449" s="24"/>
      <c r="O1449" s="132"/>
      <c r="Y1449" s="122"/>
      <c r="Z1449" s="122"/>
      <c r="AA1449" s="24"/>
    </row>
    <row r="1450" spans="1:27" x14ac:dyDescent="0.25">
      <c r="A1450" s="143"/>
      <c r="B1450" s="186"/>
      <c r="H1450" s="24"/>
      <c r="J1450" s="24"/>
      <c r="O1450" s="132"/>
      <c r="Y1450" s="122"/>
      <c r="Z1450" s="122"/>
      <c r="AA1450" s="24"/>
    </row>
    <row r="1451" spans="1:27" x14ac:dyDescent="0.25">
      <c r="A1451" s="143"/>
      <c r="B1451" s="122"/>
      <c r="H1451" s="24"/>
      <c r="J1451" s="24"/>
      <c r="O1451" s="132"/>
      <c r="Y1451" s="122"/>
      <c r="Z1451" s="122"/>
      <c r="AA1451" s="24"/>
    </row>
    <row r="1452" spans="1:27" x14ac:dyDescent="0.25">
      <c r="A1452" s="143"/>
      <c r="B1452" s="186"/>
      <c r="H1452" s="24"/>
      <c r="J1452" s="24"/>
      <c r="O1452" s="132"/>
      <c r="Y1452" s="122"/>
      <c r="Z1452" s="122"/>
      <c r="AA1452" s="24"/>
    </row>
    <row r="1453" spans="1:27" x14ac:dyDescent="0.25">
      <c r="A1453" s="143"/>
      <c r="B1453" s="122"/>
      <c r="H1453" s="24"/>
      <c r="J1453" s="24"/>
      <c r="O1453" s="132"/>
      <c r="P1453" s="8"/>
      <c r="Y1453" s="122"/>
      <c r="Z1453" s="122"/>
      <c r="AA1453" s="24"/>
    </row>
    <row r="1454" spans="1:27" x14ac:dyDescent="0.25">
      <c r="A1454" s="143"/>
      <c r="B1454" s="186"/>
      <c r="H1454" s="24"/>
      <c r="J1454" s="24"/>
      <c r="O1454" s="132"/>
      <c r="P1454" s="8"/>
      <c r="Y1454" s="122"/>
      <c r="Z1454" s="122"/>
      <c r="AA1454" s="24"/>
    </row>
    <row r="1455" spans="1:27" x14ac:dyDescent="0.25">
      <c r="A1455" s="143"/>
      <c r="B1455" s="122"/>
      <c r="H1455" s="24"/>
      <c r="J1455" s="24"/>
      <c r="O1455" s="132"/>
      <c r="P1455" s="8"/>
      <c r="U1455" s="1"/>
      <c r="V1455" s="1"/>
      <c r="Y1455" s="122"/>
      <c r="Z1455" s="122"/>
      <c r="AA1455" s="24"/>
    </row>
    <row r="1456" spans="1:27" x14ac:dyDescent="0.25">
      <c r="A1456" s="143"/>
      <c r="B1456" s="186"/>
      <c r="H1456" s="24"/>
      <c r="J1456" s="24"/>
      <c r="O1456" s="132"/>
      <c r="P1456" s="8"/>
      <c r="U1456" s="1"/>
      <c r="V1456" s="1"/>
      <c r="Y1456" s="122"/>
      <c r="Z1456" s="122"/>
      <c r="AA1456" s="24"/>
    </row>
    <row r="1457" spans="1:29" x14ac:dyDescent="0.25">
      <c r="A1457" s="143"/>
      <c r="B1457" s="122"/>
      <c r="H1457" s="24"/>
      <c r="J1457" s="24"/>
      <c r="O1457" s="132"/>
      <c r="P1457" s="8"/>
      <c r="U1457" s="1"/>
      <c r="V1457" s="1"/>
      <c r="Y1457" s="122"/>
      <c r="Z1457" s="122"/>
      <c r="AA1457" s="24"/>
    </row>
    <row r="1458" spans="1:29" x14ac:dyDescent="0.25">
      <c r="A1458" s="143"/>
      <c r="B1458" s="186"/>
      <c r="H1458" s="24"/>
      <c r="J1458" s="24"/>
      <c r="O1458" s="132"/>
      <c r="P1458" s="8"/>
      <c r="U1458" s="1"/>
      <c r="V1458" s="1"/>
      <c r="Y1458" s="122"/>
      <c r="Z1458" s="122"/>
      <c r="AA1458" s="24"/>
    </row>
    <row r="1459" spans="1:29" x14ac:dyDescent="0.25">
      <c r="A1459" s="143"/>
      <c r="B1459" s="122"/>
      <c r="H1459" s="24"/>
      <c r="J1459" s="24"/>
      <c r="O1459" s="132"/>
      <c r="P1459" s="8"/>
      <c r="U1459" s="1"/>
      <c r="V1459" s="1"/>
      <c r="Y1459" s="31"/>
      <c r="Z1459" s="31"/>
      <c r="AA1459" s="24"/>
    </row>
    <row r="1460" spans="1:29" s="122" customFormat="1" x14ac:dyDescent="0.25">
      <c r="A1460" s="143"/>
      <c r="B1460" s="186"/>
      <c r="C1460" s="1"/>
      <c r="D1460" s="1"/>
      <c r="E1460" s="24"/>
      <c r="F1460" s="143"/>
      <c r="G1460" s="1"/>
      <c r="I1460" s="123"/>
      <c r="J1460" s="143"/>
      <c r="L1460" s="144"/>
      <c r="M1460" s="145"/>
      <c r="N1460" s="144"/>
      <c r="O1460" s="132"/>
      <c r="P1460" s="8"/>
      <c r="Q1460" s="1"/>
      <c r="R1460" s="1"/>
      <c r="S1460" s="1"/>
      <c r="T1460" s="1"/>
      <c r="U1460" s="1"/>
      <c r="V1460" s="1"/>
      <c r="W1460" s="1"/>
      <c r="X1460" s="15"/>
      <c r="Y1460" s="31"/>
      <c r="Z1460" s="31"/>
      <c r="AA1460" s="24"/>
      <c r="AB1460" s="1"/>
      <c r="AC1460" s="1"/>
    </row>
    <row r="1461" spans="1:29" s="122" customFormat="1" x14ac:dyDescent="0.25">
      <c r="A1461" s="143"/>
      <c r="C1461" s="1"/>
      <c r="D1461" s="1"/>
      <c r="E1461" s="24"/>
      <c r="F1461" s="143"/>
      <c r="G1461" s="1"/>
      <c r="I1461" s="123"/>
      <c r="J1461" s="143"/>
      <c r="L1461" s="144"/>
      <c r="M1461" s="145"/>
      <c r="N1461" s="144"/>
      <c r="O1461" s="132"/>
      <c r="P1461" s="8"/>
      <c r="Q1461" s="1"/>
      <c r="R1461" s="1"/>
      <c r="S1461" s="1"/>
      <c r="T1461" s="1"/>
      <c r="U1461" s="1"/>
      <c r="V1461" s="1"/>
      <c r="W1461" s="1"/>
      <c r="X1461" s="15"/>
      <c r="Y1461" s="31"/>
      <c r="Z1461" s="31"/>
      <c r="AA1461" s="24"/>
      <c r="AB1461" s="1"/>
      <c r="AC1461" s="1"/>
    </row>
    <row r="1462" spans="1:29" s="122" customFormat="1" x14ac:dyDescent="0.25">
      <c r="A1462" s="143"/>
      <c r="B1462" s="186"/>
      <c r="C1462" s="1"/>
      <c r="D1462" s="1"/>
      <c r="E1462" s="24"/>
      <c r="F1462" s="143"/>
      <c r="G1462" s="1"/>
      <c r="I1462" s="123"/>
      <c r="J1462" s="143"/>
      <c r="L1462" s="144"/>
      <c r="M1462" s="145"/>
      <c r="N1462" s="144"/>
      <c r="O1462" s="132"/>
      <c r="P1462" s="8"/>
      <c r="Q1462" s="1"/>
      <c r="R1462" s="1"/>
      <c r="S1462" s="1"/>
      <c r="T1462" s="1"/>
      <c r="U1462" s="1"/>
      <c r="V1462" s="1"/>
      <c r="W1462" s="1"/>
      <c r="X1462" s="15"/>
      <c r="Y1462" s="31"/>
      <c r="Z1462" s="31"/>
      <c r="AA1462" s="24"/>
      <c r="AB1462" s="1"/>
      <c r="AC1462" s="1"/>
    </row>
    <row r="1463" spans="1:29" s="122" customFormat="1" x14ac:dyDescent="0.25">
      <c r="A1463" s="143"/>
      <c r="C1463" s="1"/>
      <c r="D1463" s="1"/>
      <c r="E1463" s="24"/>
      <c r="F1463" s="143"/>
      <c r="G1463" s="1"/>
      <c r="I1463" s="123"/>
      <c r="J1463" s="143"/>
      <c r="L1463" s="144"/>
      <c r="M1463" s="145"/>
      <c r="N1463" s="144"/>
      <c r="O1463" s="132"/>
      <c r="P1463" s="8"/>
      <c r="Q1463" s="1"/>
      <c r="R1463" s="1"/>
      <c r="S1463" s="1"/>
      <c r="W1463" s="1"/>
      <c r="X1463" s="147"/>
      <c r="Y1463" s="31"/>
      <c r="Z1463" s="31"/>
      <c r="AA1463" s="143"/>
      <c r="AC1463" s="1"/>
    </row>
    <row r="1464" spans="1:29" s="122" customFormat="1" x14ac:dyDescent="0.25">
      <c r="A1464" s="143"/>
      <c r="B1464" s="186"/>
      <c r="E1464" s="24"/>
      <c r="F1464" s="143"/>
      <c r="I1464" s="123"/>
      <c r="J1464" s="143"/>
      <c r="L1464" s="144"/>
      <c r="M1464" s="145"/>
      <c r="N1464" s="144"/>
      <c r="O1464" s="132"/>
      <c r="P1464" s="123"/>
      <c r="V1464" s="147"/>
      <c r="X1464" s="147"/>
      <c r="AA1464" s="143"/>
      <c r="AB1464" s="1"/>
    </row>
    <row r="1465" spans="1:29" s="122" customFormat="1" x14ac:dyDescent="0.25">
      <c r="A1465" s="143"/>
      <c r="E1465" s="24"/>
      <c r="F1465" s="143"/>
      <c r="I1465" s="123"/>
      <c r="J1465" s="143"/>
      <c r="L1465" s="144"/>
      <c r="M1465" s="145"/>
      <c r="N1465" s="144"/>
      <c r="O1465" s="132"/>
      <c r="P1465" s="123"/>
      <c r="V1465" s="147"/>
      <c r="X1465" s="147"/>
      <c r="AA1465" s="143"/>
    </row>
    <row r="1466" spans="1:29" s="122" customFormat="1" x14ac:dyDescent="0.25">
      <c r="A1466" s="143"/>
      <c r="B1466" s="186"/>
      <c r="E1466" s="143"/>
      <c r="F1466" s="143"/>
      <c r="I1466" s="123"/>
      <c r="J1466" s="143"/>
      <c r="L1466" s="144"/>
      <c r="M1466" s="145"/>
      <c r="N1466" s="144"/>
      <c r="O1466" s="132"/>
      <c r="P1466" s="123"/>
      <c r="U1466" s="146"/>
      <c r="V1466" s="146"/>
      <c r="X1466" s="147"/>
      <c r="AA1466" s="143"/>
      <c r="AB1466" s="1"/>
    </row>
    <row r="1467" spans="1:29" s="122" customFormat="1" x14ac:dyDescent="0.25">
      <c r="A1467" s="143"/>
      <c r="E1467" s="143"/>
      <c r="F1467" s="143"/>
      <c r="I1467" s="123"/>
      <c r="J1467" s="143"/>
      <c r="L1467" s="144"/>
      <c r="M1467" s="145"/>
      <c r="N1467" s="144"/>
      <c r="O1467" s="132"/>
      <c r="P1467" s="123"/>
      <c r="U1467" s="146"/>
      <c r="V1467" s="146"/>
      <c r="X1467" s="147"/>
      <c r="Y1467" s="31"/>
      <c r="Z1467" s="31"/>
      <c r="AA1467" s="143"/>
    </row>
    <row r="1468" spans="1:29" s="122" customFormat="1" x14ac:dyDescent="0.25">
      <c r="A1468" s="143"/>
      <c r="B1468" s="186"/>
      <c r="E1468" s="143"/>
      <c r="F1468" s="143"/>
      <c r="I1468" s="123"/>
      <c r="J1468" s="143"/>
      <c r="L1468" s="144"/>
      <c r="M1468" s="145"/>
      <c r="N1468" s="144"/>
      <c r="O1468" s="132"/>
      <c r="U1468" s="146"/>
      <c r="V1468" s="147"/>
      <c r="X1468" s="147"/>
      <c r="Y1468" s="31"/>
      <c r="Z1468" s="31"/>
      <c r="AA1468" s="143"/>
    </row>
    <row r="1469" spans="1:29" s="122" customFormat="1" x14ac:dyDescent="0.25">
      <c r="A1469" s="143"/>
      <c r="E1469" s="143"/>
      <c r="F1469" s="143"/>
      <c r="I1469" s="123"/>
      <c r="J1469" s="143"/>
      <c r="L1469" s="144"/>
      <c r="M1469" s="145"/>
      <c r="N1469" s="144"/>
      <c r="O1469" s="132"/>
      <c r="P1469" s="347"/>
      <c r="U1469" s="146"/>
      <c r="V1469" s="146"/>
      <c r="X1469" s="147"/>
      <c r="Y1469" s="31"/>
      <c r="Z1469" s="31"/>
      <c r="AA1469" s="143"/>
    </row>
    <row r="1470" spans="1:29" s="122" customFormat="1" x14ac:dyDescent="0.25">
      <c r="A1470" s="143"/>
      <c r="B1470" s="186"/>
      <c r="E1470" s="143"/>
      <c r="F1470" s="143"/>
      <c r="I1470" s="123"/>
      <c r="J1470" s="143"/>
      <c r="L1470" s="144"/>
      <c r="M1470" s="145"/>
      <c r="N1470" s="144"/>
      <c r="O1470" s="132"/>
      <c r="P1470" s="347"/>
      <c r="U1470" s="146"/>
      <c r="V1470" s="146"/>
      <c r="X1470" s="147"/>
      <c r="Y1470" s="31"/>
      <c r="Z1470" s="31"/>
      <c r="AA1470" s="143"/>
    </row>
    <row r="1471" spans="1:29" s="122" customFormat="1" x14ac:dyDescent="0.25">
      <c r="A1471" s="143"/>
      <c r="E1471" s="143"/>
      <c r="F1471" s="143"/>
      <c r="I1471" s="123"/>
      <c r="J1471" s="143"/>
      <c r="L1471" s="144"/>
      <c r="M1471" s="145"/>
      <c r="N1471" s="144"/>
      <c r="O1471" s="132"/>
      <c r="P1471" s="347"/>
      <c r="U1471" s="146"/>
      <c r="V1471" s="146"/>
      <c r="X1471" s="147"/>
      <c r="Y1471" s="31"/>
      <c r="Z1471" s="31"/>
      <c r="AA1471" s="143"/>
    </row>
    <row r="1472" spans="1:29" s="122" customFormat="1" ht="16.2" x14ac:dyDescent="0.35">
      <c r="A1472" s="143"/>
      <c r="B1472" s="186"/>
      <c r="E1472" s="143"/>
      <c r="F1472" s="143"/>
      <c r="H1472" s="346"/>
      <c r="I1472" s="123"/>
      <c r="J1472" s="143"/>
      <c r="L1472" s="144"/>
      <c r="M1472" s="145"/>
      <c r="N1472" s="144"/>
      <c r="O1472" s="132"/>
      <c r="P1472" s="347"/>
      <c r="U1472" s="146"/>
      <c r="V1472" s="146"/>
      <c r="X1472" s="147"/>
      <c r="Y1472" s="31"/>
      <c r="Z1472" s="31"/>
      <c r="AA1472" s="143"/>
    </row>
    <row r="1473" spans="1:27" s="122" customFormat="1" x14ac:dyDescent="0.25">
      <c r="A1473" s="143"/>
      <c r="E1473" s="143"/>
      <c r="F1473" s="143"/>
      <c r="I1473" s="123"/>
      <c r="J1473" s="143"/>
      <c r="L1473" s="144"/>
      <c r="M1473" s="145"/>
      <c r="N1473" s="144"/>
      <c r="O1473" s="132"/>
      <c r="P1473" s="347"/>
      <c r="U1473" s="146"/>
      <c r="V1473" s="146"/>
      <c r="X1473" s="147"/>
      <c r="Y1473" s="31"/>
      <c r="Z1473" s="31"/>
      <c r="AA1473" s="143"/>
    </row>
    <row r="1474" spans="1:27" s="122" customFormat="1" x14ac:dyDescent="0.25">
      <c r="A1474" s="143"/>
      <c r="B1474" s="186"/>
      <c r="E1474" s="143"/>
      <c r="F1474" s="143"/>
      <c r="I1474" s="123"/>
      <c r="J1474" s="143"/>
      <c r="L1474" s="144"/>
      <c r="M1474" s="145"/>
      <c r="N1474" s="144"/>
      <c r="O1474" s="132"/>
      <c r="P1474" s="347"/>
      <c r="U1474" s="146"/>
      <c r="V1474" s="146"/>
      <c r="X1474" s="147"/>
      <c r="Y1474" s="31"/>
      <c r="Z1474" s="31"/>
      <c r="AA1474" s="143"/>
    </row>
    <row r="1475" spans="1:27" s="122" customFormat="1" x14ac:dyDescent="0.25">
      <c r="A1475" s="143"/>
      <c r="E1475" s="143"/>
      <c r="F1475" s="143"/>
      <c r="I1475" s="123"/>
      <c r="J1475" s="143"/>
      <c r="L1475" s="144"/>
      <c r="M1475" s="145"/>
      <c r="N1475" s="144"/>
      <c r="O1475" s="132"/>
      <c r="P1475" s="347"/>
      <c r="U1475" s="146"/>
      <c r="V1475" s="146"/>
      <c r="X1475" s="147"/>
      <c r="Y1475" s="31"/>
      <c r="Z1475" s="31"/>
      <c r="AA1475" s="143"/>
    </row>
    <row r="1476" spans="1:27" s="122" customFormat="1" x14ac:dyDescent="0.25">
      <c r="A1476" s="143"/>
      <c r="B1476" s="186"/>
      <c r="E1476" s="143"/>
      <c r="F1476" s="143"/>
      <c r="I1476" s="123"/>
      <c r="J1476" s="143"/>
      <c r="L1476" s="144"/>
      <c r="M1476" s="145"/>
      <c r="N1476" s="144"/>
      <c r="O1476" s="132"/>
      <c r="P1476" s="347"/>
      <c r="U1476" s="146"/>
      <c r="V1476" s="146"/>
      <c r="X1476" s="147"/>
      <c r="Y1476" s="31"/>
      <c r="Z1476" s="31"/>
      <c r="AA1476" s="143"/>
    </row>
    <row r="1477" spans="1:27" s="122" customFormat="1" x14ac:dyDescent="0.25">
      <c r="A1477" s="143"/>
      <c r="E1477" s="143"/>
      <c r="F1477" s="143"/>
      <c r="I1477" s="123"/>
      <c r="J1477" s="143"/>
      <c r="L1477" s="144"/>
      <c r="M1477" s="145"/>
      <c r="N1477" s="144"/>
      <c r="O1477" s="132"/>
      <c r="P1477" s="347"/>
      <c r="U1477" s="146"/>
      <c r="V1477" s="146"/>
      <c r="X1477" s="147"/>
      <c r="Y1477" s="31"/>
      <c r="Z1477" s="31"/>
      <c r="AA1477" s="143"/>
    </row>
    <row r="1478" spans="1:27" s="122" customFormat="1" x14ac:dyDescent="0.25">
      <c r="A1478" s="143"/>
      <c r="B1478" s="186"/>
      <c r="E1478" s="143"/>
      <c r="F1478" s="143"/>
      <c r="I1478" s="123"/>
      <c r="J1478" s="143"/>
      <c r="L1478" s="144"/>
      <c r="M1478" s="145"/>
      <c r="N1478" s="144"/>
      <c r="O1478" s="132"/>
      <c r="P1478" s="347"/>
      <c r="U1478" s="146"/>
      <c r="V1478" s="146"/>
      <c r="X1478" s="147"/>
      <c r="Y1478" s="31"/>
      <c r="Z1478" s="31"/>
      <c r="AA1478" s="143"/>
    </row>
    <row r="1479" spans="1:27" s="122" customFormat="1" x14ac:dyDescent="0.25">
      <c r="A1479" s="143"/>
      <c r="E1479" s="143"/>
      <c r="F1479" s="143"/>
      <c r="I1479" s="123"/>
      <c r="J1479" s="143"/>
      <c r="L1479" s="144"/>
      <c r="M1479" s="145"/>
      <c r="N1479" s="144"/>
      <c r="O1479" s="132"/>
      <c r="P1479" s="347"/>
      <c r="U1479" s="146"/>
      <c r="V1479" s="146"/>
      <c r="X1479" s="147"/>
      <c r="Y1479" s="31"/>
      <c r="Z1479" s="31"/>
      <c r="AA1479" s="143"/>
    </row>
    <row r="1480" spans="1:27" s="122" customFormat="1" x14ac:dyDescent="0.25">
      <c r="A1480" s="143"/>
      <c r="B1480" s="186"/>
      <c r="E1480" s="143"/>
      <c r="F1480" s="143"/>
      <c r="I1480" s="123"/>
      <c r="J1480" s="143"/>
      <c r="L1480" s="144"/>
      <c r="M1480" s="145"/>
      <c r="N1480" s="144"/>
      <c r="O1480" s="132"/>
      <c r="P1480" s="347"/>
      <c r="U1480" s="146"/>
      <c r="V1480" s="146"/>
      <c r="X1480" s="147"/>
      <c r="Y1480" s="31"/>
      <c r="Z1480" s="31"/>
      <c r="AA1480" s="143"/>
    </row>
    <row r="1481" spans="1:27" s="122" customFormat="1" x14ac:dyDescent="0.25">
      <c r="A1481" s="143"/>
      <c r="E1481" s="143"/>
      <c r="F1481" s="143"/>
      <c r="I1481" s="123"/>
      <c r="J1481" s="143"/>
      <c r="L1481" s="144"/>
      <c r="M1481" s="145"/>
      <c r="N1481" s="144"/>
      <c r="O1481" s="132"/>
      <c r="P1481" s="347"/>
      <c r="U1481" s="146"/>
      <c r="V1481" s="146"/>
      <c r="X1481" s="147"/>
      <c r="Y1481" s="31"/>
      <c r="Z1481" s="31"/>
      <c r="AA1481" s="143"/>
    </row>
    <row r="1482" spans="1:27" s="122" customFormat="1" x14ac:dyDescent="0.25">
      <c r="A1482" s="143"/>
      <c r="B1482" s="186"/>
      <c r="E1482" s="143"/>
      <c r="F1482" s="143"/>
      <c r="I1482" s="123"/>
      <c r="J1482" s="143"/>
      <c r="L1482" s="144"/>
      <c r="M1482" s="145"/>
      <c r="N1482" s="144"/>
      <c r="O1482" s="132"/>
      <c r="P1482" s="347"/>
      <c r="U1482" s="146"/>
      <c r="V1482" s="146"/>
      <c r="X1482" s="147"/>
      <c r="Y1482" s="31"/>
      <c r="Z1482" s="31"/>
      <c r="AA1482" s="143"/>
    </row>
    <row r="1483" spans="1:27" s="122" customFormat="1" x14ac:dyDescent="0.25">
      <c r="A1483" s="143"/>
      <c r="E1483" s="143"/>
      <c r="F1483" s="143"/>
      <c r="I1483" s="123"/>
      <c r="J1483" s="143"/>
      <c r="L1483" s="144"/>
      <c r="M1483" s="145"/>
      <c r="N1483" s="144"/>
      <c r="O1483" s="132"/>
      <c r="P1483" s="347"/>
      <c r="U1483" s="146"/>
      <c r="V1483" s="146"/>
      <c r="X1483" s="147"/>
      <c r="AA1483" s="143"/>
    </row>
    <row r="1484" spans="1:27" s="31" customFormat="1" x14ac:dyDescent="0.25">
      <c r="A1484" s="58"/>
      <c r="B1484" s="121"/>
      <c r="E1484" s="58"/>
      <c r="F1484" s="58"/>
      <c r="I1484" s="51"/>
      <c r="J1484" s="58"/>
      <c r="L1484" s="52"/>
      <c r="M1484" s="53"/>
      <c r="N1484" s="52"/>
      <c r="O1484" s="54"/>
      <c r="U1484" s="55"/>
      <c r="V1484" s="57"/>
      <c r="X1484" s="57"/>
      <c r="Y1484" s="122"/>
      <c r="Z1484" s="122"/>
      <c r="AA1484" s="58"/>
    </row>
    <row r="1485" spans="1:27" s="31" customFormat="1" x14ac:dyDescent="0.25">
      <c r="A1485" s="58"/>
      <c r="E1485" s="58"/>
      <c r="F1485" s="58"/>
      <c r="I1485" s="51"/>
      <c r="J1485" s="58"/>
      <c r="L1485" s="52"/>
      <c r="M1485" s="53"/>
      <c r="N1485" s="52"/>
      <c r="O1485" s="54"/>
      <c r="U1485" s="55"/>
      <c r="V1485" s="57"/>
      <c r="X1485" s="57"/>
      <c r="Y1485" s="122"/>
      <c r="Z1485" s="122"/>
      <c r="AA1485" s="58"/>
    </row>
    <row r="1486" spans="1:27" s="122" customFormat="1" x14ac:dyDescent="0.25">
      <c r="A1486" s="143"/>
      <c r="B1486" s="186"/>
      <c r="E1486" s="143"/>
      <c r="F1486" s="143"/>
      <c r="I1486" s="123"/>
      <c r="J1486" s="143"/>
      <c r="L1486" s="144"/>
      <c r="M1486" s="145"/>
      <c r="N1486" s="144"/>
      <c r="O1486" s="132"/>
      <c r="X1486" s="147"/>
      <c r="AA1486" s="143"/>
    </row>
    <row r="1487" spans="1:27" s="122" customFormat="1" x14ac:dyDescent="0.25">
      <c r="A1487" s="143"/>
      <c r="E1487" s="143"/>
      <c r="F1487" s="143"/>
      <c r="I1487" s="123"/>
      <c r="J1487" s="143"/>
      <c r="L1487" s="144"/>
      <c r="M1487" s="145"/>
      <c r="N1487" s="144"/>
      <c r="O1487" s="132"/>
      <c r="X1487" s="147"/>
      <c r="AA1487" s="143"/>
    </row>
    <row r="1488" spans="1:27" s="122" customFormat="1" x14ac:dyDescent="0.25">
      <c r="A1488" s="143"/>
      <c r="B1488" s="186"/>
      <c r="E1488" s="143"/>
      <c r="F1488" s="143"/>
      <c r="I1488" s="123"/>
      <c r="J1488" s="143"/>
      <c r="L1488" s="144"/>
      <c r="M1488" s="145"/>
      <c r="N1488" s="144"/>
      <c r="O1488" s="132"/>
      <c r="P1488" s="123"/>
      <c r="U1488" s="146"/>
      <c r="V1488" s="147"/>
      <c r="X1488" s="147"/>
      <c r="AA1488" s="143"/>
    </row>
    <row r="1489" spans="1:27" s="122" customFormat="1" x14ac:dyDescent="0.25">
      <c r="A1489" s="143"/>
      <c r="E1489" s="143"/>
      <c r="F1489" s="143"/>
      <c r="I1489" s="123"/>
      <c r="J1489" s="143"/>
      <c r="L1489" s="144"/>
      <c r="M1489" s="145"/>
      <c r="N1489" s="144"/>
      <c r="O1489" s="132"/>
      <c r="P1489" s="123"/>
      <c r="U1489" s="146"/>
      <c r="V1489" s="147"/>
      <c r="X1489" s="147"/>
      <c r="AA1489" s="143"/>
    </row>
    <row r="1490" spans="1:27" s="122" customFormat="1" x14ac:dyDescent="0.25">
      <c r="A1490" s="143"/>
      <c r="B1490" s="186"/>
      <c r="E1490" s="143"/>
      <c r="F1490" s="143"/>
      <c r="I1490" s="123"/>
      <c r="J1490" s="143"/>
      <c r="L1490" s="144"/>
      <c r="M1490" s="145"/>
      <c r="N1490" s="144"/>
      <c r="O1490" s="132"/>
      <c r="P1490" s="123"/>
      <c r="U1490" s="146"/>
      <c r="V1490" s="147"/>
      <c r="X1490" s="147"/>
      <c r="AA1490" s="143"/>
    </row>
    <row r="1491" spans="1:27" s="122" customFormat="1" x14ac:dyDescent="0.25">
      <c r="A1491" s="143"/>
      <c r="E1491" s="143"/>
      <c r="F1491" s="143"/>
      <c r="I1491" s="123"/>
      <c r="J1491" s="143"/>
      <c r="L1491" s="144"/>
      <c r="M1491" s="145"/>
      <c r="N1491" s="144"/>
      <c r="O1491" s="132"/>
      <c r="P1491" s="123"/>
      <c r="U1491" s="146"/>
      <c r="V1491" s="147"/>
      <c r="X1491" s="147"/>
      <c r="AA1491" s="143"/>
    </row>
    <row r="1492" spans="1:27" s="122" customFormat="1" x14ac:dyDescent="0.25">
      <c r="A1492" s="143"/>
      <c r="B1492" s="186"/>
      <c r="E1492" s="143"/>
      <c r="F1492" s="143"/>
      <c r="I1492" s="123"/>
      <c r="J1492" s="143"/>
      <c r="L1492" s="144"/>
      <c r="M1492" s="145"/>
      <c r="N1492" s="144"/>
      <c r="O1492" s="132"/>
      <c r="P1492" s="123"/>
      <c r="U1492" s="146"/>
      <c r="V1492" s="147"/>
      <c r="X1492" s="147"/>
      <c r="AA1492" s="143"/>
    </row>
    <row r="1493" spans="1:27" s="122" customFormat="1" x14ac:dyDescent="0.25">
      <c r="A1493" s="143"/>
      <c r="E1493" s="143"/>
      <c r="F1493" s="143"/>
      <c r="I1493" s="123"/>
      <c r="J1493" s="143"/>
      <c r="L1493" s="144"/>
      <c r="M1493" s="145"/>
      <c r="N1493" s="144"/>
      <c r="O1493" s="132"/>
      <c r="P1493" s="123"/>
      <c r="V1493" s="147"/>
      <c r="X1493" s="147"/>
      <c r="AA1493" s="143"/>
    </row>
    <row r="1494" spans="1:27" s="122" customFormat="1" x14ac:dyDescent="0.25">
      <c r="A1494" s="143"/>
      <c r="B1494" s="186"/>
      <c r="E1494" s="143"/>
      <c r="F1494" s="143"/>
      <c r="I1494" s="123"/>
      <c r="J1494" s="143"/>
      <c r="L1494" s="144"/>
      <c r="M1494" s="145"/>
      <c r="N1494" s="144"/>
      <c r="O1494" s="132"/>
      <c r="P1494" s="123"/>
      <c r="V1494" s="147"/>
      <c r="X1494" s="147"/>
      <c r="AA1494" s="143"/>
    </row>
    <row r="1495" spans="1:27" s="122" customFormat="1" x14ac:dyDescent="0.25">
      <c r="A1495" s="143"/>
      <c r="E1495" s="143"/>
      <c r="F1495" s="143"/>
      <c r="I1495" s="123"/>
      <c r="J1495" s="143"/>
      <c r="L1495" s="144"/>
      <c r="M1495" s="145"/>
      <c r="N1495" s="144"/>
      <c r="O1495" s="132"/>
      <c r="P1495" s="123"/>
      <c r="V1495" s="147"/>
      <c r="X1495" s="147"/>
      <c r="AA1495" s="143"/>
    </row>
    <row r="1496" spans="1:27" s="122" customFormat="1" x14ac:dyDescent="0.25">
      <c r="A1496" s="143"/>
      <c r="B1496" s="186"/>
      <c r="E1496" s="143"/>
      <c r="F1496" s="143"/>
      <c r="I1496" s="123"/>
      <c r="J1496" s="143"/>
      <c r="L1496" s="144"/>
      <c r="M1496" s="145"/>
      <c r="N1496" s="144"/>
      <c r="O1496" s="132"/>
      <c r="U1496" s="146"/>
      <c r="V1496" s="147"/>
      <c r="X1496" s="147"/>
      <c r="AA1496" s="143"/>
    </row>
    <row r="1497" spans="1:27" s="122" customFormat="1" x14ac:dyDescent="0.25">
      <c r="A1497" s="143"/>
      <c r="E1497" s="143"/>
      <c r="F1497" s="143"/>
      <c r="I1497" s="123"/>
      <c r="J1497" s="143"/>
      <c r="L1497" s="144"/>
      <c r="M1497" s="145"/>
      <c r="N1497" s="144"/>
      <c r="O1497" s="132"/>
      <c r="U1497" s="146"/>
      <c r="V1497" s="147"/>
      <c r="X1497" s="147"/>
      <c r="AA1497" s="143"/>
    </row>
    <row r="1498" spans="1:27" s="122" customFormat="1" x14ac:dyDescent="0.25">
      <c r="A1498" s="143"/>
      <c r="B1498" s="186"/>
      <c r="E1498" s="143"/>
      <c r="F1498" s="143"/>
      <c r="I1498" s="123"/>
      <c r="J1498" s="143"/>
      <c r="L1498" s="144"/>
      <c r="M1498" s="145"/>
      <c r="N1498" s="144"/>
      <c r="O1498" s="132"/>
      <c r="U1498" s="146"/>
      <c r="V1498" s="147"/>
      <c r="X1498" s="147"/>
      <c r="AA1498" s="143"/>
    </row>
    <row r="1499" spans="1:27" s="122" customFormat="1" x14ac:dyDescent="0.25">
      <c r="A1499" s="143"/>
      <c r="E1499" s="143"/>
      <c r="F1499" s="143"/>
      <c r="I1499" s="123"/>
      <c r="J1499" s="143"/>
      <c r="L1499" s="144"/>
      <c r="M1499" s="145"/>
      <c r="N1499" s="144"/>
      <c r="O1499" s="132"/>
      <c r="U1499" s="146"/>
      <c r="V1499" s="147"/>
      <c r="X1499" s="147"/>
      <c r="AA1499" s="143"/>
    </row>
    <row r="1500" spans="1:27" s="122" customFormat="1" x14ac:dyDescent="0.25">
      <c r="A1500" s="143"/>
      <c r="B1500" s="186"/>
      <c r="E1500" s="143"/>
      <c r="F1500" s="143"/>
      <c r="I1500" s="123"/>
      <c r="J1500" s="143"/>
      <c r="L1500" s="144"/>
      <c r="M1500" s="145"/>
      <c r="N1500" s="144"/>
      <c r="O1500" s="132"/>
      <c r="U1500" s="146"/>
      <c r="V1500" s="147"/>
      <c r="X1500" s="147"/>
      <c r="AA1500" s="143"/>
    </row>
    <row r="1501" spans="1:27" s="122" customFormat="1" x14ac:dyDescent="0.25">
      <c r="A1501" s="143"/>
      <c r="E1501" s="143"/>
      <c r="F1501" s="143"/>
      <c r="I1501" s="123"/>
      <c r="J1501" s="143"/>
      <c r="L1501" s="144"/>
      <c r="M1501" s="145"/>
      <c r="N1501" s="144"/>
      <c r="O1501" s="132"/>
      <c r="U1501" s="146"/>
      <c r="V1501" s="147"/>
      <c r="X1501" s="147"/>
      <c r="AA1501" s="143"/>
    </row>
    <row r="1502" spans="1:27" s="122" customFormat="1" x14ac:dyDescent="0.25">
      <c r="A1502" s="143"/>
      <c r="B1502" s="186"/>
      <c r="E1502" s="143"/>
      <c r="F1502" s="143"/>
      <c r="I1502" s="123"/>
      <c r="J1502" s="143"/>
      <c r="L1502" s="144"/>
      <c r="M1502" s="145"/>
      <c r="N1502" s="144"/>
      <c r="O1502" s="132"/>
      <c r="U1502" s="146"/>
      <c r="V1502" s="147"/>
      <c r="X1502" s="147"/>
      <c r="AA1502" s="143"/>
    </row>
    <row r="1503" spans="1:27" s="31" customFormat="1" x14ac:dyDescent="0.25">
      <c r="A1503" s="58"/>
      <c r="E1503" s="58"/>
      <c r="F1503" s="58"/>
      <c r="I1503" s="51"/>
      <c r="J1503" s="58"/>
      <c r="L1503" s="52"/>
      <c r="M1503" s="53"/>
      <c r="N1503" s="52"/>
      <c r="O1503" s="54"/>
      <c r="U1503" s="55"/>
      <c r="V1503" s="57"/>
      <c r="X1503" s="57"/>
      <c r="Y1503" s="122"/>
      <c r="Z1503" s="122"/>
      <c r="AA1503" s="58"/>
    </row>
    <row r="1504" spans="1:27" s="31" customFormat="1" x14ac:dyDescent="0.25">
      <c r="A1504" s="58"/>
      <c r="B1504" s="121"/>
      <c r="E1504" s="58"/>
      <c r="F1504" s="58"/>
      <c r="I1504" s="51"/>
      <c r="J1504" s="58"/>
      <c r="L1504" s="52"/>
      <c r="M1504" s="53"/>
      <c r="N1504" s="52"/>
      <c r="O1504" s="54"/>
      <c r="U1504" s="55"/>
      <c r="V1504" s="57"/>
      <c r="X1504" s="57"/>
      <c r="Y1504" s="122"/>
      <c r="Z1504" s="122"/>
      <c r="AA1504" s="58"/>
    </row>
    <row r="1505" spans="1:27" s="31" customFormat="1" x14ac:dyDescent="0.25">
      <c r="A1505" s="58"/>
      <c r="E1505" s="58"/>
      <c r="F1505" s="58"/>
      <c r="I1505" s="51"/>
      <c r="J1505" s="58"/>
      <c r="L1505" s="52"/>
      <c r="M1505" s="53"/>
      <c r="N1505" s="52"/>
      <c r="O1505" s="54"/>
      <c r="U1505" s="55"/>
      <c r="V1505" s="57"/>
      <c r="X1505" s="57"/>
      <c r="Y1505" s="122"/>
      <c r="Z1505" s="122"/>
      <c r="AA1505" s="58"/>
    </row>
    <row r="1506" spans="1:27" s="31" customFormat="1" x14ac:dyDescent="0.25">
      <c r="A1506" s="58"/>
      <c r="B1506" s="121"/>
      <c r="E1506" s="58"/>
      <c r="F1506" s="58"/>
      <c r="I1506" s="51"/>
      <c r="J1506" s="58"/>
      <c r="L1506" s="52"/>
      <c r="M1506" s="53"/>
      <c r="N1506" s="52"/>
      <c r="O1506" s="54"/>
      <c r="U1506" s="55"/>
      <c r="V1506" s="57"/>
      <c r="X1506" s="57"/>
      <c r="Y1506" s="122"/>
      <c r="Z1506" s="122"/>
      <c r="AA1506" s="58"/>
    </row>
    <row r="1507" spans="1:27" s="31" customFormat="1" x14ac:dyDescent="0.25">
      <c r="A1507" s="58"/>
      <c r="E1507" s="58"/>
      <c r="F1507" s="58"/>
      <c r="I1507" s="51"/>
      <c r="J1507" s="58"/>
      <c r="L1507" s="52"/>
      <c r="M1507" s="53"/>
      <c r="N1507" s="52"/>
      <c r="O1507" s="54"/>
      <c r="U1507" s="55"/>
      <c r="V1507" s="57"/>
      <c r="X1507" s="57"/>
      <c r="Y1507" s="122"/>
      <c r="Z1507" s="122"/>
      <c r="AA1507" s="58"/>
    </row>
    <row r="1508" spans="1:27" s="122" customFormat="1" x14ac:dyDescent="0.25">
      <c r="A1508" s="143"/>
      <c r="B1508" s="186"/>
      <c r="E1508" s="143"/>
      <c r="F1508" s="143"/>
      <c r="I1508" s="123"/>
      <c r="J1508" s="143"/>
      <c r="L1508" s="144"/>
      <c r="M1508" s="145"/>
      <c r="N1508" s="144"/>
      <c r="O1508" s="132"/>
      <c r="X1508" s="147"/>
      <c r="AA1508" s="143"/>
    </row>
    <row r="1509" spans="1:27" s="122" customFormat="1" x14ac:dyDescent="0.25">
      <c r="A1509" s="143"/>
      <c r="E1509" s="143"/>
      <c r="F1509" s="143"/>
      <c r="I1509" s="123"/>
      <c r="J1509" s="143"/>
      <c r="L1509" s="144"/>
      <c r="M1509" s="145"/>
      <c r="N1509" s="144"/>
      <c r="O1509" s="132"/>
      <c r="P1509" s="123"/>
      <c r="X1509" s="147"/>
      <c r="AA1509" s="143"/>
    </row>
    <row r="1510" spans="1:27" s="122" customFormat="1" x14ac:dyDescent="0.25">
      <c r="A1510" s="143"/>
      <c r="B1510" s="186"/>
      <c r="E1510" s="143"/>
      <c r="F1510" s="143"/>
      <c r="I1510" s="123"/>
      <c r="J1510" s="143"/>
      <c r="L1510" s="144"/>
      <c r="M1510" s="145"/>
      <c r="N1510" s="144"/>
      <c r="O1510" s="132"/>
      <c r="P1510" s="123"/>
      <c r="X1510" s="147"/>
      <c r="AA1510" s="143"/>
    </row>
    <row r="1511" spans="1:27" s="31" customFormat="1" x14ac:dyDescent="0.25">
      <c r="A1511" s="58"/>
      <c r="E1511" s="58"/>
      <c r="F1511" s="58"/>
      <c r="I1511" s="51"/>
      <c r="J1511" s="58"/>
      <c r="L1511" s="52"/>
      <c r="M1511" s="53"/>
      <c r="N1511" s="52"/>
      <c r="O1511" s="54"/>
      <c r="P1511" s="51"/>
      <c r="U1511" s="55"/>
      <c r="V1511" s="57"/>
      <c r="X1511" s="57"/>
      <c r="Y1511" s="122"/>
      <c r="Z1511" s="122"/>
      <c r="AA1511" s="58"/>
    </row>
    <row r="1512" spans="1:27" s="31" customFormat="1" x14ac:dyDescent="0.25">
      <c r="A1512" s="58"/>
      <c r="B1512" s="121"/>
      <c r="E1512" s="58"/>
      <c r="F1512" s="58"/>
      <c r="I1512" s="51"/>
      <c r="J1512" s="58"/>
      <c r="L1512" s="52"/>
      <c r="M1512" s="53"/>
      <c r="N1512" s="52"/>
      <c r="O1512" s="54"/>
      <c r="P1512" s="51"/>
      <c r="U1512" s="55"/>
      <c r="V1512" s="57"/>
      <c r="X1512" s="57"/>
      <c r="Y1512" s="122"/>
      <c r="Z1512" s="122"/>
      <c r="AA1512" s="58"/>
    </row>
    <row r="1513" spans="1:27" s="31" customFormat="1" x14ac:dyDescent="0.25">
      <c r="A1513" s="58"/>
      <c r="E1513" s="58"/>
      <c r="F1513" s="58"/>
      <c r="I1513" s="51"/>
      <c r="J1513" s="58"/>
      <c r="L1513" s="52"/>
      <c r="M1513" s="53"/>
      <c r="N1513" s="52"/>
      <c r="O1513" s="54"/>
      <c r="P1513" s="51"/>
      <c r="U1513" s="55"/>
      <c r="V1513" s="57"/>
      <c r="X1513" s="57"/>
      <c r="Y1513" s="122"/>
      <c r="Z1513" s="122"/>
      <c r="AA1513" s="58"/>
    </row>
    <row r="1514" spans="1:27" s="31" customFormat="1" x14ac:dyDescent="0.25">
      <c r="A1514" s="58"/>
      <c r="B1514" s="121"/>
      <c r="E1514" s="58"/>
      <c r="F1514" s="58"/>
      <c r="I1514" s="51"/>
      <c r="J1514" s="58"/>
      <c r="L1514" s="52"/>
      <c r="M1514" s="53"/>
      <c r="N1514" s="52"/>
      <c r="O1514" s="54"/>
      <c r="P1514" s="51"/>
      <c r="U1514" s="55"/>
      <c r="V1514" s="57"/>
      <c r="X1514" s="57"/>
      <c r="Y1514" s="122"/>
      <c r="Z1514" s="122"/>
      <c r="AA1514" s="58"/>
    </row>
    <row r="1515" spans="1:27" s="31" customFormat="1" x14ac:dyDescent="0.25">
      <c r="A1515" s="58"/>
      <c r="E1515" s="58"/>
      <c r="F1515" s="58"/>
      <c r="I1515" s="51"/>
      <c r="J1515" s="58"/>
      <c r="L1515" s="52"/>
      <c r="M1515" s="53"/>
      <c r="N1515" s="52"/>
      <c r="O1515" s="54"/>
      <c r="P1515" s="51"/>
      <c r="U1515" s="55"/>
      <c r="V1515" s="57"/>
      <c r="X1515" s="57"/>
      <c r="Y1515" s="122"/>
      <c r="Z1515" s="122"/>
      <c r="AA1515" s="58"/>
    </row>
    <row r="1516" spans="1:27" s="31" customFormat="1" x14ac:dyDescent="0.25">
      <c r="A1516" s="58"/>
      <c r="B1516" s="121"/>
      <c r="E1516" s="58"/>
      <c r="F1516" s="58"/>
      <c r="I1516" s="51"/>
      <c r="J1516" s="58"/>
      <c r="L1516" s="52"/>
      <c r="M1516" s="53"/>
      <c r="N1516" s="52"/>
      <c r="O1516" s="54"/>
      <c r="P1516" s="51"/>
      <c r="U1516" s="55"/>
      <c r="V1516" s="57"/>
      <c r="X1516" s="57"/>
      <c r="Y1516" s="122"/>
      <c r="Z1516" s="122"/>
      <c r="AA1516" s="58"/>
    </row>
    <row r="1517" spans="1:27" s="31" customFormat="1" x14ac:dyDescent="0.25">
      <c r="A1517" s="58"/>
      <c r="E1517" s="58"/>
      <c r="F1517" s="58"/>
      <c r="I1517" s="51"/>
      <c r="J1517" s="58"/>
      <c r="L1517" s="52"/>
      <c r="M1517" s="53"/>
      <c r="N1517" s="52"/>
      <c r="O1517" s="54"/>
      <c r="P1517" s="51"/>
      <c r="U1517" s="55"/>
      <c r="V1517" s="57"/>
      <c r="X1517" s="57"/>
      <c r="Y1517" s="1"/>
      <c r="Z1517" s="1"/>
      <c r="AA1517" s="58"/>
    </row>
    <row r="1518" spans="1:27" s="31" customFormat="1" x14ac:dyDescent="0.25">
      <c r="A1518" s="58"/>
      <c r="B1518" s="121"/>
      <c r="E1518" s="58"/>
      <c r="F1518" s="58"/>
      <c r="I1518" s="51"/>
      <c r="J1518" s="58"/>
      <c r="L1518" s="52"/>
      <c r="M1518" s="53"/>
      <c r="N1518" s="52"/>
      <c r="O1518" s="54"/>
      <c r="P1518" s="51"/>
      <c r="U1518" s="55"/>
      <c r="V1518" s="57"/>
      <c r="X1518" s="57"/>
      <c r="Y1518" s="1"/>
      <c r="Z1518" s="1"/>
      <c r="AA1518" s="58"/>
    </row>
    <row r="1519" spans="1:27" s="31" customFormat="1" x14ac:dyDescent="0.25">
      <c r="A1519" s="58"/>
      <c r="E1519" s="58"/>
      <c r="F1519" s="58"/>
      <c r="I1519" s="51"/>
      <c r="J1519" s="58"/>
      <c r="L1519" s="52"/>
      <c r="M1519" s="53"/>
      <c r="N1519" s="52"/>
      <c r="O1519" s="54"/>
      <c r="P1519" s="51"/>
      <c r="U1519" s="55"/>
      <c r="V1519" s="57"/>
      <c r="X1519" s="57"/>
      <c r="Y1519" s="1"/>
      <c r="Z1519" s="1"/>
      <c r="AA1519" s="58"/>
    </row>
    <row r="1520" spans="1:27" s="31" customFormat="1" x14ac:dyDescent="0.25">
      <c r="A1520" s="58"/>
      <c r="B1520" s="121"/>
      <c r="E1520" s="58"/>
      <c r="F1520" s="58"/>
      <c r="I1520" s="51"/>
      <c r="J1520" s="58"/>
      <c r="L1520" s="52"/>
      <c r="M1520" s="53"/>
      <c r="N1520" s="52"/>
      <c r="O1520" s="54"/>
      <c r="P1520" s="51"/>
      <c r="U1520" s="55"/>
      <c r="V1520" s="57"/>
      <c r="X1520" s="57"/>
      <c r="Y1520" s="1"/>
      <c r="Z1520" s="1"/>
      <c r="AA1520" s="58"/>
    </row>
    <row r="1521" spans="1:27" s="31" customFormat="1" x14ac:dyDescent="0.25">
      <c r="A1521" s="58"/>
      <c r="E1521" s="58"/>
      <c r="F1521" s="58"/>
      <c r="I1521" s="51"/>
      <c r="J1521" s="58"/>
      <c r="L1521" s="52"/>
      <c r="M1521" s="53"/>
      <c r="N1521" s="52"/>
      <c r="O1521" s="54"/>
      <c r="P1521" s="51"/>
      <c r="U1521" s="55"/>
      <c r="V1521" s="57"/>
      <c r="X1521" s="57"/>
      <c r="Y1521" s="1"/>
      <c r="Z1521" s="1"/>
      <c r="AA1521" s="58"/>
    </row>
    <row r="1522" spans="1:27" s="31" customFormat="1" x14ac:dyDescent="0.25">
      <c r="A1522" s="58"/>
      <c r="B1522" s="121"/>
      <c r="E1522" s="58"/>
      <c r="F1522" s="58"/>
      <c r="I1522" s="51"/>
      <c r="J1522" s="58"/>
      <c r="L1522" s="52"/>
      <c r="M1522" s="53"/>
      <c r="N1522" s="52"/>
      <c r="O1522" s="54"/>
      <c r="P1522" s="51"/>
      <c r="U1522" s="55"/>
      <c r="V1522" s="57"/>
      <c r="X1522" s="57"/>
      <c r="Y1522" s="1"/>
      <c r="Z1522" s="1"/>
      <c r="AA1522" s="58"/>
    </row>
    <row r="1523" spans="1:27" s="31" customFormat="1" x14ac:dyDescent="0.25">
      <c r="A1523" s="58"/>
      <c r="E1523" s="58"/>
      <c r="F1523" s="58"/>
      <c r="I1523" s="51"/>
      <c r="J1523" s="58"/>
      <c r="L1523" s="52"/>
      <c r="M1523" s="53"/>
      <c r="N1523" s="52"/>
      <c r="O1523" s="54"/>
      <c r="P1523" s="51"/>
      <c r="U1523" s="55"/>
      <c r="V1523" s="57"/>
      <c r="X1523" s="57"/>
      <c r="Y1523" s="1"/>
      <c r="Z1523" s="1"/>
      <c r="AA1523" s="58"/>
    </row>
    <row r="1524" spans="1:27" s="31" customFormat="1" x14ac:dyDescent="0.25">
      <c r="A1524" s="58"/>
      <c r="B1524" s="121"/>
      <c r="E1524" s="58"/>
      <c r="F1524" s="58"/>
      <c r="I1524" s="51"/>
      <c r="J1524" s="58"/>
      <c r="L1524" s="52"/>
      <c r="M1524" s="53"/>
      <c r="N1524" s="52"/>
      <c r="O1524" s="54"/>
      <c r="P1524" s="51"/>
      <c r="U1524" s="55"/>
      <c r="V1524" s="57"/>
      <c r="X1524" s="57"/>
      <c r="Y1524" s="1"/>
      <c r="Z1524" s="1"/>
      <c r="AA1524" s="58"/>
    </row>
    <row r="1525" spans="1:27" s="31" customFormat="1" x14ac:dyDescent="0.25">
      <c r="A1525" s="58"/>
      <c r="E1525" s="58"/>
      <c r="F1525" s="58"/>
      <c r="I1525" s="51"/>
      <c r="J1525" s="58"/>
      <c r="L1525" s="52"/>
      <c r="M1525" s="53"/>
      <c r="N1525" s="52"/>
      <c r="O1525" s="54"/>
      <c r="P1525" s="51"/>
      <c r="U1525" s="55"/>
      <c r="V1525" s="57"/>
      <c r="X1525" s="57"/>
      <c r="Y1525" s="1"/>
      <c r="Z1525" s="1"/>
      <c r="AA1525" s="58"/>
    </row>
    <row r="1526" spans="1:27" s="31" customFormat="1" x14ac:dyDescent="0.25">
      <c r="A1526" s="58"/>
      <c r="B1526" s="121"/>
      <c r="E1526" s="58"/>
      <c r="F1526" s="58"/>
      <c r="I1526" s="51"/>
      <c r="J1526" s="58"/>
      <c r="L1526" s="52"/>
      <c r="M1526" s="53"/>
      <c r="N1526" s="52"/>
      <c r="O1526" s="54"/>
      <c r="P1526" s="51"/>
      <c r="U1526" s="55"/>
      <c r="V1526" s="57"/>
      <c r="X1526" s="57"/>
      <c r="Y1526" s="1"/>
      <c r="Z1526" s="1"/>
      <c r="AA1526" s="58"/>
    </row>
    <row r="1527" spans="1:27" s="122" customFormat="1" x14ac:dyDescent="0.25">
      <c r="A1527" s="143"/>
      <c r="E1527" s="143"/>
      <c r="F1527" s="143"/>
      <c r="I1527" s="123"/>
      <c r="J1527" s="143"/>
      <c r="L1527" s="144"/>
      <c r="M1527" s="145"/>
      <c r="N1527" s="144"/>
      <c r="O1527" s="132"/>
      <c r="U1527" s="146"/>
      <c r="V1527" s="147"/>
      <c r="X1527" s="147"/>
      <c r="Y1527" s="1"/>
      <c r="Z1527" s="1"/>
      <c r="AA1527" s="143"/>
    </row>
    <row r="1528" spans="1:27" s="122" customFormat="1" x14ac:dyDescent="0.25">
      <c r="A1528" s="143"/>
      <c r="B1528" s="186"/>
      <c r="E1528" s="143"/>
      <c r="F1528" s="143"/>
      <c r="I1528" s="123"/>
      <c r="J1528" s="143"/>
      <c r="L1528" s="144"/>
      <c r="M1528" s="145"/>
      <c r="N1528" s="144"/>
      <c r="O1528" s="132"/>
      <c r="U1528" s="146"/>
      <c r="V1528" s="147"/>
      <c r="X1528" s="147"/>
      <c r="Y1528" s="1"/>
      <c r="Z1528" s="1"/>
      <c r="AA1528" s="143"/>
    </row>
    <row r="1529" spans="1:27" s="122" customFormat="1" x14ac:dyDescent="0.25">
      <c r="A1529" s="143"/>
      <c r="E1529" s="143"/>
      <c r="F1529" s="143"/>
      <c r="I1529" s="123"/>
      <c r="J1529" s="143"/>
      <c r="L1529" s="144"/>
      <c r="M1529" s="145"/>
      <c r="N1529" s="144"/>
      <c r="O1529" s="132"/>
      <c r="U1529" s="146"/>
      <c r="V1529" s="147"/>
      <c r="X1529" s="147"/>
      <c r="Y1529" s="1"/>
      <c r="Z1529" s="1"/>
      <c r="AA1529" s="143"/>
    </row>
    <row r="1530" spans="1:27" s="122" customFormat="1" x14ac:dyDescent="0.25">
      <c r="A1530" s="143"/>
      <c r="B1530" s="186"/>
      <c r="E1530" s="143"/>
      <c r="F1530" s="143"/>
      <c r="I1530" s="123"/>
      <c r="J1530" s="143"/>
      <c r="L1530" s="144"/>
      <c r="M1530" s="145"/>
      <c r="N1530" s="144"/>
      <c r="O1530" s="132"/>
      <c r="U1530" s="146"/>
      <c r="V1530" s="147"/>
      <c r="X1530" s="147"/>
      <c r="Y1530" s="1"/>
      <c r="Z1530" s="1"/>
      <c r="AA1530" s="143"/>
    </row>
    <row r="1531" spans="1:27" s="122" customFormat="1" x14ac:dyDescent="0.25">
      <c r="A1531" s="143"/>
      <c r="E1531" s="143"/>
      <c r="F1531" s="143"/>
      <c r="I1531" s="123"/>
      <c r="J1531" s="143"/>
      <c r="L1531" s="144"/>
      <c r="M1531" s="145"/>
      <c r="N1531" s="144"/>
      <c r="O1531" s="132"/>
      <c r="U1531" s="146"/>
      <c r="V1531" s="147"/>
      <c r="X1531" s="147"/>
      <c r="Y1531" s="1"/>
      <c r="Z1531" s="1"/>
      <c r="AA1531" s="143"/>
    </row>
    <row r="1532" spans="1:27" s="122" customFormat="1" x14ac:dyDescent="0.25">
      <c r="A1532" s="143"/>
      <c r="B1532" s="186"/>
      <c r="E1532" s="143"/>
      <c r="F1532" s="143"/>
      <c r="I1532" s="123"/>
      <c r="J1532" s="143"/>
      <c r="L1532" s="144"/>
      <c r="M1532" s="145"/>
      <c r="N1532" s="144"/>
      <c r="O1532" s="132"/>
      <c r="U1532" s="146"/>
      <c r="V1532" s="147"/>
      <c r="X1532" s="147"/>
      <c r="Y1532" s="1"/>
      <c r="Z1532" s="1"/>
      <c r="AA1532" s="143"/>
    </row>
    <row r="1533" spans="1:27" s="122" customFormat="1" x14ac:dyDescent="0.25">
      <c r="A1533" s="143"/>
      <c r="E1533" s="143"/>
      <c r="F1533" s="143"/>
      <c r="I1533" s="123"/>
      <c r="J1533" s="143"/>
      <c r="L1533" s="144"/>
      <c r="M1533" s="145"/>
      <c r="N1533" s="144"/>
      <c r="O1533" s="132"/>
      <c r="U1533" s="146"/>
      <c r="V1533" s="147"/>
      <c r="X1533" s="147"/>
      <c r="Y1533" s="1"/>
      <c r="Z1533" s="1"/>
      <c r="AA1533" s="143"/>
    </row>
    <row r="1534" spans="1:27" s="122" customFormat="1" x14ac:dyDescent="0.25">
      <c r="A1534" s="143"/>
      <c r="B1534" s="186"/>
      <c r="E1534" s="143"/>
      <c r="F1534" s="143"/>
      <c r="I1534" s="123"/>
      <c r="J1534" s="143"/>
      <c r="L1534" s="144"/>
      <c r="M1534" s="145"/>
      <c r="N1534" s="144"/>
      <c r="O1534" s="132"/>
      <c r="U1534" s="146"/>
      <c r="V1534" s="147"/>
      <c r="X1534" s="147"/>
      <c r="Y1534" s="1"/>
      <c r="Z1534" s="1"/>
      <c r="AA1534" s="143"/>
    </row>
    <row r="1535" spans="1:27" s="122" customFormat="1" x14ac:dyDescent="0.25">
      <c r="A1535" s="143"/>
      <c r="E1535" s="143"/>
      <c r="F1535" s="143"/>
      <c r="I1535" s="123"/>
      <c r="J1535" s="143"/>
      <c r="L1535" s="144"/>
      <c r="M1535" s="145"/>
      <c r="N1535" s="144"/>
      <c r="O1535" s="132"/>
      <c r="U1535" s="146"/>
      <c r="V1535" s="147"/>
      <c r="X1535" s="147"/>
      <c r="Y1535" s="1"/>
      <c r="Z1535" s="1"/>
      <c r="AA1535" s="143"/>
    </row>
    <row r="1536" spans="1:27" s="122" customFormat="1" x14ac:dyDescent="0.25">
      <c r="A1536" s="143"/>
      <c r="B1536" s="186"/>
      <c r="E1536" s="143"/>
      <c r="F1536" s="143"/>
      <c r="I1536" s="123"/>
      <c r="J1536" s="143"/>
      <c r="L1536" s="144"/>
      <c r="M1536" s="145"/>
      <c r="N1536" s="144"/>
      <c r="O1536" s="132"/>
      <c r="U1536" s="146"/>
      <c r="V1536" s="147"/>
      <c r="X1536" s="147"/>
      <c r="Y1536" s="1"/>
      <c r="Z1536" s="1"/>
      <c r="AA1536" s="143"/>
    </row>
    <row r="1537" spans="1:27" s="122" customFormat="1" x14ac:dyDescent="0.25">
      <c r="A1537" s="143"/>
      <c r="E1537" s="143"/>
      <c r="F1537" s="143"/>
      <c r="I1537" s="123"/>
      <c r="J1537" s="143"/>
      <c r="L1537" s="144"/>
      <c r="M1537" s="145"/>
      <c r="N1537" s="144"/>
      <c r="O1537" s="132"/>
      <c r="U1537" s="146"/>
      <c r="V1537" s="147"/>
      <c r="X1537" s="147"/>
      <c r="Y1537" s="1"/>
      <c r="Z1537" s="1"/>
      <c r="AA1537" s="143"/>
    </row>
    <row r="1538" spans="1:27" s="122" customFormat="1" x14ac:dyDescent="0.25">
      <c r="A1538" s="143"/>
      <c r="B1538" s="186"/>
      <c r="E1538" s="143"/>
      <c r="F1538" s="143"/>
      <c r="I1538" s="123"/>
      <c r="J1538" s="143"/>
      <c r="L1538" s="144"/>
      <c r="M1538" s="145"/>
      <c r="N1538" s="144"/>
      <c r="O1538" s="132"/>
      <c r="U1538" s="146"/>
      <c r="V1538" s="147"/>
      <c r="X1538" s="147"/>
      <c r="Y1538" s="1"/>
      <c r="Z1538" s="1"/>
      <c r="AA1538" s="143"/>
    </row>
    <row r="1539" spans="1:27" s="122" customFormat="1" x14ac:dyDescent="0.25">
      <c r="A1539" s="143"/>
      <c r="E1539" s="143"/>
      <c r="F1539" s="143"/>
      <c r="I1539" s="123"/>
      <c r="J1539" s="143"/>
      <c r="L1539" s="144"/>
      <c r="M1539" s="145"/>
      <c r="N1539" s="144"/>
      <c r="O1539" s="132"/>
      <c r="U1539" s="146"/>
      <c r="V1539" s="147"/>
      <c r="X1539" s="147"/>
      <c r="Y1539" s="1"/>
      <c r="Z1539" s="1"/>
      <c r="AA1539" s="143"/>
    </row>
    <row r="1540" spans="1:27" s="122" customFormat="1" x14ac:dyDescent="0.25">
      <c r="A1540" s="143"/>
      <c r="B1540" s="186"/>
      <c r="E1540" s="143"/>
      <c r="F1540" s="143"/>
      <c r="I1540" s="123"/>
      <c r="J1540" s="143"/>
      <c r="L1540" s="144"/>
      <c r="M1540" s="145"/>
      <c r="N1540" s="144"/>
      <c r="O1540" s="132"/>
      <c r="U1540" s="146"/>
      <c r="V1540" s="147"/>
      <c r="X1540" s="147"/>
      <c r="Y1540" s="1"/>
      <c r="Z1540" s="1"/>
      <c r="AA1540" s="143"/>
    </row>
    <row r="1541" spans="1:27" s="122" customFormat="1" x14ac:dyDescent="0.25">
      <c r="A1541" s="143"/>
      <c r="E1541" s="143"/>
      <c r="F1541" s="143"/>
      <c r="I1541" s="123"/>
      <c r="J1541" s="143"/>
      <c r="L1541" s="144"/>
      <c r="M1541" s="145"/>
      <c r="N1541" s="144"/>
      <c r="O1541" s="132"/>
      <c r="Y1541" s="1"/>
      <c r="Z1541" s="1"/>
      <c r="AA1541" s="143"/>
    </row>
    <row r="1542" spans="1:27" s="122" customFormat="1" x14ac:dyDescent="0.25">
      <c r="A1542" s="143"/>
      <c r="B1542" s="186"/>
      <c r="E1542" s="143"/>
      <c r="F1542" s="143"/>
      <c r="I1542" s="123"/>
      <c r="J1542" s="143"/>
      <c r="L1542" s="144"/>
      <c r="M1542" s="145"/>
      <c r="N1542" s="144"/>
      <c r="O1542" s="132"/>
      <c r="U1542" s="146"/>
      <c r="V1542" s="146"/>
      <c r="X1542" s="146"/>
      <c r="Y1542" s="1"/>
      <c r="Z1542" s="1"/>
      <c r="AA1542" s="143"/>
    </row>
    <row r="1543" spans="1:27" s="122" customFormat="1" x14ac:dyDescent="0.25">
      <c r="A1543" s="143"/>
      <c r="E1543" s="143"/>
      <c r="F1543" s="143"/>
      <c r="I1543" s="123"/>
      <c r="J1543" s="143"/>
      <c r="L1543" s="144"/>
      <c r="M1543" s="145"/>
      <c r="N1543" s="144"/>
      <c r="O1543" s="132"/>
      <c r="U1543" s="146"/>
      <c r="V1543" s="146"/>
      <c r="X1543" s="146"/>
      <c r="Y1543" s="1"/>
      <c r="Z1543" s="1"/>
      <c r="AA1543" s="143"/>
    </row>
    <row r="1544" spans="1:27" s="122" customFormat="1" x14ac:dyDescent="0.25">
      <c r="A1544" s="143"/>
      <c r="B1544" s="186"/>
      <c r="E1544" s="143"/>
      <c r="F1544" s="143"/>
      <c r="I1544" s="123"/>
      <c r="J1544" s="143"/>
      <c r="L1544" s="144"/>
      <c r="M1544" s="145"/>
      <c r="N1544" s="144"/>
      <c r="O1544" s="132"/>
      <c r="U1544" s="146"/>
      <c r="V1544" s="146"/>
      <c r="X1544" s="146"/>
      <c r="Y1544" s="1"/>
      <c r="Z1544" s="1"/>
      <c r="AA1544" s="143"/>
    </row>
    <row r="1545" spans="1:27" s="122" customFormat="1" x14ac:dyDescent="0.25">
      <c r="A1545" s="143"/>
      <c r="E1545" s="143"/>
      <c r="F1545" s="143"/>
      <c r="I1545" s="123"/>
      <c r="J1545" s="143"/>
      <c r="L1545" s="144"/>
      <c r="M1545" s="145"/>
      <c r="N1545" s="144"/>
      <c r="O1545" s="132"/>
      <c r="U1545" s="146"/>
      <c r="V1545" s="146"/>
      <c r="X1545" s="146"/>
      <c r="Y1545" s="1"/>
      <c r="Z1545" s="1"/>
      <c r="AA1545" s="143"/>
    </row>
    <row r="1546" spans="1:27" s="122" customFormat="1" x14ac:dyDescent="0.25">
      <c r="A1546" s="143"/>
      <c r="B1546" s="186"/>
      <c r="E1546" s="143"/>
      <c r="F1546" s="143"/>
      <c r="I1546" s="123"/>
      <c r="J1546" s="143"/>
      <c r="L1546" s="144"/>
      <c r="M1546" s="145"/>
      <c r="N1546" s="144"/>
      <c r="O1546" s="132"/>
      <c r="U1546" s="146"/>
      <c r="V1546" s="146"/>
      <c r="X1546" s="146"/>
      <c r="Y1546" s="1"/>
      <c r="Z1546" s="1"/>
      <c r="AA1546" s="143"/>
    </row>
    <row r="1547" spans="1:27" s="122" customFormat="1" x14ac:dyDescent="0.25">
      <c r="A1547" s="143"/>
      <c r="E1547" s="143"/>
      <c r="F1547" s="143"/>
      <c r="I1547" s="123"/>
      <c r="J1547" s="143"/>
      <c r="L1547" s="144"/>
      <c r="M1547" s="145"/>
      <c r="N1547" s="144"/>
      <c r="O1547" s="132"/>
      <c r="P1547" s="8"/>
      <c r="V1547" s="147"/>
      <c r="X1547" s="146"/>
      <c r="Y1547" s="1"/>
      <c r="Z1547" s="1"/>
      <c r="AA1547" s="143"/>
    </row>
    <row r="1548" spans="1:27" s="122" customFormat="1" x14ac:dyDescent="0.25">
      <c r="A1548" s="143"/>
      <c r="B1548" s="186"/>
      <c r="E1548" s="143"/>
      <c r="F1548" s="143"/>
      <c r="I1548" s="123"/>
      <c r="J1548" s="143"/>
      <c r="L1548" s="144"/>
      <c r="M1548" s="145"/>
      <c r="N1548" s="144"/>
      <c r="O1548" s="132"/>
      <c r="P1548" s="8"/>
      <c r="V1548" s="147"/>
      <c r="X1548" s="146"/>
      <c r="Y1548" s="1"/>
      <c r="Z1548" s="1"/>
      <c r="AA1548" s="143"/>
    </row>
    <row r="1549" spans="1:27" s="122" customFormat="1" x14ac:dyDescent="0.25">
      <c r="A1549" s="143"/>
      <c r="B1549" s="186"/>
      <c r="E1549" s="143"/>
      <c r="F1549" s="143"/>
      <c r="I1549" s="123"/>
      <c r="J1549" s="143"/>
      <c r="L1549" s="144"/>
      <c r="M1549" s="145"/>
      <c r="N1549" s="144"/>
      <c r="O1549" s="132"/>
      <c r="P1549" s="8"/>
      <c r="V1549" s="147"/>
      <c r="X1549" s="146"/>
      <c r="Y1549" s="1"/>
      <c r="Z1549" s="1"/>
      <c r="AA1549" s="143"/>
    </row>
    <row r="1550" spans="1:27" s="122" customFormat="1" x14ac:dyDescent="0.25">
      <c r="A1550" s="143"/>
      <c r="E1550" s="143"/>
      <c r="F1550" s="143"/>
      <c r="I1550" s="123"/>
      <c r="J1550" s="143"/>
      <c r="L1550" s="144"/>
      <c r="M1550" s="145"/>
      <c r="N1550" s="144"/>
      <c r="O1550" s="132"/>
      <c r="P1550" s="8"/>
      <c r="V1550" s="147"/>
      <c r="X1550" s="146"/>
      <c r="Y1550" s="1"/>
      <c r="Z1550" s="1"/>
      <c r="AA1550" s="143"/>
    </row>
    <row r="1551" spans="1:27" s="122" customFormat="1" x14ac:dyDescent="0.25">
      <c r="A1551" s="143"/>
      <c r="E1551" s="143"/>
      <c r="F1551" s="143"/>
      <c r="I1551" s="123"/>
      <c r="J1551" s="143"/>
      <c r="L1551" s="144"/>
      <c r="M1551" s="145"/>
      <c r="N1551" s="144"/>
      <c r="O1551" s="132"/>
      <c r="P1551" s="8"/>
      <c r="V1551" s="147"/>
      <c r="X1551" s="146"/>
      <c r="Y1551" s="1"/>
      <c r="Z1551" s="1"/>
      <c r="AA1551" s="143"/>
    </row>
    <row r="1552" spans="1:27" s="122" customFormat="1" x14ac:dyDescent="0.25">
      <c r="A1552" s="143"/>
      <c r="B1552" s="186"/>
      <c r="E1552" s="143"/>
      <c r="F1552" s="143"/>
      <c r="I1552" s="123"/>
      <c r="J1552" s="143"/>
      <c r="L1552" s="144"/>
      <c r="M1552" s="145"/>
      <c r="N1552" s="144"/>
      <c r="O1552" s="132"/>
      <c r="P1552" s="8"/>
      <c r="V1552" s="147"/>
      <c r="X1552" s="146"/>
      <c r="Y1552" s="1"/>
      <c r="Z1552" s="1"/>
      <c r="AA1552" s="143"/>
    </row>
    <row r="1553" spans="1:28" s="122" customFormat="1" x14ac:dyDescent="0.25">
      <c r="A1553" s="143"/>
      <c r="E1553" s="143"/>
      <c r="F1553" s="143"/>
      <c r="I1553" s="123"/>
      <c r="J1553" s="143"/>
      <c r="L1553" s="144"/>
      <c r="M1553" s="145"/>
      <c r="N1553" s="144"/>
      <c r="O1553" s="132"/>
      <c r="P1553" s="8"/>
      <c r="V1553" s="147"/>
      <c r="X1553" s="146"/>
      <c r="Y1553" s="1"/>
      <c r="Z1553" s="1"/>
      <c r="AA1553" s="143"/>
    </row>
    <row r="1554" spans="1:28" s="122" customFormat="1" x14ac:dyDescent="0.25">
      <c r="A1554" s="143"/>
      <c r="B1554" s="186"/>
      <c r="E1554" s="143"/>
      <c r="F1554" s="143"/>
      <c r="I1554" s="123"/>
      <c r="J1554" s="143"/>
      <c r="L1554" s="144"/>
      <c r="M1554" s="145"/>
      <c r="N1554" s="144"/>
      <c r="O1554" s="132"/>
      <c r="P1554" s="8"/>
      <c r="V1554" s="147"/>
      <c r="X1554" s="146"/>
      <c r="Y1554" s="1"/>
      <c r="Z1554" s="1"/>
      <c r="AA1554" s="143"/>
    </row>
    <row r="1555" spans="1:28" s="122" customFormat="1" x14ac:dyDescent="0.25">
      <c r="A1555" s="143"/>
      <c r="E1555" s="143"/>
      <c r="F1555" s="143"/>
      <c r="I1555" s="123"/>
      <c r="J1555" s="143"/>
      <c r="L1555" s="144"/>
      <c r="M1555" s="145"/>
      <c r="N1555" s="144"/>
      <c r="O1555" s="132"/>
      <c r="P1555" s="8"/>
      <c r="V1555" s="147"/>
      <c r="X1555" s="146"/>
      <c r="Y1555" s="1"/>
      <c r="Z1555" s="1"/>
      <c r="AA1555" s="143"/>
    </row>
    <row r="1556" spans="1:28" s="122" customFormat="1" x14ac:dyDescent="0.25">
      <c r="A1556" s="143"/>
      <c r="B1556" s="186"/>
      <c r="E1556" s="143"/>
      <c r="F1556" s="143"/>
      <c r="I1556" s="123"/>
      <c r="J1556" s="143"/>
      <c r="L1556" s="144"/>
      <c r="M1556" s="145"/>
      <c r="N1556" s="144"/>
      <c r="O1556" s="132"/>
      <c r="P1556" s="8"/>
      <c r="V1556" s="147"/>
      <c r="X1556" s="146"/>
      <c r="Y1556" s="1"/>
      <c r="Z1556" s="1"/>
      <c r="AA1556" s="143"/>
    </row>
    <row r="1557" spans="1:28" s="122" customFormat="1" x14ac:dyDescent="0.25">
      <c r="A1557" s="143"/>
      <c r="E1557" s="143"/>
      <c r="F1557" s="143"/>
      <c r="I1557" s="123"/>
      <c r="J1557" s="143"/>
      <c r="L1557" s="144"/>
      <c r="M1557" s="145"/>
      <c r="N1557" s="144"/>
      <c r="O1557" s="132"/>
      <c r="P1557" s="8"/>
      <c r="V1557" s="147"/>
      <c r="X1557" s="146"/>
      <c r="Y1557" s="1"/>
      <c r="Z1557" s="1"/>
      <c r="AA1557" s="143"/>
    </row>
    <row r="1558" spans="1:28" s="122" customFormat="1" x14ac:dyDescent="0.25">
      <c r="A1558" s="143"/>
      <c r="B1558" s="186"/>
      <c r="E1558" s="143"/>
      <c r="F1558" s="143"/>
      <c r="I1558" s="123"/>
      <c r="J1558" s="143"/>
      <c r="L1558" s="144"/>
      <c r="M1558" s="145"/>
      <c r="N1558" s="144"/>
      <c r="O1558" s="132"/>
      <c r="P1558" s="8"/>
      <c r="V1558" s="147"/>
      <c r="X1558" s="146"/>
      <c r="Y1558" s="1"/>
      <c r="Z1558" s="1"/>
      <c r="AA1558" s="143"/>
    </row>
    <row r="1559" spans="1:28" s="122" customFormat="1" x14ac:dyDescent="0.25">
      <c r="A1559" s="143"/>
      <c r="E1559" s="143"/>
      <c r="F1559" s="143"/>
      <c r="I1559" s="123"/>
      <c r="J1559" s="143"/>
      <c r="L1559" s="144"/>
      <c r="M1559" s="145"/>
      <c r="N1559" s="144"/>
      <c r="O1559" s="132"/>
      <c r="P1559" s="8"/>
      <c r="V1559" s="147"/>
      <c r="X1559" s="146"/>
      <c r="Y1559" s="1"/>
      <c r="Z1559" s="1"/>
      <c r="AA1559" s="143"/>
    </row>
    <row r="1560" spans="1:28" x14ac:dyDescent="0.25">
      <c r="A1560" s="143"/>
      <c r="B1560" s="186"/>
      <c r="C1560" s="122"/>
      <c r="D1560" s="122"/>
      <c r="E1560" s="143"/>
      <c r="G1560" s="122"/>
      <c r="J1560" s="24"/>
      <c r="M1560" s="145"/>
      <c r="O1560" s="132"/>
      <c r="P1560" s="8"/>
      <c r="Q1560" s="122"/>
      <c r="R1560" s="122"/>
      <c r="S1560" s="122"/>
      <c r="T1560" s="122"/>
      <c r="U1560" s="122"/>
      <c r="V1560" s="147"/>
      <c r="W1560" s="122"/>
      <c r="X1560" s="146"/>
      <c r="AA1560" s="24"/>
      <c r="AB1560" s="122"/>
    </row>
    <row r="1561" spans="1:28" x14ac:dyDescent="0.25">
      <c r="A1561" s="143"/>
      <c r="B1561" s="186"/>
      <c r="C1561" s="122"/>
      <c r="D1561" s="122"/>
      <c r="G1561" s="122"/>
      <c r="J1561" s="24"/>
      <c r="M1561" s="145"/>
      <c r="O1561" s="132"/>
      <c r="P1561" s="8"/>
      <c r="Q1561" s="122"/>
      <c r="R1561" s="122"/>
      <c r="S1561" s="122"/>
      <c r="T1561" s="122"/>
      <c r="W1561" s="122"/>
      <c r="AA1561" s="24"/>
    </row>
    <row r="1562" spans="1:28" x14ac:dyDescent="0.25">
      <c r="A1562" s="143"/>
      <c r="B1562" s="122"/>
      <c r="J1562" s="24"/>
      <c r="M1562" s="145"/>
      <c r="O1562" s="132"/>
      <c r="P1562" s="8"/>
      <c r="V1562" s="16"/>
      <c r="AA1562" s="24"/>
    </row>
    <row r="1563" spans="1:28" x14ac:dyDescent="0.25">
      <c r="A1563" s="143"/>
      <c r="B1563" s="186"/>
      <c r="J1563" s="24"/>
      <c r="M1563" s="145"/>
      <c r="O1563" s="132"/>
      <c r="AA1563" s="24"/>
    </row>
    <row r="1564" spans="1:28" x14ac:dyDescent="0.25">
      <c r="A1564" s="143"/>
      <c r="B1564" s="122"/>
      <c r="J1564" s="24"/>
      <c r="M1564" s="145"/>
      <c r="O1564" s="132"/>
      <c r="AA1564" s="24"/>
    </row>
    <row r="1565" spans="1:28" x14ac:dyDescent="0.25">
      <c r="A1565" s="143"/>
      <c r="B1565" s="122"/>
      <c r="J1565" s="24"/>
      <c r="M1565" s="145"/>
      <c r="O1565" s="132"/>
      <c r="P1565" s="8"/>
      <c r="AA1565" s="24"/>
    </row>
    <row r="1566" spans="1:28" x14ac:dyDescent="0.25">
      <c r="A1566" s="143"/>
      <c r="B1566" s="186"/>
      <c r="J1566" s="24"/>
      <c r="M1566" s="145"/>
      <c r="O1566" s="132"/>
      <c r="P1566" s="8"/>
      <c r="AA1566" s="24"/>
    </row>
    <row r="1567" spans="1:28" x14ac:dyDescent="0.25">
      <c r="A1567" s="143"/>
      <c r="B1567" s="122"/>
      <c r="J1567" s="24"/>
      <c r="M1567" s="145"/>
      <c r="O1567" s="132"/>
      <c r="P1567" s="8"/>
      <c r="AA1567" s="24"/>
    </row>
    <row r="1568" spans="1:28" x14ac:dyDescent="0.25">
      <c r="A1568" s="143"/>
      <c r="B1568" s="186"/>
      <c r="J1568" s="24"/>
      <c r="M1568" s="145"/>
      <c r="O1568" s="132"/>
      <c r="P1568" s="8"/>
      <c r="AA1568" s="24"/>
    </row>
    <row r="1569" spans="1:29" x14ac:dyDescent="0.25">
      <c r="A1569" s="143"/>
      <c r="B1569" s="122"/>
      <c r="J1569" s="24"/>
      <c r="M1569" s="145"/>
      <c r="O1569" s="132"/>
      <c r="P1569" s="8"/>
      <c r="U1569" s="1"/>
      <c r="V1569" s="1"/>
      <c r="AA1569" s="24"/>
    </row>
    <row r="1570" spans="1:29" x14ac:dyDescent="0.25">
      <c r="A1570" s="143"/>
      <c r="B1570" s="186"/>
      <c r="J1570" s="24"/>
      <c r="M1570" s="145"/>
      <c r="O1570" s="132"/>
      <c r="P1570" s="8"/>
      <c r="AA1570" s="24"/>
    </row>
    <row r="1571" spans="1:29" x14ac:dyDescent="0.25">
      <c r="A1571" s="143"/>
      <c r="B1571" s="122"/>
      <c r="J1571" s="24"/>
      <c r="M1571" s="145"/>
      <c r="O1571" s="132"/>
      <c r="P1571" s="123"/>
      <c r="U1571" s="1"/>
      <c r="V1571" s="1"/>
      <c r="AA1571" s="24"/>
      <c r="AC1571" s="122"/>
    </row>
    <row r="1572" spans="1:29" x14ac:dyDescent="0.25">
      <c r="A1572" s="143"/>
      <c r="B1572" s="186"/>
      <c r="J1572" s="24"/>
      <c r="M1572" s="145"/>
      <c r="O1572" s="132"/>
      <c r="P1572" s="123"/>
      <c r="U1572" s="1"/>
      <c r="V1572" s="1"/>
      <c r="AA1572" s="24"/>
      <c r="AC1572" s="122"/>
    </row>
    <row r="1573" spans="1:29" x14ac:dyDescent="0.25">
      <c r="A1573" s="143"/>
      <c r="B1573" s="122"/>
      <c r="J1573" s="24"/>
      <c r="M1573" s="145"/>
      <c r="O1573" s="132"/>
      <c r="P1573" s="123"/>
      <c r="U1573" s="1"/>
      <c r="V1573" s="1"/>
      <c r="AA1573" s="24"/>
      <c r="AC1573" s="122"/>
    </row>
    <row r="1574" spans="1:29" x14ac:dyDescent="0.25">
      <c r="A1574" s="143"/>
      <c r="B1574" s="186"/>
      <c r="J1574" s="24"/>
      <c r="M1574" s="145"/>
      <c r="O1574" s="132"/>
      <c r="P1574" s="123"/>
      <c r="U1574" s="1"/>
      <c r="V1574" s="1"/>
      <c r="AA1574" s="24"/>
      <c r="AC1574" s="122"/>
    </row>
    <row r="1575" spans="1:29" x14ac:dyDescent="0.25">
      <c r="A1575" s="143"/>
      <c r="B1575" s="122"/>
      <c r="J1575" s="24"/>
      <c r="M1575" s="145"/>
      <c r="O1575" s="132"/>
      <c r="P1575" s="123"/>
      <c r="U1575" s="1"/>
      <c r="V1575" s="1"/>
      <c r="AA1575" s="24"/>
      <c r="AC1575" s="122"/>
    </row>
    <row r="1576" spans="1:29" x14ac:dyDescent="0.25">
      <c r="A1576" s="143"/>
      <c r="B1576" s="186"/>
      <c r="J1576" s="24"/>
      <c r="M1576" s="145"/>
      <c r="O1576" s="132"/>
      <c r="P1576" s="123"/>
      <c r="U1576" s="1"/>
      <c r="V1576" s="1"/>
      <c r="AA1576" s="24"/>
      <c r="AC1576" s="122"/>
    </row>
    <row r="1577" spans="1:29" x14ac:dyDescent="0.25">
      <c r="A1577" s="143"/>
      <c r="B1577" s="122"/>
      <c r="J1577" s="24"/>
      <c r="M1577" s="145"/>
      <c r="O1577" s="132"/>
      <c r="P1577" s="123"/>
      <c r="U1577" s="1"/>
      <c r="V1577" s="1"/>
      <c r="AA1577" s="24"/>
      <c r="AC1577" s="122"/>
    </row>
    <row r="1578" spans="1:29" x14ac:dyDescent="0.25">
      <c r="A1578" s="143"/>
      <c r="B1578" s="186"/>
      <c r="J1578" s="24"/>
      <c r="M1578" s="145"/>
      <c r="O1578" s="132"/>
      <c r="P1578" s="123"/>
      <c r="U1578" s="1"/>
      <c r="V1578" s="1"/>
      <c r="Y1578" s="122"/>
      <c r="Z1578" s="122"/>
      <c r="AA1578" s="24"/>
      <c r="AC1578" s="122"/>
    </row>
    <row r="1579" spans="1:29" x14ac:dyDescent="0.25">
      <c r="A1579" s="143"/>
      <c r="B1579" s="122"/>
      <c r="J1579" s="24"/>
      <c r="M1579" s="145"/>
      <c r="O1579" s="132"/>
      <c r="P1579" s="123"/>
      <c r="U1579" s="1"/>
      <c r="V1579" s="1"/>
      <c r="Y1579" s="31"/>
      <c r="Z1579" s="31"/>
      <c r="AA1579" s="24"/>
      <c r="AC1579" s="122"/>
    </row>
    <row r="1580" spans="1:29" x14ac:dyDescent="0.25">
      <c r="A1580" s="143"/>
      <c r="B1580" s="186"/>
      <c r="J1580" s="24"/>
      <c r="M1580" s="145"/>
      <c r="O1580" s="132"/>
      <c r="P1580" s="123"/>
      <c r="U1580" s="1"/>
      <c r="V1580" s="1"/>
      <c r="Y1580" s="31"/>
      <c r="Z1580" s="31"/>
      <c r="AA1580" s="24"/>
      <c r="AC1580" s="122"/>
    </row>
    <row r="1581" spans="1:29" x14ac:dyDescent="0.25">
      <c r="A1581" s="143"/>
      <c r="B1581" s="122"/>
      <c r="J1581" s="24"/>
      <c r="M1581" s="145"/>
      <c r="O1581" s="132"/>
      <c r="P1581" s="123"/>
      <c r="U1581" s="1"/>
      <c r="V1581" s="1"/>
      <c r="Y1581" s="31"/>
      <c r="Z1581" s="31"/>
      <c r="AA1581" s="24"/>
      <c r="AC1581" s="122"/>
    </row>
    <row r="1582" spans="1:29" x14ac:dyDescent="0.25">
      <c r="A1582" s="143"/>
      <c r="B1582" s="186"/>
      <c r="J1582" s="24"/>
      <c r="M1582" s="145"/>
      <c r="O1582" s="132"/>
      <c r="P1582" s="123"/>
      <c r="U1582" s="1"/>
      <c r="V1582" s="1"/>
      <c r="Y1582" s="31"/>
      <c r="Z1582" s="31"/>
      <c r="AA1582" s="24"/>
      <c r="AC1582" s="122"/>
    </row>
    <row r="1583" spans="1:29" x14ac:dyDescent="0.25">
      <c r="A1583" s="143"/>
      <c r="B1583" s="122"/>
      <c r="J1583" s="24"/>
      <c r="M1583" s="145"/>
      <c r="O1583" s="132"/>
      <c r="P1583" s="123"/>
      <c r="U1583" s="1"/>
      <c r="V1583" s="1"/>
      <c r="Y1583" s="31"/>
      <c r="Z1583" s="31"/>
      <c r="AA1583" s="24"/>
      <c r="AC1583" s="122"/>
    </row>
    <row r="1584" spans="1:29" x14ac:dyDescent="0.25">
      <c r="A1584" s="143"/>
      <c r="B1584" s="186"/>
      <c r="J1584" s="24"/>
      <c r="M1584" s="145"/>
      <c r="O1584" s="132"/>
      <c r="P1584" s="123"/>
      <c r="U1584" s="1"/>
      <c r="V1584" s="1"/>
      <c r="Y1584" s="31"/>
      <c r="Z1584" s="31"/>
      <c r="AA1584" s="24"/>
      <c r="AC1584" s="122"/>
    </row>
    <row r="1585" spans="1:29" x14ac:dyDescent="0.25">
      <c r="A1585" s="143"/>
      <c r="B1585" s="122"/>
      <c r="J1585" s="24"/>
      <c r="M1585" s="145"/>
      <c r="O1585" s="132"/>
      <c r="P1585" s="123"/>
      <c r="U1585" s="1"/>
      <c r="V1585" s="1"/>
      <c r="Y1585" s="31"/>
      <c r="Z1585" s="31"/>
      <c r="AA1585" s="24"/>
      <c r="AC1585" s="122"/>
    </row>
    <row r="1586" spans="1:29" s="122" customFormat="1" x14ac:dyDescent="0.25">
      <c r="A1586" s="143"/>
      <c r="B1586" s="186"/>
      <c r="E1586" s="143"/>
      <c r="F1586" s="143"/>
      <c r="G1586" s="1"/>
      <c r="I1586" s="123"/>
      <c r="J1586" s="143"/>
      <c r="L1586" s="144"/>
      <c r="M1586" s="145"/>
      <c r="N1586" s="144"/>
      <c r="O1586" s="132"/>
      <c r="P1586" s="123"/>
      <c r="Q1586" s="1"/>
      <c r="R1586" s="1"/>
      <c r="S1586" s="1"/>
      <c r="T1586" s="1"/>
      <c r="U1586" s="1"/>
      <c r="V1586" s="1"/>
      <c r="W1586" s="1"/>
      <c r="X1586" s="15"/>
      <c r="Y1586" s="31"/>
      <c r="Z1586" s="31"/>
      <c r="AA1586" s="24"/>
      <c r="AB1586" s="1"/>
    </row>
    <row r="1587" spans="1:29" s="122" customFormat="1" x14ac:dyDescent="0.25">
      <c r="A1587" s="143"/>
      <c r="E1587" s="143"/>
      <c r="F1587" s="143"/>
      <c r="G1587" s="1"/>
      <c r="I1587" s="123"/>
      <c r="J1587" s="143"/>
      <c r="L1587" s="144"/>
      <c r="M1587" s="145"/>
      <c r="N1587" s="144"/>
      <c r="O1587" s="132"/>
      <c r="P1587" s="123"/>
      <c r="Q1587" s="1"/>
      <c r="R1587" s="1"/>
      <c r="S1587" s="1"/>
      <c r="T1587" s="1"/>
      <c r="U1587" s="1"/>
      <c r="V1587" s="1"/>
      <c r="W1587" s="1"/>
      <c r="X1587" s="15"/>
      <c r="Y1587" s="31"/>
      <c r="Z1587" s="31"/>
      <c r="AA1587" s="24"/>
      <c r="AB1587" s="1"/>
    </row>
    <row r="1588" spans="1:29" s="122" customFormat="1" x14ac:dyDescent="0.25">
      <c r="A1588" s="143"/>
      <c r="B1588" s="186"/>
      <c r="E1588" s="143"/>
      <c r="F1588" s="143"/>
      <c r="G1588" s="1"/>
      <c r="I1588" s="123"/>
      <c r="J1588" s="143"/>
      <c r="L1588" s="144"/>
      <c r="M1588" s="145"/>
      <c r="N1588" s="144"/>
      <c r="O1588" s="132"/>
      <c r="P1588" s="123"/>
      <c r="Q1588" s="1"/>
      <c r="R1588" s="1"/>
      <c r="S1588" s="1"/>
      <c r="T1588" s="1"/>
      <c r="U1588" s="1"/>
      <c r="V1588" s="1"/>
      <c r="W1588" s="1"/>
      <c r="X1588" s="15"/>
      <c r="Y1588" s="31"/>
      <c r="Z1588" s="31"/>
      <c r="AA1588" s="24"/>
      <c r="AB1588" s="1"/>
    </row>
    <row r="1589" spans="1:29" s="122" customFormat="1" x14ac:dyDescent="0.25">
      <c r="A1589" s="143"/>
      <c r="E1589" s="143"/>
      <c r="F1589" s="143"/>
      <c r="G1589" s="1"/>
      <c r="I1589" s="123"/>
      <c r="J1589" s="143"/>
      <c r="L1589" s="144"/>
      <c r="M1589" s="145"/>
      <c r="N1589" s="144"/>
      <c r="O1589" s="132"/>
      <c r="P1589" s="123"/>
      <c r="Q1589" s="1"/>
      <c r="R1589" s="1"/>
      <c r="S1589" s="1"/>
      <c r="T1589" s="1"/>
      <c r="U1589" s="1"/>
      <c r="V1589" s="1"/>
      <c r="W1589" s="1"/>
      <c r="X1589" s="15"/>
      <c r="Y1589" s="31"/>
      <c r="Z1589" s="31"/>
      <c r="AA1589" s="24"/>
      <c r="AB1589" s="1"/>
    </row>
    <row r="1590" spans="1:29" s="122" customFormat="1" x14ac:dyDescent="0.25">
      <c r="A1590" s="143"/>
      <c r="B1590" s="186"/>
      <c r="E1590" s="143"/>
      <c r="F1590" s="143"/>
      <c r="G1590" s="1"/>
      <c r="I1590" s="123"/>
      <c r="J1590" s="143"/>
      <c r="L1590" s="144"/>
      <c r="M1590" s="145"/>
      <c r="N1590" s="144"/>
      <c r="O1590" s="132"/>
      <c r="P1590" s="123"/>
      <c r="Q1590" s="1"/>
      <c r="R1590" s="1"/>
      <c r="S1590" s="1"/>
      <c r="T1590" s="1"/>
      <c r="U1590" s="1"/>
      <c r="V1590" s="1"/>
      <c r="W1590" s="1"/>
      <c r="X1590" s="15"/>
      <c r="Y1590" s="31"/>
      <c r="Z1590" s="31"/>
      <c r="AA1590" s="24"/>
      <c r="AB1590" s="1"/>
    </row>
    <row r="1591" spans="1:29" s="122" customFormat="1" x14ac:dyDescent="0.25">
      <c r="A1591" s="143"/>
      <c r="E1591" s="143"/>
      <c r="F1591" s="143"/>
      <c r="G1591" s="1"/>
      <c r="I1591" s="123"/>
      <c r="J1591" s="143"/>
      <c r="L1591" s="144"/>
      <c r="M1591" s="145"/>
      <c r="N1591" s="144"/>
      <c r="O1591" s="132"/>
      <c r="P1591" s="123"/>
      <c r="Q1591" s="1"/>
      <c r="R1591" s="1"/>
      <c r="S1591" s="1"/>
      <c r="T1591" s="1"/>
      <c r="U1591" s="1"/>
      <c r="V1591" s="1"/>
      <c r="W1591" s="1"/>
      <c r="X1591" s="15"/>
      <c r="Y1591" s="31"/>
      <c r="Z1591" s="31"/>
      <c r="AA1591" s="24"/>
      <c r="AB1591" s="1"/>
    </row>
    <row r="1592" spans="1:29" s="122" customFormat="1" x14ac:dyDescent="0.25">
      <c r="A1592" s="143"/>
      <c r="B1592" s="186"/>
      <c r="E1592" s="143"/>
      <c r="F1592" s="143"/>
      <c r="G1592" s="1"/>
      <c r="I1592" s="123"/>
      <c r="J1592" s="143"/>
      <c r="L1592" s="144"/>
      <c r="M1592" s="145"/>
      <c r="N1592" s="144"/>
      <c r="O1592" s="132"/>
      <c r="P1592" s="123"/>
      <c r="Q1592" s="1"/>
      <c r="R1592" s="1"/>
      <c r="S1592" s="1"/>
      <c r="T1592" s="1"/>
      <c r="U1592" s="1"/>
      <c r="V1592" s="1"/>
      <c r="W1592" s="1"/>
      <c r="X1592" s="15"/>
      <c r="Y1592" s="31"/>
      <c r="Z1592" s="31"/>
      <c r="AA1592" s="24"/>
      <c r="AB1592" s="1"/>
    </row>
    <row r="1593" spans="1:29" s="122" customFormat="1" x14ac:dyDescent="0.25">
      <c r="A1593" s="143"/>
      <c r="E1593" s="143"/>
      <c r="F1593" s="143"/>
      <c r="G1593" s="1"/>
      <c r="I1593" s="123"/>
      <c r="J1593" s="143"/>
      <c r="L1593" s="144"/>
      <c r="M1593" s="145"/>
      <c r="N1593" s="144"/>
      <c r="O1593" s="132"/>
      <c r="P1593" s="123"/>
      <c r="Q1593" s="1"/>
      <c r="R1593" s="1"/>
      <c r="S1593" s="1"/>
      <c r="T1593" s="1"/>
      <c r="U1593" s="1"/>
      <c r="V1593" s="1"/>
      <c r="W1593" s="1"/>
      <c r="X1593" s="15"/>
      <c r="Y1593" s="31"/>
      <c r="Z1593" s="31"/>
      <c r="AA1593" s="24"/>
      <c r="AB1593" s="1"/>
    </row>
    <row r="1594" spans="1:29" s="122" customFormat="1" x14ac:dyDescent="0.25">
      <c r="A1594" s="143"/>
      <c r="B1594" s="186"/>
      <c r="E1594" s="143"/>
      <c r="F1594" s="143"/>
      <c r="G1594" s="1"/>
      <c r="I1594" s="123"/>
      <c r="J1594" s="143"/>
      <c r="L1594" s="144"/>
      <c r="M1594" s="145"/>
      <c r="N1594" s="144"/>
      <c r="O1594" s="132"/>
      <c r="P1594" s="123"/>
      <c r="Q1594" s="1"/>
      <c r="R1594" s="1"/>
      <c r="S1594" s="1"/>
      <c r="T1594" s="1"/>
      <c r="U1594" s="1"/>
      <c r="V1594" s="1"/>
      <c r="W1594" s="1"/>
      <c r="X1594" s="15"/>
      <c r="Y1594" s="31"/>
      <c r="Z1594" s="31"/>
      <c r="AA1594" s="24"/>
      <c r="AB1594" s="1"/>
    </row>
    <row r="1595" spans="1:29" s="122" customFormat="1" x14ac:dyDescent="0.25">
      <c r="A1595" s="143"/>
      <c r="E1595" s="143"/>
      <c r="F1595" s="143"/>
      <c r="G1595" s="1"/>
      <c r="I1595" s="123"/>
      <c r="J1595" s="143"/>
      <c r="L1595" s="144"/>
      <c r="M1595" s="145"/>
      <c r="N1595" s="144"/>
      <c r="O1595" s="132"/>
      <c r="P1595" s="123"/>
      <c r="Q1595" s="1"/>
      <c r="R1595" s="1"/>
      <c r="S1595" s="1"/>
      <c r="T1595" s="1"/>
      <c r="U1595" s="1"/>
      <c r="V1595" s="1"/>
      <c r="W1595" s="1"/>
      <c r="X1595" s="15"/>
      <c r="Y1595" s="31"/>
      <c r="Z1595" s="31"/>
      <c r="AA1595" s="24"/>
      <c r="AB1595" s="1"/>
    </row>
    <row r="1596" spans="1:29" s="122" customFormat="1" x14ac:dyDescent="0.25">
      <c r="A1596" s="143"/>
      <c r="B1596" s="186"/>
      <c r="E1596" s="143"/>
      <c r="F1596" s="143"/>
      <c r="G1596" s="1"/>
      <c r="I1596" s="123"/>
      <c r="J1596" s="143"/>
      <c r="L1596" s="144"/>
      <c r="M1596" s="145"/>
      <c r="N1596" s="144"/>
      <c r="O1596" s="132"/>
      <c r="P1596" s="123"/>
      <c r="Q1596" s="1"/>
      <c r="R1596" s="1"/>
      <c r="S1596" s="1"/>
      <c r="T1596" s="1"/>
      <c r="U1596" s="1"/>
      <c r="V1596" s="1"/>
      <c r="W1596" s="1"/>
      <c r="X1596" s="15"/>
      <c r="Y1596" s="31"/>
      <c r="Z1596" s="31"/>
      <c r="AA1596" s="24"/>
      <c r="AB1596" s="1"/>
    </row>
    <row r="1597" spans="1:29" s="122" customFormat="1" x14ac:dyDescent="0.25">
      <c r="A1597" s="143"/>
      <c r="E1597" s="143"/>
      <c r="F1597" s="143"/>
      <c r="G1597" s="1"/>
      <c r="I1597" s="123"/>
      <c r="J1597" s="143"/>
      <c r="L1597" s="144"/>
      <c r="M1597" s="145"/>
      <c r="N1597" s="144"/>
      <c r="O1597" s="132"/>
      <c r="P1597" s="123"/>
      <c r="Q1597" s="1"/>
      <c r="R1597" s="1"/>
      <c r="S1597" s="1"/>
      <c r="T1597" s="1"/>
      <c r="U1597" s="1"/>
      <c r="V1597" s="1"/>
      <c r="W1597" s="1"/>
      <c r="X1597" s="15"/>
      <c r="Y1597" s="31"/>
      <c r="Z1597" s="31"/>
      <c r="AA1597" s="24"/>
      <c r="AB1597" s="1"/>
    </row>
    <row r="1598" spans="1:29" s="122" customFormat="1" x14ac:dyDescent="0.25">
      <c r="A1598" s="143"/>
      <c r="B1598" s="186"/>
      <c r="E1598" s="143"/>
      <c r="F1598" s="143"/>
      <c r="G1598" s="1"/>
      <c r="I1598" s="123"/>
      <c r="J1598" s="143"/>
      <c r="L1598" s="144"/>
      <c r="M1598" s="145"/>
      <c r="N1598" s="144"/>
      <c r="O1598" s="132"/>
      <c r="P1598" s="123"/>
      <c r="Q1598" s="1"/>
      <c r="R1598" s="1"/>
      <c r="S1598" s="1"/>
      <c r="T1598" s="1"/>
      <c r="U1598" s="1"/>
      <c r="V1598" s="1"/>
      <c r="W1598" s="1"/>
      <c r="X1598" s="15"/>
      <c r="Y1598" s="31"/>
      <c r="Z1598" s="31"/>
      <c r="AA1598" s="24"/>
      <c r="AB1598" s="1"/>
    </row>
    <row r="1599" spans="1:29" s="122" customFormat="1" x14ac:dyDescent="0.25">
      <c r="A1599" s="143"/>
      <c r="E1599" s="143"/>
      <c r="F1599" s="143"/>
      <c r="G1599" s="1"/>
      <c r="I1599" s="123"/>
      <c r="J1599" s="143"/>
      <c r="L1599" s="144"/>
      <c r="M1599" s="145"/>
      <c r="N1599" s="144"/>
      <c r="O1599" s="132"/>
      <c r="P1599" s="123"/>
      <c r="Q1599" s="1"/>
      <c r="R1599" s="1"/>
      <c r="S1599" s="1"/>
      <c r="T1599" s="1"/>
      <c r="U1599" s="1"/>
      <c r="V1599" s="1"/>
      <c r="W1599" s="1"/>
      <c r="X1599" s="15"/>
      <c r="Y1599" s="31"/>
      <c r="Z1599" s="31"/>
      <c r="AA1599" s="24"/>
      <c r="AB1599" s="1"/>
    </row>
    <row r="1600" spans="1:29" s="122" customFormat="1" x14ac:dyDescent="0.25">
      <c r="A1600" s="143"/>
      <c r="B1600" s="186"/>
      <c r="E1600" s="143"/>
      <c r="F1600" s="143"/>
      <c r="G1600" s="1"/>
      <c r="I1600" s="123"/>
      <c r="J1600" s="143"/>
      <c r="L1600" s="144"/>
      <c r="M1600" s="145"/>
      <c r="N1600" s="144"/>
      <c r="O1600" s="132"/>
      <c r="P1600" s="123"/>
      <c r="Q1600" s="1"/>
      <c r="R1600" s="1"/>
      <c r="S1600" s="1"/>
      <c r="T1600" s="1"/>
      <c r="U1600" s="1"/>
      <c r="V1600" s="1"/>
      <c r="W1600" s="1"/>
      <c r="X1600" s="15"/>
      <c r="Y1600" s="31"/>
      <c r="Z1600" s="31"/>
      <c r="AA1600" s="24"/>
      <c r="AB1600" s="1"/>
    </row>
    <row r="1601" spans="1:29" s="122" customFormat="1" x14ac:dyDescent="0.25">
      <c r="A1601" s="143"/>
      <c r="E1601" s="143"/>
      <c r="F1601" s="143"/>
      <c r="G1601" s="1"/>
      <c r="I1601" s="123"/>
      <c r="J1601" s="143"/>
      <c r="L1601" s="144"/>
      <c r="M1601" s="145"/>
      <c r="N1601" s="144"/>
      <c r="O1601" s="132"/>
      <c r="P1601" s="123"/>
      <c r="Q1601" s="1"/>
      <c r="R1601" s="1"/>
      <c r="S1601" s="1"/>
      <c r="T1601" s="1"/>
      <c r="U1601" s="1"/>
      <c r="V1601" s="1"/>
      <c r="W1601" s="1"/>
      <c r="X1601" s="15"/>
      <c r="Y1601" s="31"/>
      <c r="Z1601" s="31"/>
      <c r="AA1601" s="24"/>
      <c r="AB1601" s="1"/>
    </row>
    <row r="1602" spans="1:29" s="122" customFormat="1" x14ac:dyDescent="0.25">
      <c r="A1602" s="143"/>
      <c r="B1602" s="186"/>
      <c r="E1602" s="143"/>
      <c r="F1602" s="143"/>
      <c r="G1602" s="1"/>
      <c r="I1602" s="123"/>
      <c r="J1602" s="143"/>
      <c r="L1602" s="144"/>
      <c r="M1602" s="145"/>
      <c r="N1602" s="144"/>
      <c r="O1602" s="132"/>
      <c r="P1602" s="123"/>
      <c r="Q1602" s="1"/>
      <c r="R1602" s="1"/>
      <c r="S1602" s="1"/>
      <c r="T1602" s="1"/>
      <c r="U1602" s="1"/>
      <c r="V1602" s="1"/>
      <c r="W1602" s="1"/>
      <c r="X1602" s="15"/>
      <c r="Y1602" s="31"/>
      <c r="Z1602" s="31"/>
      <c r="AA1602" s="24"/>
      <c r="AB1602" s="1"/>
    </row>
    <row r="1603" spans="1:29" s="122" customFormat="1" x14ac:dyDescent="0.25">
      <c r="A1603" s="143"/>
      <c r="E1603" s="143"/>
      <c r="F1603" s="143"/>
      <c r="G1603" s="1"/>
      <c r="I1603" s="123"/>
      <c r="J1603" s="143"/>
      <c r="L1603" s="144"/>
      <c r="M1603" s="145"/>
      <c r="N1603" s="144"/>
      <c r="O1603" s="132"/>
      <c r="P1603" s="123"/>
      <c r="Q1603" s="1"/>
      <c r="R1603" s="1"/>
      <c r="S1603" s="1"/>
      <c r="T1603" s="1"/>
      <c r="U1603" s="1"/>
      <c r="V1603" s="1"/>
      <c r="W1603" s="1"/>
      <c r="X1603" s="15"/>
      <c r="Y1603" s="1"/>
      <c r="Z1603" s="1"/>
      <c r="AA1603" s="24"/>
      <c r="AB1603" s="1"/>
    </row>
    <row r="1604" spans="1:29" s="122" customFormat="1" x14ac:dyDescent="0.25">
      <c r="A1604" s="143"/>
      <c r="B1604" s="186"/>
      <c r="E1604" s="143"/>
      <c r="F1604" s="143"/>
      <c r="G1604" s="1"/>
      <c r="H1604" s="143"/>
      <c r="I1604" s="123"/>
      <c r="J1604" s="143"/>
      <c r="L1604" s="144"/>
      <c r="M1604" s="145"/>
      <c r="N1604" s="144"/>
      <c r="O1604" s="132"/>
      <c r="P1604" s="123"/>
      <c r="Q1604" s="1"/>
      <c r="R1604" s="1"/>
      <c r="S1604" s="1"/>
      <c r="T1604" s="1"/>
      <c r="U1604" s="1"/>
      <c r="V1604" s="1"/>
      <c r="W1604" s="1"/>
      <c r="X1604" s="15"/>
      <c r="Y1604" s="1"/>
      <c r="Z1604" s="1"/>
      <c r="AA1604" s="24"/>
      <c r="AB1604" s="1"/>
    </row>
    <row r="1605" spans="1:29" x14ac:dyDescent="0.25">
      <c r="A1605" s="143"/>
      <c r="B1605" s="122"/>
      <c r="C1605" s="122"/>
      <c r="D1605" s="122"/>
      <c r="E1605" s="143"/>
      <c r="F1605" s="143"/>
      <c r="H1605" s="24"/>
      <c r="J1605" s="24"/>
      <c r="M1605" s="145"/>
      <c r="O1605" s="132"/>
      <c r="P1605" s="123"/>
      <c r="U1605" s="1"/>
      <c r="V1605" s="1"/>
      <c r="Y1605" s="122"/>
      <c r="Z1605" s="122"/>
      <c r="AA1605" s="24"/>
      <c r="AC1605" s="122"/>
    </row>
    <row r="1606" spans="1:29" x14ac:dyDescent="0.25">
      <c r="A1606" s="143"/>
      <c r="B1606" s="186"/>
      <c r="C1606" s="122"/>
      <c r="D1606" s="122"/>
      <c r="E1606" s="143"/>
      <c r="F1606" s="143"/>
      <c r="H1606" s="24"/>
      <c r="J1606" s="24"/>
      <c r="M1606" s="145"/>
      <c r="O1606" s="132"/>
      <c r="P1606" s="123"/>
      <c r="U1606" s="1"/>
      <c r="V1606" s="1"/>
      <c r="Y1606" s="122"/>
      <c r="Z1606" s="122"/>
      <c r="AA1606" s="24"/>
      <c r="AC1606" s="122"/>
    </row>
    <row r="1607" spans="1:29" x14ac:dyDescent="0.25">
      <c r="A1607" s="143"/>
      <c r="B1607" s="122"/>
      <c r="C1607" s="122"/>
      <c r="D1607" s="122"/>
      <c r="E1607" s="143"/>
      <c r="F1607" s="143"/>
      <c r="H1607" s="24"/>
      <c r="J1607" s="24"/>
      <c r="M1607" s="145"/>
      <c r="O1607" s="132"/>
      <c r="P1607" s="123"/>
      <c r="U1607" s="1"/>
      <c r="V1607" s="1"/>
      <c r="Y1607" s="31"/>
      <c r="Z1607" s="31"/>
      <c r="AA1607" s="24"/>
      <c r="AC1607" s="122"/>
    </row>
    <row r="1608" spans="1:29" x14ac:dyDescent="0.25">
      <c r="A1608" s="143"/>
      <c r="B1608" s="186"/>
      <c r="C1608" s="122"/>
      <c r="D1608" s="122"/>
      <c r="E1608" s="143"/>
      <c r="F1608" s="143"/>
      <c r="H1608" s="24"/>
      <c r="J1608" s="24"/>
      <c r="M1608" s="145"/>
      <c r="O1608" s="132"/>
      <c r="P1608" s="123"/>
      <c r="U1608" s="1"/>
      <c r="V1608" s="1"/>
      <c r="Y1608" s="31"/>
      <c r="Z1608" s="31"/>
      <c r="AA1608" s="24"/>
      <c r="AC1608" s="122"/>
    </row>
    <row r="1609" spans="1:29" x14ac:dyDescent="0.25">
      <c r="A1609" s="143"/>
      <c r="B1609" s="122"/>
      <c r="C1609" s="122"/>
      <c r="D1609" s="122"/>
      <c r="E1609" s="143"/>
      <c r="F1609" s="143"/>
      <c r="H1609" s="24"/>
      <c r="J1609" s="24"/>
      <c r="M1609" s="145"/>
      <c r="O1609" s="132"/>
      <c r="P1609" s="123"/>
      <c r="U1609" s="1"/>
      <c r="V1609" s="1"/>
      <c r="Y1609" s="122"/>
      <c r="Z1609" s="122"/>
      <c r="AA1609" s="24"/>
      <c r="AC1609" s="122"/>
    </row>
    <row r="1610" spans="1:29" x14ac:dyDescent="0.25">
      <c r="A1610" s="143"/>
      <c r="B1610" s="186"/>
      <c r="C1610" s="122"/>
      <c r="D1610" s="122"/>
      <c r="E1610" s="143"/>
      <c r="F1610" s="143"/>
      <c r="H1610" s="24"/>
      <c r="J1610" s="24"/>
      <c r="M1610" s="145"/>
      <c r="O1610" s="132"/>
      <c r="P1610" s="123"/>
      <c r="U1610" s="1"/>
      <c r="V1610" s="1"/>
      <c r="Y1610" s="122"/>
      <c r="Z1610" s="122"/>
      <c r="AA1610" s="24"/>
      <c r="AC1610" s="122"/>
    </row>
    <row r="1611" spans="1:29" s="122" customFormat="1" x14ac:dyDescent="0.25">
      <c r="A1611" s="143"/>
      <c r="E1611" s="143"/>
      <c r="F1611" s="143"/>
      <c r="G1611" s="1"/>
      <c r="I1611" s="123"/>
      <c r="J1611" s="143"/>
      <c r="L1611" s="144"/>
      <c r="M1611" s="145"/>
      <c r="N1611" s="144"/>
      <c r="O1611" s="132"/>
      <c r="P1611" s="123"/>
      <c r="Q1611" s="1"/>
      <c r="R1611" s="1"/>
      <c r="S1611" s="1"/>
      <c r="T1611" s="1"/>
      <c r="U1611" s="1"/>
      <c r="V1611" s="1"/>
      <c r="W1611" s="1"/>
      <c r="X1611" s="15"/>
      <c r="AA1611" s="24"/>
      <c r="AB1611" s="1"/>
    </row>
    <row r="1612" spans="1:29" s="122" customFormat="1" x14ac:dyDescent="0.25">
      <c r="A1612" s="143"/>
      <c r="B1612" s="186"/>
      <c r="E1612" s="143"/>
      <c r="F1612" s="143"/>
      <c r="G1612" s="1"/>
      <c r="I1612" s="123"/>
      <c r="J1612" s="143"/>
      <c r="L1612" s="144"/>
      <c r="M1612" s="145"/>
      <c r="N1612" s="144"/>
      <c r="O1612" s="132"/>
      <c r="P1612" s="123"/>
      <c r="Q1612" s="1"/>
      <c r="R1612" s="1"/>
      <c r="S1612" s="1"/>
      <c r="T1612" s="1"/>
      <c r="U1612" s="1"/>
      <c r="V1612" s="1"/>
      <c r="W1612" s="1"/>
      <c r="X1612" s="15"/>
      <c r="AA1612" s="24"/>
      <c r="AB1612" s="1"/>
    </row>
    <row r="1613" spans="1:29" s="122" customFormat="1" x14ac:dyDescent="0.25">
      <c r="A1613" s="143"/>
      <c r="E1613" s="143"/>
      <c r="F1613" s="143"/>
      <c r="G1613" s="1"/>
      <c r="I1613" s="123"/>
      <c r="J1613" s="143"/>
      <c r="L1613" s="144"/>
      <c r="M1613" s="145"/>
      <c r="N1613" s="144"/>
      <c r="O1613" s="132"/>
      <c r="P1613" s="123"/>
      <c r="Q1613" s="1"/>
      <c r="R1613" s="1"/>
      <c r="S1613" s="1"/>
      <c r="T1613" s="1"/>
      <c r="U1613" s="1"/>
      <c r="V1613" s="1"/>
      <c r="W1613" s="1"/>
      <c r="X1613" s="15"/>
      <c r="AA1613" s="24"/>
      <c r="AB1613" s="1"/>
    </row>
    <row r="1614" spans="1:29" s="122" customFormat="1" x14ac:dyDescent="0.25">
      <c r="A1614" s="143"/>
      <c r="B1614" s="186"/>
      <c r="E1614" s="143"/>
      <c r="F1614" s="143"/>
      <c r="G1614" s="1"/>
      <c r="I1614" s="123"/>
      <c r="J1614" s="143"/>
      <c r="L1614" s="144"/>
      <c r="M1614" s="145"/>
      <c r="N1614" s="144"/>
      <c r="O1614" s="132"/>
      <c r="P1614" s="123"/>
      <c r="Q1614" s="1"/>
      <c r="R1614" s="1"/>
      <c r="S1614" s="1"/>
      <c r="T1614" s="1"/>
      <c r="U1614" s="1"/>
      <c r="V1614" s="1"/>
      <c r="W1614" s="1"/>
      <c r="X1614" s="15"/>
      <c r="AA1614" s="24"/>
      <c r="AB1614" s="1"/>
    </row>
    <row r="1615" spans="1:29" s="122" customFormat="1" x14ac:dyDescent="0.25">
      <c r="A1615" s="143"/>
      <c r="E1615" s="143"/>
      <c r="F1615" s="143"/>
      <c r="G1615" s="1"/>
      <c r="I1615" s="123"/>
      <c r="J1615" s="143"/>
      <c r="L1615" s="144"/>
      <c r="M1615" s="145"/>
      <c r="N1615" s="144"/>
      <c r="O1615" s="132"/>
      <c r="P1615" s="123"/>
      <c r="Q1615" s="1"/>
      <c r="R1615" s="1"/>
      <c r="S1615" s="1"/>
      <c r="T1615" s="1"/>
      <c r="U1615" s="1"/>
      <c r="V1615" s="1"/>
      <c r="W1615" s="1"/>
      <c r="X1615" s="15"/>
      <c r="AA1615" s="24"/>
      <c r="AB1615" s="1"/>
    </row>
    <row r="1616" spans="1:29" s="122" customFormat="1" x14ac:dyDescent="0.25">
      <c r="A1616" s="143"/>
      <c r="B1616" s="186"/>
      <c r="E1616" s="143"/>
      <c r="F1616" s="143"/>
      <c r="G1616" s="1"/>
      <c r="I1616" s="123"/>
      <c r="J1616" s="143"/>
      <c r="L1616" s="144"/>
      <c r="M1616" s="145"/>
      <c r="N1616" s="144"/>
      <c r="O1616" s="132"/>
      <c r="P1616" s="123"/>
      <c r="Q1616" s="1"/>
      <c r="R1616" s="1"/>
      <c r="S1616" s="1"/>
      <c r="T1616" s="1"/>
      <c r="U1616" s="1"/>
      <c r="V1616" s="1"/>
      <c r="W1616" s="1"/>
      <c r="X1616" s="15"/>
      <c r="AA1616" s="24"/>
      <c r="AB1616" s="1"/>
    </row>
    <row r="1617" spans="1:28" s="122" customFormat="1" x14ac:dyDescent="0.25">
      <c r="A1617" s="143"/>
      <c r="E1617" s="143"/>
      <c r="F1617" s="143"/>
      <c r="G1617" s="1"/>
      <c r="I1617" s="123"/>
      <c r="J1617" s="143"/>
      <c r="L1617" s="144"/>
      <c r="M1617" s="145"/>
      <c r="N1617" s="144"/>
      <c r="O1617" s="132"/>
      <c r="P1617" s="123"/>
      <c r="Q1617" s="1"/>
      <c r="R1617" s="1"/>
      <c r="S1617" s="1"/>
      <c r="T1617" s="1"/>
      <c r="U1617" s="1"/>
      <c r="V1617" s="1"/>
      <c r="W1617" s="1"/>
      <c r="X1617" s="15"/>
      <c r="AA1617" s="24"/>
      <c r="AB1617" s="1"/>
    </row>
    <row r="1618" spans="1:28" s="122" customFormat="1" x14ac:dyDescent="0.25">
      <c r="A1618" s="143"/>
      <c r="B1618" s="186"/>
      <c r="E1618" s="143"/>
      <c r="F1618" s="143"/>
      <c r="G1618" s="1"/>
      <c r="I1618" s="123"/>
      <c r="J1618" s="143"/>
      <c r="L1618" s="144"/>
      <c r="M1618" s="145"/>
      <c r="N1618" s="144"/>
      <c r="O1618" s="132"/>
      <c r="P1618" s="123"/>
      <c r="Q1618" s="1"/>
      <c r="R1618" s="1"/>
      <c r="S1618" s="1"/>
      <c r="T1618" s="1"/>
      <c r="U1618" s="1"/>
      <c r="V1618" s="1"/>
      <c r="W1618" s="1"/>
      <c r="X1618" s="15"/>
      <c r="Y1618" s="31"/>
      <c r="Z1618" s="31"/>
      <c r="AA1618" s="24"/>
      <c r="AB1618" s="1"/>
    </row>
    <row r="1619" spans="1:28" s="122" customFormat="1" x14ac:dyDescent="0.25">
      <c r="A1619" s="143"/>
      <c r="E1619" s="143"/>
      <c r="F1619" s="143"/>
      <c r="G1619" s="1"/>
      <c r="I1619" s="123"/>
      <c r="J1619" s="143"/>
      <c r="L1619" s="144"/>
      <c r="M1619" s="145"/>
      <c r="N1619" s="144"/>
      <c r="O1619" s="132"/>
      <c r="P1619" s="123"/>
      <c r="Q1619" s="1"/>
      <c r="R1619" s="1"/>
      <c r="S1619" s="1"/>
      <c r="T1619" s="1"/>
      <c r="U1619" s="1"/>
      <c r="V1619" s="1"/>
      <c r="W1619" s="1"/>
      <c r="X1619" s="15"/>
      <c r="Y1619" s="31"/>
      <c r="Z1619" s="31"/>
      <c r="AA1619" s="24"/>
      <c r="AB1619" s="1"/>
    </row>
    <row r="1620" spans="1:28" s="122" customFormat="1" x14ac:dyDescent="0.25">
      <c r="A1620" s="143"/>
      <c r="B1620" s="186"/>
      <c r="E1620" s="143"/>
      <c r="F1620" s="143"/>
      <c r="G1620" s="1"/>
      <c r="I1620" s="123"/>
      <c r="J1620" s="143"/>
      <c r="L1620" s="144"/>
      <c r="M1620" s="145"/>
      <c r="N1620" s="144"/>
      <c r="O1620" s="132"/>
      <c r="P1620" s="123"/>
      <c r="Q1620" s="1"/>
      <c r="R1620" s="1"/>
      <c r="S1620" s="1"/>
      <c r="T1620" s="1"/>
      <c r="U1620" s="1"/>
      <c r="V1620" s="1"/>
      <c r="W1620" s="1"/>
      <c r="X1620" s="15"/>
      <c r="Y1620" s="31"/>
      <c r="Z1620" s="31"/>
      <c r="AA1620" s="24"/>
      <c r="AB1620" s="1"/>
    </row>
    <row r="1621" spans="1:28" s="122" customFormat="1" x14ac:dyDescent="0.25">
      <c r="A1621" s="143"/>
      <c r="E1621" s="143"/>
      <c r="F1621" s="143"/>
      <c r="G1621" s="1"/>
      <c r="I1621" s="123"/>
      <c r="J1621" s="143"/>
      <c r="L1621" s="144"/>
      <c r="M1621" s="145"/>
      <c r="N1621" s="144"/>
      <c r="O1621" s="132"/>
      <c r="P1621" s="123"/>
      <c r="Q1621" s="1"/>
      <c r="R1621" s="1"/>
      <c r="S1621" s="1"/>
      <c r="T1621" s="1"/>
      <c r="U1621" s="1"/>
      <c r="V1621" s="1"/>
      <c r="W1621" s="1"/>
      <c r="X1621" s="15"/>
      <c r="Y1621" s="31"/>
      <c r="Z1621" s="31"/>
      <c r="AA1621" s="24"/>
      <c r="AB1621" s="1"/>
    </row>
    <row r="1622" spans="1:28" s="122" customFormat="1" x14ac:dyDescent="0.25">
      <c r="A1622" s="143"/>
      <c r="B1622" s="186"/>
      <c r="E1622" s="143"/>
      <c r="F1622" s="143"/>
      <c r="G1622" s="1"/>
      <c r="I1622" s="123"/>
      <c r="J1622" s="143"/>
      <c r="L1622" s="144"/>
      <c r="M1622" s="145"/>
      <c r="N1622" s="144"/>
      <c r="O1622" s="132"/>
      <c r="P1622" s="123"/>
      <c r="Q1622" s="1"/>
      <c r="R1622" s="1"/>
      <c r="S1622" s="1"/>
      <c r="W1622" s="1"/>
      <c r="X1622" s="15"/>
      <c r="Y1622" s="31"/>
      <c r="Z1622" s="31"/>
      <c r="AA1622" s="24"/>
    </row>
    <row r="1623" spans="1:28" s="31" customFormat="1" x14ac:dyDescent="0.25">
      <c r="A1623" s="58"/>
      <c r="E1623" s="58"/>
      <c r="F1623" s="58"/>
      <c r="I1623" s="51"/>
      <c r="J1623" s="58"/>
      <c r="L1623" s="52"/>
      <c r="M1623" s="53"/>
      <c r="N1623" s="52"/>
      <c r="O1623" s="54"/>
      <c r="P1623" s="51"/>
      <c r="U1623" s="55"/>
      <c r="V1623" s="57"/>
      <c r="X1623" s="57"/>
      <c r="AA1623" s="58"/>
    </row>
    <row r="1624" spans="1:28" s="31" customFormat="1" x14ac:dyDescent="0.25">
      <c r="A1624" s="58"/>
      <c r="B1624" s="121"/>
      <c r="E1624" s="58"/>
      <c r="F1624" s="58"/>
      <c r="I1624" s="51"/>
      <c r="J1624" s="58"/>
      <c r="L1624" s="52"/>
      <c r="M1624" s="53"/>
      <c r="N1624" s="52"/>
      <c r="O1624" s="54"/>
      <c r="P1624" s="51"/>
      <c r="U1624" s="55"/>
      <c r="V1624" s="57"/>
      <c r="X1624" s="57"/>
      <c r="AA1624" s="58"/>
    </row>
    <row r="1625" spans="1:28" s="31" customFormat="1" x14ac:dyDescent="0.25">
      <c r="A1625" s="58"/>
      <c r="E1625" s="58"/>
      <c r="F1625" s="58"/>
      <c r="I1625" s="51"/>
      <c r="J1625" s="58"/>
      <c r="L1625" s="52"/>
      <c r="M1625" s="53"/>
      <c r="N1625" s="52"/>
      <c r="O1625" s="54"/>
      <c r="P1625" s="51"/>
      <c r="U1625" s="55"/>
      <c r="V1625" s="57"/>
      <c r="X1625" s="57"/>
      <c r="AA1625" s="58"/>
    </row>
    <row r="1626" spans="1:28" s="31" customFormat="1" x14ac:dyDescent="0.25">
      <c r="A1626" s="58"/>
      <c r="B1626" s="121"/>
      <c r="E1626" s="58"/>
      <c r="F1626" s="58"/>
      <c r="I1626" s="51"/>
      <c r="J1626" s="58"/>
      <c r="L1626" s="52"/>
      <c r="M1626" s="53"/>
      <c r="N1626" s="52"/>
      <c r="O1626" s="54"/>
      <c r="P1626" s="51"/>
      <c r="U1626" s="55"/>
      <c r="V1626" s="57"/>
      <c r="X1626" s="57"/>
      <c r="AA1626" s="58"/>
    </row>
    <row r="1627" spans="1:28" s="31" customFormat="1" x14ac:dyDescent="0.25">
      <c r="A1627" s="58"/>
      <c r="E1627" s="58"/>
      <c r="F1627" s="58"/>
      <c r="I1627" s="51"/>
      <c r="J1627" s="58"/>
      <c r="L1627" s="52"/>
      <c r="M1627" s="53"/>
      <c r="N1627" s="52"/>
      <c r="O1627" s="54"/>
      <c r="P1627" s="51"/>
      <c r="U1627" s="55"/>
      <c r="V1627" s="57"/>
      <c r="X1627" s="57"/>
      <c r="AA1627" s="58"/>
    </row>
    <row r="1628" spans="1:28" s="31" customFormat="1" x14ac:dyDescent="0.25">
      <c r="A1628" s="58"/>
      <c r="B1628" s="121"/>
      <c r="E1628" s="58"/>
      <c r="F1628" s="58"/>
      <c r="I1628" s="359"/>
      <c r="J1628" s="58"/>
      <c r="L1628" s="52"/>
      <c r="M1628" s="53"/>
      <c r="N1628" s="52"/>
      <c r="O1628" s="54"/>
      <c r="P1628" s="51"/>
      <c r="U1628" s="55"/>
      <c r="V1628" s="57"/>
      <c r="X1628" s="57"/>
      <c r="AA1628" s="58"/>
    </row>
    <row r="1629" spans="1:28" s="31" customFormat="1" x14ac:dyDescent="0.25">
      <c r="A1629" s="58"/>
      <c r="E1629" s="58"/>
      <c r="F1629" s="58"/>
      <c r="I1629" s="51"/>
      <c r="J1629" s="58"/>
      <c r="L1629" s="52"/>
      <c r="M1629" s="53"/>
      <c r="N1629" s="52"/>
      <c r="O1629" s="54"/>
      <c r="P1629" s="51"/>
      <c r="U1629" s="55"/>
      <c r="V1629" s="57"/>
      <c r="X1629" s="57"/>
      <c r="AA1629" s="58"/>
    </row>
    <row r="1630" spans="1:28" s="31" customFormat="1" x14ac:dyDescent="0.25">
      <c r="A1630" s="58"/>
      <c r="B1630" s="121"/>
      <c r="E1630" s="58"/>
      <c r="F1630" s="58"/>
      <c r="I1630" s="51"/>
      <c r="J1630" s="58"/>
      <c r="L1630" s="52"/>
      <c r="M1630" s="53"/>
      <c r="N1630" s="52"/>
      <c r="O1630" s="54"/>
      <c r="P1630" s="51"/>
      <c r="U1630" s="55"/>
      <c r="V1630" s="57"/>
      <c r="X1630" s="57"/>
      <c r="AA1630" s="58"/>
    </row>
    <row r="1631" spans="1:28" s="31" customFormat="1" x14ac:dyDescent="0.25">
      <c r="A1631" s="58"/>
      <c r="E1631" s="58"/>
      <c r="F1631" s="58"/>
      <c r="I1631" s="51"/>
      <c r="J1631" s="58"/>
      <c r="L1631" s="52"/>
      <c r="M1631" s="53"/>
      <c r="N1631" s="52"/>
      <c r="O1631" s="54"/>
      <c r="P1631" s="51"/>
      <c r="U1631" s="55"/>
      <c r="V1631" s="57"/>
      <c r="X1631" s="57"/>
      <c r="AA1631" s="58"/>
    </row>
    <row r="1632" spans="1:28" s="31" customFormat="1" x14ac:dyDescent="0.25">
      <c r="A1632" s="58"/>
      <c r="B1632" s="121"/>
      <c r="E1632" s="58"/>
      <c r="F1632" s="58"/>
      <c r="I1632" s="51"/>
      <c r="J1632" s="58"/>
      <c r="L1632" s="52"/>
      <c r="M1632" s="53"/>
      <c r="N1632" s="52"/>
      <c r="O1632" s="54"/>
      <c r="P1632" s="51"/>
      <c r="U1632" s="55"/>
      <c r="V1632" s="57"/>
      <c r="X1632" s="57"/>
      <c r="AA1632" s="58"/>
    </row>
    <row r="1633" spans="1:29" s="31" customFormat="1" x14ac:dyDescent="0.25">
      <c r="A1633" s="58"/>
      <c r="E1633" s="58"/>
      <c r="F1633" s="58"/>
      <c r="I1633" s="51"/>
      <c r="J1633" s="58"/>
      <c r="L1633" s="52"/>
      <c r="M1633" s="53"/>
      <c r="N1633" s="52"/>
      <c r="O1633" s="54"/>
      <c r="P1633" s="51"/>
      <c r="U1633" s="55"/>
      <c r="V1633" s="57"/>
      <c r="X1633" s="57"/>
      <c r="AA1633" s="58"/>
    </row>
    <row r="1634" spans="1:29" s="31" customFormat="1" x14ac:dyDescent="0.25">
      <c r="A1634" s="58"/>
      <c r="B1634" s="121"/>
      <c r="E1634" s="58"/>
      <c r="F1634" s="58"/>
      <c r="I1634" s="51"/>
      <c r="J1634" s="58"/>
      <c r="L1634" s="52"/>
      <c r="M1634" s="53"/>
      <c r="N1634" s="52"/>
      <c r="O1634" s="54"/>
      <c r="P1634" s="51"/>
      <c r="U1634" s="55"/>
      <c r="V1634" s="57"/>
      <c r="X1634" s="57"/>
      <c r="AA1634" s="58"/>
    </row>
    <row r="1635" spans="1:29" s="31" customFormat="1" x14ac:dyDescent="0.25">
      <c r="A1635" s="58"/>
      <c r="E1635" s="58"/>
      <c r="F1635" s="58"/>
      <c r="I1635" s="51"/>
      <c r="J1635" s="58"/>
      <c r="L1635" s="52"/>
      <c r="M1635" s="53"/>
      <c r="N1635" s="52"/>
      <c r="O1635" s="54"/>
      <c r="P1635" s="51"/>
      <c r="U1635" s="55"/>
      <c r="V1635" s="57"/>
      <c r="X1635" s="57"/>
      <c r="AA1635" s="58"/>
    </row>
    <row r="1636" spans="1:29" s="31" customFormat="1" x14ac:dyDescent="0.25">
      <c r="A1636" s="58"/>
      <c r="B1636" s="121"/>
      <c r="E1636" s="58"/>
      <c r="F1636" s="58"/>
      <c r="I1636" s="51"/>
      <c r="J1636" s="58"/>
      <c r="L1636" s="52"/>
      <c r="M1636" s="53"/>
      <c r="N1636" s="52"/>
      <c r="O1636" s="54"/>
      <c r="P1636" s="51"/>
      <c r="U1636" s="55"/>
      <c r="V1636" s="57"/>
      <c r="X1636" s="57"/>
      <c r="AA1636" s="58"/>
    </row>
    <row r="1637" spans="1:29" s="31" customFormat="1" x14ac:dyDescent="0.25">
      <c r="A1637" s="58"/>
      <c r="E1637" s="58"/>
      <c r="F1637" s="58"/>
      <c r="I1637" s="51"/>
      <c r="J1637" s="58"/>
      <c r="L1637" s="52"/>
      <c r="M1637" s="53"/>
      <c r="N1637" s="52"/>
      <c r="O1637" s="54"/>
      <c r="P1637" s="51"/>
      <c r="U1637" s="55"/>
      <c r="V1637" s="57"/>
      <c r="X1637" s="57"/>
      <c r="AA1637" s="58"/>
    </row>
    <row r="1638" spans="1:29" s="31" customFormat="1" x14ac:dyDescent="0.25">
      <c r="A1638" s="58"/>
      <c r="B1638" s="121"/>
      <c r="E1638" s="58"/>
      <c r="F1638" s="58"/>
      <c r="I1638" s="51"/>
      <c r="J1638" s="58"/>
      <c r="L1638" s="52"/>
      <c r="M1638" s="53"/>
      <c r="N1638" s="52"/>
      <c r="O1638" s="54"/>
      <c r="P1638" s="51"/>
      <c r="U1638" s="55"/>
      <c r="V1638" s="57"/>
      <c r="X1638" s="57"/>
      <c r="Y1638" s="122"/>
      <c r="Z1638" s="122"/>
      <c r="AA1638" s="58"/>
    </row>
    <row r="1639" spans="1:29" s="31" customFormat="1" x14ac:dyDescent="0.25">
      <c r="A1639" s="58"/>
      <c r="E1639" s="58"/>
      <c r="F1639" s="58"/>
      <c r="H1639" s="58"/>
      <c r="I1639" s="51"/>
      <c r="J1639" s="58"/>
      <c r="L1639" s="52"/>
      <c r="M1639" s="53"/>
      <c r="N1639" s="52"/>
      <c r="O1639" s="54"/>
      <c r="U1639" s="55"/>
      <c r="V1639" s="57"/>
      <c r="X1639" s="57"/>
      <c r="Y1639" s="122"/>
      <c r="Z1639" s="122"/>
      <c r="AA1639" s="58"/>
    </row>
    <row r="1640" spans="1:29" s="31" customFormat="1" x14ac:dyDescent="0.25">
      <c r="A1640" s="58"/>
      <c r="B1640" s="121"/>
      <c r="E1640" s="58"/>
      <c r="F1640" s="58"/>
      <c r="I1640" s="51"/>
      <c r="J1640" s="58"/>
      <c r="L1640" s="52"/>
      <c r="M1640" s="53"/>
      <c r="N1640" s="52"/>
      <c r="O1640" s="54"/>
      <c r="U1640" s="55"/>
      <c r="V1640" s="57"/>
      <c r="X1640" s="57"/>
      <c r="Y1640" s="122"/>
      <c r="Z1640" s="122"/>
      <c r="AA1640" s="58"/>
    </row>
    <row r="1641" spans="1:29" s="31" customFormat="1" x14ac:dyDescent="0.25">
      <c r="A1641" s="58"/>
      <c r="E1641" s="58"/>
      <c r="F1641" s="58"/>
      <c r="I1641" s="51"/>
      <c r="J1641" s="58"/>
      <c r="L1641" s="52"/>
      <c r="M1641" s="53"/>
      <c r="N1641" s="52"/>
      <c r="O1641" s="54"/>
      <c r="U1641" s="55"/>
      <c r="V1641" s="57"/>
      <c r="X1641" s="57"/>
      <c r="Y1641" s="122"/>
      <c r="Z1641" s="122"/>
      <c r="AA1641" s="58"/>
    </row>
    <row r="1642" spans="1:29" s="31" customFormat="1" x14ac:dyDescent="0.25">
      <c r="A1642" s="58"/>
      <c r="B1642" s="121"/>
      <c r="E1642" s="58"/>
      <c r="F1642" s="58"/>
      <c r="I1642" s="51"/>
      <c r="J1642" s="58"/>
      <c r="L1642" s="52"/>
      <c r="M1642" s="53"/>
      <c r="N1642" s="52"/>
      <c r="O1642" s="54"/>
      <c r="U1642" s="55"/>
      <c r="V1642" s="57"/>
      <c r="X1642" s="57"/>
      <c r="Y1642" s="122"/>
      <c r="Z1642" s="122"/>
      <c r="AA1642" s="58"/>
    </row>
    <row r="1643" spans="1:29" s="31" customFormat="1" x14ac:dyDescent="0.25">
      <c r="A1643" s="58"/>
      <c r="E1643" s="58"/>
      <c r="F1643" s="58"/>
      <c r="I1643" s="51"/>
      <c r="J1643" s="58"/>
      <c r="L1643" s="52"/>
      <c r="M1643" s="53"/>
      <c r="N1643" s="52"/>
      <c r="O1643" s="54"/>
      <c r="U1643" s="55"/>
      <c r="V1643" s="57"/>
      <c r="X1643" s="57"/>
      <c r="Y1643" s="122"/>
      <c r="Z1643" s="122"/>
      <c r="AA1643" s="58"/>
    </row>
    <row r="1644" spans="1:29" s="31" customFormat="1" x14ac:dyDescent="0.25">
      <c r="A1644" s="58"/>
      <c r="B1644" s="121"/>
      <c r="E1644" s="58"/>
      <c r="F1644" s="58"/>
      <c r="I1644" s="51"/>
      <c r="J1644" s="58"/>
      <c r="L1644" s="52"/>
      <c r="M1644" s="53"/>
      <c r="N1644" s="52"/>
      <c r="O1644" s="54"/>
      <c r="U1644" s="55"/>
      <c r="V1644" s="57"/>
      <c r="X1644" s="57"/>
      <c r="Y1644" s="122"/>
      <c r="Z1644" s="122"/>
      <c r="AA1644" s="58"/>
    </row>
    <row r="1645" spans="1:29" s="31" customFormat="1" x14ac:dyDescent="0.25">
      <c r="A1645" s="58"/>
      <c r="E1645" s="58"/>
      <c r="F1645" s="58"/>
      <c r="I1645" s="51"/>
      <c r="J1645" s="58"/>
      <c r="L1645" s="52"/>
      <c r="M1645" s="53"/>
      <c r="N1645" s="52"/>
      <c r="O1645" s="54"/>
      <c r="U1645" s="55"/>
      <c r="V1645" s="57"/>
      <c r="X1645" s="57"/>
      <c r="Y1645" s="122"/>
      <c r="Z1645" s="122"/>
      <c r="AA1645" s="58"/>
    </row>
    <row r="1646" spans="1:29" s="31" customFormat="1" x14ac:dyDescent="0.25">
      <c r="A1646" s="58"/>
      <c r="B1646" s="121"/>
      <c r="E1646" s="58"/>
      <c r="F1646" s="58"/>
      <c r="H1646" s="58"/>
      <c r="I1646" s="51"/>
      <c r="J1646" s="58"/>
      <c r="L1646" s="52"/>
      <c r="M1646" s="53"/>
      <c r="N1646" s="52"/>
      <c r="O1646" s="54"/>
      <c r="U1646" s="55"/>
      <c r="V1646" s="57"/>
      <c r="X1646" s="57"/>
      <c r="Y1646" s="122"/>
      <c r="Z1646" s="122"/>
      <c r="AA1646" s="58"/>
    </row>
    <row r="1647" spans="1:29" x14ac:dyDescent="0.25">
      <c r="A1647" s="143"/>
      <c r="B1647" s="122"/>
      <c r="H1647" s="24"/>
      <c r="J1647" s="24"/>
      <c r="M1647" s="145"/>
      <c r="O1647" s="132"/>
      <c r="Y1647" s="122"/>
      <c r="Z1647" s="122"/>
      <c r="AA1647" s="24"/>
    </row>
    <row r="1648" spans="1:29" s="122" customFormat="1" x14ac:dyDescent="0.25">
      <c r="A1648" s="143"/>
      <c r="B1648" s="186"/>
      <c r="C1648" s="1"/>
      <c r="E1648" s="143"/>
      <c r="F1648" s="143"/>
      <c r="I1648" s="123"/>
      <c r="J1648" s="143"/>
      <c r="L1648" s="144"/>
      <c r="M1648" s="145"/>
      <c r="N1648" s="144"/>
      <c r="O1648" s="132"/>
      <c r="T1648" s="1"/>
      <c r="U1648" s="16"/>
      <c r="V1648" s="15"/>
      <c r="W1648" s="1"/>
      <c r="X1648" s="15"/>
      <c r="AA1648" s="143"/>
      <c r="AB1648" s="1"/>
      <c r="AC1648" s="1"/>
    </row>
    <row r="1649" spans="1:27" s="122" customFormat="1" x14ac:dyDescent="0.25">
      <c r="A1649" s="143"/>
      <c r="C1649" s="1"/>
      <c r="D1649" s="1"/>
      <c r="E1649" s="143"/>
      <c r="F1649" s="143"/>
      <c r="I1649" s="123"/>
      <c r="J1649" s="143"/>
      <c r="L1649" s="144"/>
      <c r="M1649" s="145"/>
      <c r="N1649" s="144"/>
      <c r="O1649" s="132"/>
      <c r="P1649" s="123"/>
      <c r="Q1649" s="1"/>
      <c r="R1649" s="1"/>
      <c r="S1649" s="1"/>
      <c r="U1649" s="146"/>
      <c r="V1649" s="147"/>
      <c r="X1649" s="147"/>
      <c r="AA1649" s="24"/>
    </row>
    <row r="1650" spans="1:27" s="122" customFormat="1" x14ac:dyDescent="0.25">
      <c r="A1650" s="143"/>
      <c r="B1650" s="186"/>
      <c r="C1650" s="1"/>
      <c r="E1650" s="143"/>
      <c r="F1650" s="143"/>
      <c r="I1650" s="123"/>
      <c r="J1650" s="143"/>
      <c r="L1650" s="144"/>
      <c r="M1650" s="145"/>
      <c r="N1650" s="144"/>
      <c r="O1650" s="132"/>
      <c r="P1650" s="123"/>
      <c r="U1650" s="146"/>
      <c r="V1650" s="147"/>
      <c r="X1650" s="147"/>
      <c r="AA1650" s="143"/>
    </row>
    <row r="1651" spans="1:27" s="31" customFormat="1" x14ac:dyDescent="0.25">
      <c r="A1651" s="58"/>
      <c r="E1651" s="58"/>
      <c r="F1651" s="58"/>
      <c r="I1651" s="51"/>
      <c r="J1651" s="58"/>
      <c r="L1651" s="52"/>
      <c r="M1651" s="53"/>
      <c r="N1651" s="52"/>
      <c r="O1651" s="54"/>
      <c r="P1651" s="51"/>
      <c r="U1651" s="55"/>
      <c r="V1651" s="57"/>
      <c r="X1651" s="57"/>
      <c r="Y1651" s="122"/>
      <c r="Z1651" s="122"/>
      <c r="AA1651" s="58"/>
    </row>
    <row r="1652" spans="1:27" s="31" customFormat="1" x14ac:dyDescent="0.25">
      <c r="A1652" s="58"/>
      <c r="B1652" s="121"/>
      <c r="E1652" s="58"/>
      <c r="F1652" s="58"/>
      <c r="I1652" s="51"/>
      <c r="J1652" s="58"/>
      <c r="L1652" s="52"/>
      <c r="M1652" s="53"/>
      <c r="N1652" s="52"/>
      <c r="O1652" s="54"/>
      <c r="P1652" s="51"/>
      <c r="U1652" s="55"/>
      <c r="V1652" s="57"/>
      <c r="X1652" s="57"/>
      <c r="Y1652" s="122"/>
      <c r="Z1652" s="122"/>
      <c r="AA1652" s="58"/>
    </row>
    <row r="1653" spans="1:27" s="122" customFormat="1" x14ac:dyDescent="0.25">
      <c r="A1653" s="143"/>
      <c r="C1653" s="1"/>
      <c r="D1653" s="1"/>
      <c r="E1653" s="143"/>
      <c r="F1653" s="143"/>
      <c r="I1653" s="123"/>
      <c r="J1653" s="143"/>
      <c r="L1653" s="144"/>
      <c r="M1653" s="145"/>
      <c r="N1653" s="144"/>
      <c r="O1653" s="132"/>
      <c r="P1653" s="123"/>
      <c r="Q1653" s="1"/>
      <c r="R1653" s="1"/>
      <c r="S1653" s="1"/>
      <c r="U1653" s="146"/>
      <c r="V1653" s="147"/>
      <c r="X1653" s="147"/>
      <c r="AA1653" s="24"/>
    </row>
    <row r="1654" spans="1:27" s="122" customFormat="1" x14ac:dyDescent="0.25">
      <c r="A1654" s="143"/>
      <c r="B1654" s="186"/>
      <c r="C1654" s="1"/>
      <c r="E1654" s="143"/>
      <c r="F1654" s="143"/>
      <c r="I1654" s="123"/>
      <c r="J1654" s="143"/>
      <c r="L1654" s="144"/>
      <c r="M1654" s="145"/>
      <c r="N1654" s="144"/>
      <c r="O1654" s="132"/>
      <c r="P1654" s="123"/>
      <c r="U1654" s="146"/>
      <c r="V1654" s="147"/>
      <c r="X1654" s="147"/>
      <c r="Y1654" s="31"/>
      <c r="Z1654" s="31"/>
      <c r="AA1654" s="143"/>
    </row>
    <row r="1655" spans="1:27" s="122" customFormat="1" x14ac:dyDescent="0.25">
      <c r="A1655" s="143"/>
      <c r="C1655" s="1"/>
      <c r="E1655" s="143"/>
      <c r="F1655" s="143"/>
      <c r="I1655" s="123"/>
      <c r="J1655" s="143"/>
      <c r="L1655" s="144"/>
      <c r="M1655" s="145"/>
      <c r="N1655" s="144"/>
      <c r="O1655" s="132"/>
      <c r="P1655" s="123"/>
      <c r="U1655" s="146"/>
      <c r="V1655" s="147"/>
      <c r="X1655" s="147"/>
      <c r="Y1655" s="31"/>
      <c r="Z1655" s="31"/>
      <c r="AA1655" s="143"/>
    </row>
    <row r="1656" spans="1:27" s="122" customFormat="1" x14ac:dyDescent="0.25">
      <c r="A1656" s="143"/>
      <c r="B1656" s="186"/>
      <c r="C1656" s="1"/>
      <c r="E1656" s="143"/>
      <c r="F1656" s="143"/>
      <c r="I1656" s="123"/>
      <c r="J1656" s="143"/>
      <c r="L1656" s="144"/>
      <c r="M1656" s="145"/>
      <c r="N1656" s="144"/>
      <c r="O1656" s="132"/>
      <c r="P1656" s="123"/>
      <c r="U1656" s="146"/>
      <c r="V1656" s="147"/>
      <c r="X1656" s="147"/>
      <c r="Y1656" s="31"/>
      <c r="Z1656" s="31"/>
      <c r="AA1656" s="143"/>
    </row>
    <row r="1657" spans="1:27" s="122" customFormat="1" x14ac:dyDescent="0.25">
      <c r="A1657" s="143"/>
      <c r="C1657" s="1"/>
      <c r="E1657" s="143"/>
      <c r="F1657" s="143"/>
      <c r="I1657" s="123"/>
      <c r="J1657" s="143"/>
      <c r="L1657" s="144"/>
      <c r="M1657" s="145"/>
      <c r="N1657" s="144"/>
      <c r="O1657" s="132"/>
      <c r="P1657" s="123"/>
      <c r="U1657" s="146"/>
      <c r="V1657" s="147"/>
      <c r="X1657" s="147"/>
      <c r="Y1657" s="31"/>
      <c r="Z1657" s="31"/>
      <c r="AA1657" s="143"/>
    </row>
    <row r="1658" spans="1:27" s="122" customFormat="1" x14ac:dyDescent="0.25">
      <c r="A1658" s="143"/>
      <c r="B1658" s="186"/>
      <c r="C1658" s="1"/>
      <c r="E1658" s="143"/>
      <c r="F1658" s="143"/>
      <c r="I1658" s="123"/>
      <c r="J1658" s="143"/>
      <c r="L1658" s="144"/>
      <c r="M1658" s="145"/>
      <c r="N1658" s="144"/>
      <c r="O1658" s="132"/>
      <c r="P1658" s="123"/>
      <c r="U1658" s="146"/>
      <c r="V1658" s="147"/>
      <c r="X1658" s="147"/>
      <c r="Y1658" s="31"/>
      <c r="Z1658" s="31"/>
      <c r="AA1658" s="143"/>
    </row>
    <row r="1659" spans="1:27" s="122" customFormat="1" x14ac:dyDescent="0.25">
      <c r="A1659" s="143"/>
      <c r="C1659" s="1"/>
      <c r="E1659" s="143"/>
      <c r="F1659" s="143"/>
      <c r="I1659" s="123"/>
      <c r="J1659" s="143"/>
      <c r="L1659" s="144"/>
      <c r="M1659" s="145"/>
      <c r="N1659" s="144"/>
      <c r="O1659" s="132"/>
      <c r="P1659" s="123"/>
      <c r="U1659" s="146"/>
      <c r="V1659" s="147"/>
      <c r="X1659" s="147"/>
      <c r="Y1659" s="31"/>
      <c r="Z1659" s="31"/>
      <c r="AA1659" s="143"/>
    </row>
    <row r="1660" spans="1:27" s="122" customFormat="1" x14ac:dyDescent="0.25">
      <c r="A1660" s="143"/>
      <c r="B1660" s="186"/>
      <c r="C1660" s="1"/>
      <c r="E1660" s="143"/>
      <c r="F1660" s="143"/>
      <c r="I1660" s="123"/>
      <c r="J1660" s="143"/>
      <c r="L1660" s="144"/>
      <c r="M1660" s="145"/>
      <c r="N1660" s="144"/>
      <c r="O1660" s="132"/>
      <c r="P1660" s="123"/>
      <c r="U1660" s="146"/>
      <c r="V1660" s="147"/>
      <c r="X1660" s="147"/>
      <c r="Y1660" s="31"/>
      <c r="Z1660" s="31"/>
      <c r="AA1660" s="143"/>
    </row>
    <row r="1661" spans="1:27" s="122" customFormat="1" x14ac:dyDescent="0.25">
      <c r="A1661" s="143"/>
      <c r="C1661" s="1"/>
      <c r="E1661" s="143"/>
      <c r="F1661" s="143"/>
      <c r="I1661" s="123"/>
      <c r="J1661" s="143"/>
      <c r="L1661" s="144"/>
      <c r="M1661" s="145"/>
      <c r="N1661" s="144"/>
      <c r="O1661" s="132"/>
      <c r="P1661" s="123"/>
      <c r="U1661" s="146"/>
      <c r="V1661" s="147"/>
      <c r="X1661" s="147"/>
      <c r="Y1661" s="31"/>
      <c r="Z1661" s="31"/>
      <c r="AA1661" s="143"/>
    </row>
    <row r="1662" spans="1:27" s="31" customFormat="1" x14ac:dyDescent="0.25">
      <c r="A1662" s="58"/>
      <c r="B1662" s="121"/>
      <c r="E1662" s="58"/>
      <c r="F1662" s="58"/>
      <c r="I1662" s="51"/>
      <c r="J1662" s="58"/>
      <c r="L1662" s="52"/>
      <c r="M1662" s="53"/>
      <c r="N1662" s="52"/>
      <c r="O1662" s="54"/>
      <c r="P1662" s="51"/>
      <c r="U1662" s="55"/>
      <c r="V1662" s="57"/>
      <c r="X1662" s="57"/>
      <c r="AA1662" s="58"/>
    </row>
    <row r="1663" spans="1:27" s="31" customFormat="1" x14ac:dyDescent="0.25">
      <c r="A1663" s="58"/>
      <c r="E1663" s="58"/>
      <c r="F1663" s="58"/>
      <c r="I1663" s="51"/>
      <c r="J1663" s="58"/>
      <c r="L1663" s="52"/>
      <c r="M1663" s="53"/>
      <c r="N1663" s="52"/>
      <c r="O1663" s="54"/>
      <c r="P1663" s="51"/>
      <c r="U1663" s="55"/>
      <c r="V1663" s="57"/>
      <c r="X1663" s="57"/>
      <c r="AA1663" s="58"/>
    </row>
    <row r="1664" spans="1:27" s="31" customFormat="1" x14ac:dyDescent="0.25">
      <c r="A1664" s="58"/>
      <c r="B1664" s="121"/>
      <c r="E1664" s="58"/>
      <c r="F1664" s="58"/>
      <c r="I1664" s="51"/>
      <c r="J1664" s="58"/>
      <c r="L1664" s="52"/>
      <c r="M1664" s="53"/>
      <c r="N1664" s="52"/>
      <c r="O1664" s="54"/>
      <c r="P1664" s="51"/>
      <c r="U1664" s="55"/>
      <c r="V1664" s="57"/>
      <c r="X1664" s="57"/>
      <c r="AA1664" s="58"/>
    </row>
    <row r="1665" spans="1:27" s="31" customFormat="1" x14ac:dyDescent="0.25">
      <c r="A1665" s="58"/>
      <c r="E1665" s="58"/>
      <c r="F1665" s="58"/>
      <c r="I1665" s="51"/>
      <c r="J1665" s="58"/>
      <c r="L1665" s="52"/>
      <c r="M1665" s="53"/>
      <c r="N1665" s="52"/>
      <c r="O1665" s="54"/>
      <c r="P1665" s="51"/>
      <c r="U1665" s="55"/>
      <c r="V1665" s="57"/>
      <c r="X1665" s="57"/>
      <c r="AA1665" s="58"/>
    </row>
    <row r="1666" spans="1:27" s="31" customFormat="1" x14ac:dyDescent="0.25">
      <c r="A1666" s="58"/>
      <c r="B1666" s="121"/>
      <c r="E1666" s="58"/>
      <c r="F1666" s="58"/>
      <c r="I1666" s="51"/>
      <c r="J1666" s="58"/>
      <c r="L1666" s="52"/>
      <c r="M1666" s="53"/>
      <c r="N1666" s="52"/>
      <c r="O1666" s="54"/>
      <c r="P1666" s="51"/>
      <c r="U1666" s="55"/>
      <c r="V1666" s="57"/>
      <c r="X1666" s="57"/>
      <c r="AA1666" s="58"/>
    </row>
    <row r="1667" spans="1:27" s="31" customFormat="1" x14ac:dyDescent="0.25">
      <c r="A1667" s="58"/>
      <c r="E1667" s="58"/>
      <c r="F1667" s="58"/>
      <c r="I1667" s="51"/>
      <c r="J1667" s="58"/>
      <c r="L1667" s="52"/>
      <c r="M1667" s="53"/>
      <c r="N1667" s="52"/>
      <c r="O1667" s="54"/>
      <c r="P1667" s="51"/>
      <c r="U1667" s="55"/>
      <c r="V1667" s="57"/>
      <c r="X1667" s="57"/>
      <c r="AA1667" s="58"/>
    </row>
    <row r="1668" spans="1:27" s="31" customFormat="1" x14ac:dyDescent="0.25">
      <c r="A1668" s="58"/>
      <c r="B1668" s="121"/>
      <c r="E1668" s="58"/>
      <c r="F1668" s="58"/>
      <c r="I1668" s="51"/>
      <c r="J1668" s="58"/>
      <c r="L1668" s="52"/>
      <c r="M1668" s="53"/>
      <c r="N1668" s="52"/>
      <c r="O1668" s="54"/>
      <c r="P1668" s="51"/>
      <c r="U1668" s="55"/>
      <c r="V1668" s="57"/>
      <c r="X1668" s="57"/>
      <c r="AA1668" s="58"/>
    </row>
    <row r="1669" spans="1:27" s="31" customFormat="1" x14ac:dyDescent="0.25">
      <c r="A1669" s="58"/>
      <c r="E1669" s="58"/>
      <c r="F1669" s="58"/>
      <c r="I1669" s="51"/>
      <c r="J1669" s="58"/>
      <c r="L1669" s="52"/>
      <c r="M1669" s="53"/>
      <c r="N1669" s="52"/>
      <c r="O1669" s="54"/>
      <c r="P1669" s="51"/>
      <c r="U1669" s="55"/>
      <c r="V1669" s="57"/>
      <c r="X1669" s="57"/>
      <c r="Y1669" s="122"/>
      <c r="Z1669" s="122"/>
      <c r="AA1669" s="58"/>
    </row>
    <row r="1670" spans="1:27" s="31" customFormat="1" x14ac:dyDescent="0.25">
      <c r="A1670" s="58"/>
      <c r="B1670" s="121"/>
      <c r="E1670" s="58"/>
      <c r="F1670" s="58"/>
      <c r="I1670" s="51"/>
      <c r="J1670" s="58"/>
      <c r="L1670" s="52"/>
      <c r="M1670" s="53"/>
      <c r="N1670" s="52"/>
      <c r="O1670" s="54"/>
      <c r="P1670" s="51"/>
      <c r="U1670" s="55"/>
      <c r="V1670" s="57"/>
      <c r="X1670" s="57"/>
      <c r="Y1670" s="122"/>
      <c r="Z1670" s="122"/>
      <c r="AA1670" s="58"/>
    </row>
    <row r="1671" spans="1:27" s="31" customFormat="1" x14ac:dyDescent="0.25">
      <c r="A1671" s="58"/>
      <c r="E1671" s="58"/>
      <c r="F1671" s="58"/>
      <c r="I1671" s="51"/>
      <c r="J1671" s="58"/>
      <c r="L1671" s="52"/>
      <c r="M1671" s="53"/>
      <c r="N1671" s="52"/>
      <c r="O1671" s="54"/>
      <c r="P1671" s="51"/>
      <c r="U1671" s="55"/>
      <c r="V1671" s="57"/>
      <c r="X1671" s="57"/>
      <c r="Y1671" s="122"/>
      <c r="Z1671" s="122"/>
      <c r="AA1671" s="58"/>
    </row>
    <row r="1672" spans="1:27" s="31" customFormat="1" x14ac:dyDescent="0.25">
      <c r="A1672" s="58"/>
      <c r="B1672" s="121"/>
      <c r="E1672" s="58"/>
      <c r="F1672" s="58"/>
      <c r="I1672" s="51"/>
      <c r="J1672" s="58"/>
      <c r="L1672" s="52"/>
      <c r="M1672" s="53"/>
      <c r="N1672" s="52"/>
      <c r="O1672" s="54"/>
      <c r="P1672" s="51"/>
      <c r="U1672" s="55"/>
      <c r="V1672" s="57"/>
      <c r="X1672" s="57"/>
      <c r="Y1672" s="122"/>
      <c r="Z1672" s="122"/>
      <c r="AA1672" s="58"/>
    </row>
    <row r="1673" spans="1:27" s="31" customFormat="1" x14ac:dyDescent="0.25">
      <c r="A1673" s="58"/>
      <c r="E1673" s="58"/>
      <c r="F1673" s="58"/>
      <c r="I1673" s="51"/>
      <c r="J1673" s="58"/>
      <c r="L1673" s="52"/>
      <c r="M1673" s="53"/>
      <c r="N1673" s="52"/>
      <c r="O1673" s="54"/>
      <c r="P1673" s="51"/>
      <c r="U1673" s="55"/>
      <c r="V1673" s="57"/>
      <c r="X1673" s="57"/>
      <c r="Y1673" s="122"/>
      <c r="Z1673" s="122"/>
      <c r="AA1673" s="58"/>
    </row>
    <row r="1674" spans="1:27" s="31" customFormat="1" x14ac:dyDescent="0.25">
      <c r="A1674" s="58"/>
      <c r="B1674" s="121"/>
      <c r="E1674" s="58"/>
      <c r="F1674" s="58"/>
      <c r="I1674" s="51"/>
      <c r="J1674" s="58"/>
      <c r="L1674" s="52"/>
      <c r="M1674" s="53"/>
      <c r="N1674" s="52"/>
      <c r="O1674" s="54"/>
      <c r="P1674" s="51"/>
      <c r="U1674" s="55"/>
      <c r="V1674" s="57"/>
      <c r="X1674" s="57"/>
      <c r="Y1674" s="122"/>
      <c r="Z1674" s="122"/>
      <c r="AA1674" s="58"/>
    </row>
    <row r="1675" spans="1:27" s="31" customFormat="1" x14ac:dyDescent="0.25">
      <c r="A1675" s="58"/>
      <c r="E1675" s="58"/>
      <c r="F1675" s="58"/>
      <c r="I1675" s="51"/>
      <c r="J1675" s="58"/>
      <c r="L1675" s="52"/>
      <c r="M1675" s="53"/>
      <c r="N1675" s="52"/>
      <c r="O1675" s="54"/>
      <c r="P1675" s="51"/>
      <c r="U1675" s="55"/>
      <c r="V1675" s="57"/>
      <c r="X1675" s="57"/>
      <c r="Y1675" s="122"/>
      <c r="Z1675" s="122"/>
      <c r="AA1675" s="58"/>
    </row>
    <row r="1676" spans="1:27" s="31" customFormat="1" x14ac:dyDescent="0.25">
      <c r="A1676" s="58"/>
      <c r="B1676" s="121"/>
      <c r="E1676" s="58"/>
      <c r="F1676" s="58"/>
      <c r="I1676" s="51"/>
      <c r="J1676" s="58"/>
      <c r="L1676" s="52"/>
      <c r="M1676" s="53"/>
      <c r="N1676" s="52"/>
      <c r="O1676" s="54"/>
      <c r="P1676" s="51"/>
      <c r="U1676" s="55"/>
      <c r="V1676" s="57"/>
      <c r="X1676" s="57"/>
      <c r="Y1676" s="122"/>
      <c r="Z1676" s="122"/>
      <c r="AA1676" s="58"/>
    </row>
    <row r="1677" spans="1:27" s="31" customFormat="1" x14ac:dyDescent="0.25">
      <c r="A1677" s="58"/>
      <c r="E1677" s="58"/>
      <c r="F1677" s="58"/>
      <c r="I1677" s="51"/>
      <c r="J1677" s="58"/>
      <c r="L1677" s="52"/>
      <c r="M1677" s="53"/>
      <c r="N1677" s="52"/>
      <c r="O1677" s="54"/>
      <c r="P1677" s="51"/>
      <c r="U1677" s="55"/>
      <c r="V1677" s="57"/>
      <c r="X1677" s="57"/>
      <c r="Y1677" s="122"/>
      <c r="Z1677" s="122"/>
      <c r="AA1677" s="58"/>
    </row>
    <row r="1678" spans="1:27" s="31" customFormat="1" x14ac:dyDescent="0.25">
      <c r="A1678" s="58"/>
      <c r="B1678" s="121"/>
      <c r="E1678" s="58"/>
      <c r="F1678" s="58"/>
      <c r="I1678" s="51"/>
      <c r="J1678" s="58"/>
      <c r="L1678" s="52"/>
      <c r="M1678" s="53"/>
      <c r="N1678" s="52"/>
      <c r="O1678" s="54"/>
      <c r="P1678" s="51"/>
      <c r="U1678" s="55"/>
      <c r="V1678" s="57"/>
      <c r="X1678" s="57"/>
      <c r="Y1678" s="122"/>
      <c r="Z1678" s="122"/>
      <c r="AA1678" s="58"/>
    </row>
    <row r="1679" spans="1:27" s="31" customFormat="1" x14ac:dyDescent="0.25">
      <c r="A1679" s="58"/>
      <c r="E1679" s="58"/>
      <c r="F1679" s="58"/>
      <c r="I1679" s="51"/>
      <c r="J1679" s="58"/>
      <c r="L1679" s="52"/>
      <c r="M1679" s="53"/>
      <c r="N1679" s="52"/>
      <c r="O1679" s="54"/>
      <c r="P1679" s="51"/>
      <c r="U1679" s="55"/>
      <c r="V1679" s="57"/>
      <c r="X1679" s="57"/>
      <c r="Y1679" s="122"/>
      <c r="Z1679" s="122"/>
      <c r="AA1679" s="58"/>
    </row>
    <row r="1680" spans="1:27" s="31" customFormat="1" x14ac:dyDescent="0.25">
      <c r="A1680" s="58"/>
      <c r="B1680" s="121"/>
      <c r="E1680" s="58"/>
      <c r="F1680" s="58"/>
      <c r="I1680" s="51"/>
      <c r="J1680" s="58"/>
      <c r="L1680" s="52"/>
      <c r="M1680" s="53"/>
      <c r="N1680" s="52"/>
      <c r="O1680" s="54"/>
      <c r="P1680" s="51"/>
      <c r="U1680" s="55"/>
      <c r="V1680" s="57"/>
      <c r="X1680" s="57"/>
      <c r="Y1680" s="122"/>
      <c r="Z1680" s="122"/>
      <c r="AA1680" s="58"/>
    </row>
    <row r="1681" spans="1:27" s="31" customFormat="1" x14ac:dyDescent="0.25">
      <c r="A1681" s="58"/>
      <c r="E1681" s="58"/>
      <c r="F1681" s="58"/>
      <c r="I1681" s="51"/>
      <c r="J1681" s="58"/>
      <c r="L1681" s="52"/>
      <c r="M1681" s="53"/>
      <c r="N1681" s="52"/>
      <c r="O1681" s="54"/>
      <c r="P1681" s="51"/>
      <c r="U1681" s="55"/>
      <c r="V1681" s="57"/>
      <c r="X1681" s="57"/>
      <c r="Y1681" s="122"/>
      <c r="Z1681" s="122"/>
      <c r="AA1681" s="58"/>
    </row>
    <row r="1682" spans="1:27" s="122" customFormat="1" x14ac:dyDescent="0.25">
      <c r="A1682" s="143"/>
      <c r="B1682" s="186"/>
      <c r="E1682" s="357"/>
      <c r="F1682" s="143"/>
      <c r="I1682" s="356"/>
      <c r="J1682" s="143"/>
      <c r="L1682" s="144"/>
      <c r="M1682" s="145"/>
      <c r="N1682" s="144"/>
      <c r="O1682" s="132"/>
      <c r="P1682" s="123"/>
      <c r="U1682" s="146"/>
      <c r="V1682" s="147"/>
      <c r="X1682" s="147"/>
      <c r="AA1682" s="143"/>
    </row>
    <row r="1683" spans="1:27" s="122" customFormat="1" x14ac:dyDescent="0.25">
      <c r="A1683" s="143"/>
      <c r="E1683" s="143"/>
      <c r="F1683" s="143"/>
      <c r="I1683" s="123"/>
      <c r="J1683" s="143"/>
      <c r="L1683" s="144"/>
      <c r="M1683" s="145"/>
      <c r="N1683" s="144"/>
      <c r="O1683" s="132"/>
      <c r="P1683" s="123"/>
      <c r="U1683" s="146"/>
      <c r="V1683" s="147"/>
      <c r="X1683" s="147"/>
      <c r="AA1683" s="143"/>
    </row>
    <row r="1684" spans="1:27" s="122" customFormat="1" x14ac:dyDescent="0.25">
      <c r="A1684" s="143"/>
      <c r="B1684" s="186"/>
      <c r="E1684" s="143"/>
      <c r="F1684" s="143"/>
      <c r="I1684" s="123"/>
      <c r="J1684" s="143"/>
      <c r="L1684" s="144"/>
      <c r="M1684" s="145"/>
      <c r="N1684" s="144"/>
      <c r="O1684" s="132"/>
      <c r="P1684" s="123"/>
      <c r="U1684" s="146"/>
      <c r="V1684" s="147"/>
      <c r="X1684" s="147"/>
      <c r="AA1684" s="143"/>
    </row>
    <row r="1685" spans="1:27" s="122" customFormat="1" x14ac:dyDescent="0.25">
      <c r="A1685" s="143"/>
      <c r="E1685" s="143"/>
      <c r="F1685" s="143"/>
      <c r="I1685" s="123"/>
      <c r="J1685" s="143"/>
      <c r="L1685" s="144"/>
      <c r="M1685" s="145"/>
      <c r="N1685" s="144"/>
      <c r="O1685" s="132"/>
      <c r="P1685" s="123"/>
      <c r="U1685" s="146"/>
      <c r="V1685" s="147"/>
      <c r="X1685" s="147"/>
      <c r="Y1685" s="1"/>
      <c r="Z1685" s="1"/>
      <c r="AA1685" s="143"/>
    </row>
    <row r="1686" spans="1:27" s="122" customFormat="1" x14ac:dyDescent="0.25">
      <c r="A1686" s="143"/>
      <c r="B1686" s="186"/>
      <c r="E1686" s="143"/>
      <c r="F1686" s="143"/>
      <c r="I1686" s="356"/>
      <c r="J1686" s="143"/>
      <c r="L1686" s="144"/>
      <c r="M1686" s="145"/>
      <c r="N1686" s="144"/>
      <c r="O1686" s="132"/>
      <c r="P1686" s="123"/>
      <c r="U1686" s="146"/>
      <c r="V1686" s="147"/>
      <c r="X1686" s="147"/>
      <c r="Y1686" s="1"/>
      <c r="Z1686" s="1"/>
      <c r="AA1686" s="143"/>
    </row>
    <row r="1687" spans="1:27" s="122" customFormat="1" x14ac:dyDescent="0.25">
      <c r="A1687" s="143"/>
      <c r="E1687" s="143"/>
      <c r="F1687" s="143"/>
      <c r="H1687" s="143"/>
      <c r="I1687" s="123"/>
      <c r="J1687" s="143"/>
      <c r="L1687" s="144"/>
      <c r="M1687" s="145"/>
      <c r="N1687" s="144"/>
      <c r="O1687" s="132"/>
      <c r="P1687" s="123"/>
      <c r="U1687" s="146"/>
      <c r="V1687" s="147"/>
      <c r="X1687" s="147"/>
      <c r="Y1687" s="1"/>
      <c r="Z1687" s="1"/>
      <c r="AA1687" s="143"/>
    </row>
    <row r="1688" spans="1:27" s="122" customFormat="1" x14ac:dyDescent="0.25">
      <c r="A1688" s="143"/>
      <c r="B1688" s="186"/>
      <c r="E1688" s="143"/>
      <c r="F1688" s="143"/>
      <c r="H1688" s="143"/>
      <c r="I1688" s="123"/>
      <c r="J1688" s="143"/>
      <c r="L1688" s="144"/>
      <c r="M1688" s="145"/>
      <c r="N1688" s="144"/>
      <c r="O1688" s="132"/>
      <c r="P1688" s="123"/>
      <c r="U1688" s="146"/>
      <c r="V1688" s="147"/>
      <c r="X1688" s="147"/>
      <c r="Y1688" s="1"/>
      <c r="Z1688" s="1"/>
      <c r="AA1688" s="143"/>
    </row>
    <row r="1689" spans="1:27" s="122" customFormat="1" x14ac:dyDescent="0.25">
      <c r="A1689" s="143"/>
      <c r="E1689" s="143"/>
      <c r="F1689" s="143"/>
      <c r="H1689" s="143"/>
      <c r="I1689" s="356"/>
      <c r="J1689" s="143"/>
      <c r="L1689" s="144"/>
      <c r="M1689" s="145"/>
      <c r="N1689" s="144"/>
      <c r="O1689" s="132"/>
      <c r="P1689" s="123"/>
      <c r="U1689" s="146"/>
      <c r="V1689" s="147"/>
      <c r="X1689" s="147"/>
      <c r="Y1689" s="1"/>
      <c r="Z1689" s="1"/>
      <c r="AA1689" s="143"/>
    </row>
    <row r="1690" spans="1:27" s="122" customFormat="1" x14ac:dyDescent="0.25">
      <c r="A1690" s="143"/>
      <c r="B1690" s="186"/>
      <c r="E1690" s="143"/>
      <c r="F1690" s="143"/>
      <c r="H1690" s="143"/>
      <c r="I1690" s="123"/>
      <c r="J1690" s="143"/>
      <c r="L1690" s="144"/>
      <c r="M1690" s="145"/>
      <c r="N1690" s="144"/>
      <c r="O1690" s="132"/>
      <c r="P1690" s="123"/>
      <c r="U1690" s="146"/>
      <c r="V1690" s="147"/>
      <c r="X1690" s="147"/>
      <c r="Y1690" s="1"/>
      <c r="Z1690" s="1"/>
      <c r="AA1690" s="143"/>
    </row>
    <row r="1691" spans="1:27" s="122" customFormat="1" x14ac:dyDescent="0.25">
      <c r="A1691" s="143"/>
      <c r="E1691" s="143"/>
      <c r="F1691" s="143"/>
      <c r="I1691" s="123"/>
      <c r="J1691" s="143"/>
      <c r="L1691" s="144"/>
      <c r="M1691" s="145"/>
      <c r="N1691" s="144"/>
      <c r="O1691" s="132"/>
      <c r="P1691" s="123"/>
      <c r="U1691" s="146"/>
      <c r="V1691" s="147"/>
      <c r="X1691" s="147"/>
      <c r="Y1691" s="1"/>
      <c r="Z1691" s="1"/>
      <c r="AA1691" s="143"/>
    </row>
    <row r="1692" spans="1:27" s="122" customFormat="1" x14ac:dyDescent="0.25">
      <c r="A1692" s="143"/>
      <c r="B1692" s="186"/>
      <c r="E1692" s="143"/>
      <c r="F1692" s="143"/>
      <c r="I1692" s="123"/>
      <c r="J1692" s="143"/>
      <c r="L1692" s="144"/>
      <c r="M1692" s="145"/>
      <c r="N1692" s="144"/>
      <c r="O1692" s="132"/>
      <c r="P1692" s="123"/>
      <c r="T1692" s="123"/>
      <c r="U1692" s="146"/>
      <c r="V1692" s="147"/>
      <c r="W1692" s="123"/>
      <c r="X1692" s="147"/>
      <c r="Y1692" s="31"/>
      <c r="Z1692" s="31"/>
      <c r="AA1692" s="143"/>
    </row>
    <row r="1693" spans="1:27" s="122" customFormat="1" x14ac:dyDescent="0.25">
      <c r="A1693" s="143"/>
      <c r="E1693" s="143"/>
      <c r="F1693" s="143"/>
      <c r="I1693" s="123"/>
      <c r="J1693" s="143"/>
      <c r="L1693" s="144"/>
      <c r="M1693" s="145"/>
      <c r="N1693" s="144"/>
      <c r="O1693" s="132"/>
      <c r="P1693" s="123"/>
      <c r="U1693" s="146"/>
      <c r="V1693" s="147"/>
      <c r="X1693" s="147"/>
      <c r="Y1693" s="31"/>
      <c r="Z1693" s="31"/>
      <c r="AA1693" s="143"/>
    </row>
    <row r="1694" spans="1:27" s="122" customFormat="1" x14ac:dyDescent="0.25">
      <c r="A1694" s="143"/>
      <c r="B1694" s="186"/>
      <c r="E1694" s="143"/>
      <c r="F1694" s="143"/>
      <c r="I1694" s="123"/>
      <c r="J1694" s="143"/>
      <c r="L1694" s="144"/>
      <c r="M1694" s="145"/>
      <c r="N1694" s="144"/>
      <c r="O1694" s="132"/>
      <c r="P1694" s="123"/>
      <c r="U1694" s="146"/>
      <c r="V1694" s="146"/>
      <c r="X1694" s="146"/>
      <c r="Y1694" s="31"/>
      <c r="Z1694" s="31"/>
      <c r="AA1694" s="143"/>
    </row>
    <row r="1695" spans="1:27" s="122" customFormat="1" x14ac:dyDescent="0.25">
      <c r="A1695" s="143"/>
      <c r="E1695" s="143"/>
      <c r="F1695" s="143"/>
      <c r="I1695" s="123"/>
      <c r="J1695" s="143"/>
      <c r="L1695" s="144"/>
      <c r="M1695" s="145"/>
      <c r="N1695" s="144"/>
      <c r="O1695" s="132"/>
      <c r="P1695" s="123"/>
      <c r="U1695" s="146"/>
      <c r="V1695" s="146"/>
      <c r="X1695" s="146"/>
      <c r="Y1695" s="31"/>
      <c r="Z1695" s="31"/>
      <c r="AA1695" s="143"/>
    </row>
    <row r="1696" spans="1:27" s="122" customFormat="1" x14ac:dyDescent="0.25">
      <c r="A1696" s="143"/>
      <c r="B1696" s="186"/>
      <c r="E1696" s="143"/>
      <c r="F1696" s="143"/>
      <c r="I1696" s="123"/>
      <c r="J1696" s="143"/>
      <c r="L1696" s="144"/>
      <c r="M1696" s="145"/>
      <c r="N1696" s="144"/>
      <c r="O1696" s="132"/>
      <c r="P1696" s="123"/>
      <c r="U1696" s="146"/>
      <c r="V1696" s="146"/>
      <c r="X1696" s="146"/>
      <c r="Y1696" s="31"/>
      <c r="Z1696" s="31"/>
      <c r="AA1696" s="143"/>
    </row>
    <row r="1697" spans="1:27" s="122" customFormat="1" x14ac:dyDescent="0.25">
      <c r="A1697" s="143"/>
      <c r="E1697" s="143"/>
      <c r="F1697" s="143"/>
      <c r="I1697" s="123"/>
      <c r="J1697" s="143"/>
      <c r="L1697" s="144"/>
      <c r="M1697" s="145"/>
      <c r="N1697" s="144"/>
      <c r="O1697" s="132"/>
      <c r="P1697" s="123"/>
      <c r="U1697" s="146"/>
      <c r="V1697" s="146"/>
      <c r="X1697" s="146"/>
      <c r="Y1697" s="31"/>
      <c r="Z1697" s="31"/>
      <c r="AA1697" s="143"/>
    </row>
    <row r="1698" spans="1:27" s="31" customFormat="1" x14ac:dyDescent="0.25">
      <c r="A1698" s="58"/>
      <c r="B1698" s="121"/>
      <c r="E1698" s="58"/>
      <c r="F1698" s="58"/>
      <c r="I1698" s="51"/>
      <c r="J1698" s="58"/>
      <c r="L1698" s="52"/>
      <c r="M1698" s="53"/>
      <c r="N1698" s="52"/>
      <c r="O1698" s="54"/>
      <c r="P1698" s="51"/>
      <c r="U1698" s="55"/>
      <c r="V1698" s="57"/>
      <c r="X1698" s="57"/>
      <c r="AA1698" s="58"/>
    </row>
    <row r="1699" spans="1:27" s="31" customFormat="1" x14ac:dyDescent="0.25">
      <c r="A1699" s="58"/>
      <c r="E1699" s="58"/>
      <c r="F1699" s="58"/>
      <c r="I1699" s="51"/>
      <c r="J1699" s="58"/>
      <c r="L1699" s="52"/>
      <c r="M1699" s="53"/>
      <c r="N1699" s="52"/>
      <c r="O1699" s="54"/>
      <c r="P1699" s="51"/>
      <c r="U1699" s="55"/>
      <c r="V1699" s="57"/>
      <c r="X1699" s="57"/>
      <c r="AA1699" s="58"/>
    </row>
    <row r="1700" spans="1:27" s="31" customFormat="1" x14ac:dyDescent="0.25">
      <c r="A1700" s="58"/>
      <c r="B1700" s="121"/>
      <c r="E1700" s="58"/>
      <c r="F1700" s="58"/>
      <c r="I1700" s="51"/>
      <c r="J1700" s="58"/>
      <c r="L1700" s="52"/>
      <c r="M1700" s="53"/>
      <c r="N1700" s="52"/>
      <c r="O1700" s="54"/>
      <c r="P1700" s="51"/>
      <c r="U1700" s="55"/>
      <c r="V1700" s="57"/>
      <c r="X1700" s="57"/>
      <c r="AA1700" s="58"/>
    </row>
    <row r="1701" spans="1:27" s="31" customFormat="1" x14ac:dyDescent="0.25">
      <c r="A1701" s="58"/>
      <c r="E1701" s="58"/>
      <c r="F1701" s="58"/>
      <c r="I1701" s="51"/>
      <c r="J1701" s="58"/>
      <c r="L1701" s="52"/>
      <c r="M1701" s="53"/>
      <c r="N1701" s="52"/>
      <c r="O1701" s="54"/>
      <c r="P1701" s="51"/>
      <c r="U1701" s="55"/>
      <c r="V1701" s="57"/>
      <c r="X1701" s="57"/>
      <c r="AA1701" s="58"/>
    </row>
    <row r="1702" spans="1:27" s="31" customFormat="1" x14ac:dyDescent="0.25">
      <c r="A1702" s="58"/>
      <c r="B1702" s="121"/>
      <c r="E1702" s="58"/>
      <c r="F1702" s="58"/>
      <c r="I1702" s="51"/>
      <c r="J1702" s="58"/>
      <c r="L1702" s="52"/>
      <c r="M1702" s="53"/>
      <c r="N1702" s="52"/>
      <c r="O1702" s="54"/>
      <c r="P1702" s="51"/>
      <c r="U1702" s="55"/>
      <c r="V1702" s="57"/>
      <c r="X1702" s="57"/>
      <c r="AA1702" s="58"/>
    </row>
    <row r="1703" spans="1:27" s="31" customFormat="1" x14ac:dyDescent="0.25">
      <c r="A1703" s="58"/>
      <c r="E1703" s="58"/>
      <c r="F1703" s="58"/>
      <c r="I1703" s="51"/>
      <c r="J1703" s="58"/>
      <c r="L1703" s="52"/>
      <c r="M1703" s="53"/>
      <c r="N1703" s="52"/>
      <c r="O1703" s="54"/>
      <c r="P1703" s="51"/>
      <c r="U1703" s="55"/>
      <c r="V1703" s="57"/>
      <c r="X1703" s="57"/>
      <c r="AA1703" s="58"/>
    </row>
    <row r="1704" spans="1:27" s="31" customFormat="1" x14ac:dyDescent="0.25">
      <c r="A1704" s="58"/>
      <c r="B1704" s="121"/>
      <c r="E1704" s="58"/>
      <c r="F1704" s="58"/>
      <c r="I1704" s="51"/>
      <c r="J1704" s="58"/>
      <c r="L1704" s="52"/>
      <c r="M1704" s="53"/>
      <c r="N1704" s="52"/>
      <c r="O1704" s="54"/>
      <c r="P1704" s="51"/>
      <c r="U1704" s="55"/>
      <c r="V1704" s="57"/>
      <c r="X1704" s="57"/>
      <c r="Y1704" s="1"/>
      <c r="Z1704" s="1"/>
      <c r="AA1704" s="58"/>
    </row>
    <row r="1705" spans="1:27" s="31" customFormat="1" x14ac:dyDescent="0.25">
      <c r="A1705" s="58"/>
      <c r="E1705" s="58"/>
      <c r="F1705" s="58"/>
      <c r="I1705" s="51"/>
      <c r="J1705" s="58"/>
      <c r="L1705" s="52"/>
      <c r="M1705" s="53"/>
      <c r="N1705" s="52"/>
      <c r="O1705" s="54"/>
      <c r="P1705" s="51"/>
      <c r="U1705" s="55"/>
      <c r="V1705" s="57"/>
      <c r="X1705" s="57"/>
      <c r="Y1705" s="1"/>
      <c r="Z1705" s="1"/>
      <c r="AA1705" s="58"/>
    </row>
    <row r="1706" spans="1:27" s="31" customFormat="1" x14ac:dyDescent="0.25">
      <c r="A1706" s="58"/>
      <c r="B1706" s="121"/>
      <c r="E1706" s="58"/>
      <c r="F1706" s="58"/>
      <c r="I1706" s="51"/>
      <c r="J1706" s="58"/>
      <c r="L1706" s="52"/>
      <c r="M1706" s="53"/>
      <c r="N1706" s="52"/>
      <c r="O1706" s="54"/>
      <c r="P1706" s="51"/>
      <c r="U1706" s="55"/>
      <c r="V1706" s="57"/>
      <c r="X1706" s="57"/>
      <c r="Y1706" s="96"/>
      <c r="Z1706" s="96"/>
      <c r="AA1706" s="58"/>
    </row>
    <row r="1707" spans="1:27" s="31" customFormat="1" ht="15" customHeight="1" x14ac:dyDescent="0.25">
      <c r="A1707" s="58"/>
      <c r="E1707" s="58"/>
      <c r="F1707" s="58"/>
      <c r="I1707" s="51"/>
      <c r="J1707" s="58"/>
      <c r="L1707" s="52"/>
      <c r="M1707" s="53"/>
      <c r="N1707" s="52"/>
      <c r="O1707" s="54"/>
      <c r="P1707" s="51"/>
      <c r="U1707" s="55"/>
      <c r="V1707" s="57"/>
      <c r="X1707" s="57"/>
      <c r="Y1707" s="96"/>
      <c r="Z1707" s="96"/>
      <c r="AA1707" s="58"/>
    </row>
    <row r="1708" spans="1:27" s="31" customFormat="1" x14ac:dyDescent="0.25">
      <c r="A1708" s="58"/>
      <c r="B1708" s="121"/>
      <c r="E1708" s="58"/>
      <c r="F1708" s="58"/>
      <c r="I1708" s="51"/>
      <c r="J1708" s="58"/>
      <c r="L1708" s="52"/>
      <c r="M1708" s="53"/>
      <c r="N1708" s="52"/>
      <c r="O1708" s="54"/>
      <c r="P1708" s="51"/>
      <c r="U1708" s="55"/>
      <c r="V1708" s="57"/>
      <c r="X1708" s="57"/>
      <c r="Y1708" s="96"/>
      <c r="Z1708" s="96"/>
      <c r="AA1708" s="58"/>
    </row>
    <row r="1709" spans="1:27" s="31" customFormat="1" x14ac:dyDescent="0.25">
      <c r="A1709" s="58"/>
      <c r="E1709" s="58"/>
      <c r="F1709" s="58"/>
      <c r="I1709" s="51"/>
      <c r="J1709" s="58"/>
      <c r="L1709" s="52"/>
      <c r="M1709" s="53"/>
      <c r="N1709" s="52"/>
      <c r="O1709" s="54"/>
      <c r="P1709" s="51"/>
      <c r="U1709" s="55"/>
      <c r="V1709" s="57"/>
      <c r="X1709" s="57"/>
      <c r="Y1709" s="96"/>
      <c r="Z1709" s="96"/>
      <c r="AA1709" s="58"/>
    </row>
    <row r="1710" spans="1:27" s="31" customFormat="1" x14ac:dyDescent="0.25">
      <c r="A1710" s="58"/>
      <c r="B1710" s="121"/>
      <c r="E1710" s="58"/>
      <c r="F1710" s="58"/>
      <c r="I1710" s="51"/>
      <c r="J1710" s="58"/>
      <c r="L1710" s="52"/>
      <c r="M1710" s="53"/>
      <c r="N1710" s="52"/>
      <c r="O1710" s="54"/>
      <c r="P1710" s="51"/>
      <c r="U1710" s="55"/>
      <c r="V1710" s="57"/>
      <c r="X1710" s="57"/>
      <c r="Y1710" s="96"/>
      <c r="Z1710" s="96"/>
      <c r="AA1710" s="58"/>
    </row>
    <row r="1711" spans="1:27" s="31" customFormat="1" x14ac:dyDescent="0.25">
      <c r="A1711" s="58"/>
      <c r="E1711" s="58"/>
      <c r="F1711" s="58"/>
      <c r="I1711" s="51"/>
      <c r="J1711" s="58"/>
      <c r="L1711" s="52"/>
      <c r="M1711" s="53"/>
      <c r="N1711" s="52"/>
      <c r="O1711" s="54"/>
      <c r="P1711" s="51"/>
      <c r="U1711" s="55"/>
      <c r="V1711" s="57"/>
      <c r="X1711" s="57"/>
      <c r="Y1711" s="122"/>
      <c r="Z1711" s="122"/>
      <c r="AA1711" s="58"/>
    </row>
    <row r="1712" spans="1:27" s="31" customFormat="1" x14ac:dyDescent="0.25">
      <c r="A1712" s="58"/>
      <c r="B1712" s="121"/>
      <c r="E1712" s="58"/>
      <c r="F1712" s="58"/>
      <c r="I1712" s="51"/>
      <c r="J1712" s="58"/>
      <c r="L1712" s="52"/>
      <c r="M1712" s="53"/>
      <c r="N1712" s="52"/>
      <c r="O1712" s="54"/>
      <c r="P1712" s="51"/>
      <c r="U1712" s="55"/>
      <c r="V1712" s="57"/>
      <c r="X1712" s="57"/>
      <c r="Y1712" s="122"/>
      <c r="Z1712" s="122"/>
      <c r="AA1712" s="58"/>
    </row>
    <row r="1713" spans="1:29" s="122" customFormat="1" x14ac:dyDescent="0.25">
      <c r="A1713" s="143"/>
      <c r="E1713" s="143"/>
      <c r="F1713" s="143"/>
      <c r="I1713" s="123"/>
      <c r="J1713" s="143"/>
      <c r="L1713" s="144"/>
      <c r="M1713" s="145"/>
      <c r="N1713" s="144"/>
      <c r="O1713" s="132"/>
      <c r="P1713" s="123"/>
      <c r="X1713" s="147"/>
      <c r="AA1713" s="143"/>
    </row>
    <row r="1714" spans="1:29" s="122" customFormat="1" x14ac:dyDescent="0.25">
      <c r="A1714" s="143"/>
      <c r="B1714" s="186"/>
      <c r="E1714" s="143"/>
      <c r="F1714" s="143"/>
      <c r="I1714" s="123"/>
      <c r="J1714" s="143"/>
      <c r="L1714" s="144"/>
      <c r="M1714" s="145"/>
      <c r="N1714" s="144"/>
      <c r="O1714" s="132"/>
      <c r="P1714" s="123"/>
      <c r="U1714" s="146"/>
      <c r="V1714" s="147"/>
      <c r="X1714" s="147"/>
      <c r="AA1714" s="143"/>
    </row>
    <row r="1715" spans="1:29" s="122" customFormat="1" x14ac:dyDescent="0.25">
      <c r="A1715" s="143"/>
      <c r="E1715" s="143"/>
      <c r="F1715" s="143"/>
      <c r="I1715" s="123"/>
      <c r="J1715" s="143"/>
      <c r="L1715" s="144"/>
      <c r="M1715" s="145"/>
      <c r="N1715" s="144"/>
      <c r="O1715" s="132"/>
      <c r="P1715" s="123"/>
      <c r="AA1715" s="143"/>
    </row>
    <row r="1716" spans="1:29" s="122" customFormat="1" x14ac:dyDescent="0.25">
      <c r="A1716" s="143"/>
      <c r="B1716" s="186"/>
      <c r="E1716" s="143"/>
      <c r="F1716" s="143"/>
      <c r="I1716" s="123"/>
      <c r="J1716" s="143"/>
      <c r="L1716" s="144"/>
      <c r="M1716" s="145"/>
      <c r="N1716" s="144"/>
      <c r="O1716" s="132"/>
      <c r="P1716" s="123"/>
      <c r="V1716" s="147"/>
      <c r="X1716" s="147"/>
      <c r="AA1716" s="143"/>
    </row>
    <row r="1717" spans="1:29" s="122" customFormat="1" x14ac:dyDescent="0.25">
      <c r="A1717" s="143"/>
      <c r="E1717" s="143"/>
      <c r="F1717" s="358"/>
      <c r="I1717" s="123"/>
      <c r="J1717" s="143"/>
      <c r="L1717" s="144"/>
      <c r="M1717" s="145"/>
      <c r="N1717" s="144"/>
      <c r="O1717" s="132"/>
      <c r="P1717" s="123"/>
      <c r="V1717" s="147"/>
      <c r="X1717" s="147"/>
      <c r="AA1717" s="143"/>
    </row>
    <row r="1718" spans="1:29" s="122" customFormat="1" x14ac:dyDescent="0.25">
      <c r="A1718" s="143"/>
      <c r="B1718" s="186"/>
      <c r="E1718" s="143"/>
      <c r="F1718" s="143"/>
      <c r="I1718" s="123"/>
      <c r="J1718" s="143"/>
      <c r="L1718" s="144"/>
      <c r="M1718" s="145"/>
      <c r="N1718" s="144"/>
      <c r="O1718" s="132"/>
      <c r="P1718" s="123"/>
      <c r="AA1718" s="143"/>
    </row>
    <row r="1719" spans="1:29" s="122" customFormat="1" x14ac:dyDescent="0.25">
      <c r="A1719" s="143"/>
      <c r="E1719" s="143"/>
      <c r="F1719" s="143"/>
      <c r="I1719" s="123"/>
      <c r="J1719" s="143"/>
      <c r="L1719" s="144"/>
      <c r="M1719" s="145"/>
      <c r="N1719" s="144"/>
      <c r="O1719" s="132"/>
      <c r="P1719" s="123"/>
      <c r="AA1719" s="143"/>
    </row>
    <row r="1720" spans="1:29" s="122" customFormat="1" x14ac:dyDescent="0.25">
      <c r="A1720" s="143"/>
      <c r="B1720" s="186"/>
      <c r="E1720" s="143"/>
      <c r="F1720" s="143"/>
      <c r="I1720" s="123"/>
      <c r="J1720" s="143"/>
      <c r="L1720" s="144"/>
      <c r="M1720" s="145"/>
      <c r="N1720" s="144"/>
      <c r="O1720" s="132"/>
      <c r="P1720" s="123"/>
      <c r="AA1720" s="143"/>
    </row>
    <row r="1721" spans="1:29" s="122" customFormat="1" x14ac:dyDescent="0.25">
      <c r="A1721" s="143"/>
      <c r="E1721" s="143"/>
      <c r="F1721" s="143"/>
      <c r="I1721" s="123"/>
      <c r="J1721" s="143"/>
      <c r="L1721" s="144"/>
      <c r="M1721" s="145"/>
      <c r="N1721" s="144"/>
      <c r="O1721" s="132"/>
      <c r="P1721" s="123"/>
      <c r="Y1721" s="1"/>
      <c r="Z1721" s="1"/>
      <c r="AA1721" s="143"/>
    </row>
    <row r="1722" spans="1:29" x14ac:dyDescent="0.25">
      <c r="A1722" s="143"/>
      <c r="B1722" s="186"/>
      <c r="C1722" s="122"/>
      <c r="D1722" s="122"/>
      <c r="E1722" s="143"/>
      <c r="G1722" s="122"/>
      <c r="J1722" s="24"/>
      <c r="M1722" s="145"/>
      <c r="O1722" s="132"/>
      <c r="P1722" s="123"/>
      <c r="Q1722" s="122"/>
      <c r="R1722" s="122"/>
      <c r="S1722" s="122"/>
      <c r="T1722" s="122"/>
      <c r="U1722" s="122"/>
      <c r="V1722" s="122"/>
      <c r="W1722" s="122"/>
      <c r="X1722" s="122"/>
      <c r="AA1722" s="143"/>
      <c r="AB1722" s="122"/>
      <c r="AC1722" s="122"/>
    </row>
    <row r="1723" spans="1:29" x14ac:dyDescent="0.25">
      <c r="A1723" s="143"/>
      <c r="B1723" s="122"/>
      <c r="C1723" s="122"/>
      <c r="D1723" s="122"/>
      <c r="E1723" s="143"/>
      <c r="G1723" s="122"/>
      <c r="J1723" s="24"/>
      <c r="M1723" s="145"/>
      <c r="O1723" s="132"/>
      <c r="P1723" s="123"/>
      <c r="Q1723" s="122"/>
      <c r="R1723" s="122"/>
      <c r="S1723" s="122"/>
      <c r="T1723" s="122"/>
      <c r="U1723" s="122"/>
      <c r="V1723" s="122"/>
      <c r="W1723" s="122"/>
      <c r="X1723" s="122"/>
      <c r="AA1723" s="143"/>
      <c r="AB1723" s="122"/>
      <c r="AC1723" s="122"/>
    </row>
    <row r="1724" spans="1:29" x14ac:dyDescent="0.25">
      <c r="A1724" s="143"/>
      <c r="B1724" s="186"/>
      <c r="C1724" s="122"/>
      <c r="D1724" s="122"/>
      <c r="E1724" s="143"/>
      <c r="G1724" s="122"/>
      <c r="J1724" s="24"/>
      <c r="M1724" s="145"/>
      <c r="O1724" s="132"/>
      <c r="P1724" s="123"/>
      <c r="Q1724" s="122"/>
      <c r="R1724" s="122"/>
      <c r="S1724" s="122"/>
      <c r="T1724" s="122"/>
      <c r="U1724" s="122"/>
      <c r="V1724" s="122"/>
      <c r="W1724" s="122"/>
      <c r="X1724" s="122"/>
      <c r="AA1724" s="143"/>
      <c r="AB1724" s="122"/>
      <c r="AC1724" s="122"/>
    </row>
    <row r="1725" spans="1:29" x14ac:dyDescent="0.25">
      <c r="A1725" s="143"/>
      <c r="B1725" s="122"/>
      <c r="C1725" s="122"/>
      <c r="D1725" s="122"/>
      <c r="E1725" s="143"/>
      <c r="G1725" s="122"/>
      <c r="J1725" s="24"/>
      <c r="M1725" s="145"/>
      <c r="O1725" s="132"/>
      <c r="P1725" s="123"/>
      <c r="Q1725" s="122"/>
      <c r="R1725" s="122"/>
      <c r="S1725" s="122"/>
      <c r="T1725" s="122"/>
      <c r="U1725" s="122"/>
      <c r="V1725" s="122"/>
      <c r="W1725" s="122"/>
      <c r="X1725" s="122"/>
      <c r="AA1725" s="143"/>
      <c r="AB1725" s="122"/>
      <c r="AC1725" s="122"/>
    </row>
    <row r="1726" spans="1:29" x14ac:dyDescent="0.25">
      <c r="A1726" s="143"/>
      <c r="B1726" s="186"/>
      <c r="C1726" s="122"/>
      <c r="D1726" s="122"/>
      <c r="E1726" s="143"/>
      <c r="G1726" s="122"/>
      <c r="H1726" s="24"/>
      <c r="J1726" s="24"/>
      <c r="M1726" s="145"/>
      <c r="O1726" s="132"/>
      <c r="P1726" s="123"/>
      <c r="Q1726" s="122"/>
      <c r="R1726" s="122"/>
      <c r="S1726" s="122"/>
      <c r="T1726" s="122"/>
      <c r="U1726" s="122"/>
      <c r="V1726" s="122"/>
      <c r="W1726" s="122"/>
      <c r="X1726" s="122"/>
      <c r="AA1726" s="143"/>
      <c r="AB1726" s="122"/>
      <c r="AC1726" s="122"/>
    </row>
    <row r="1727" spans="1:29" x14ac:dyDescent="0.25">
      <c r="A1727" s="143"/>
      <c r="B1727" s="122"/>
      <c r="C1727" s="122"/>
      <c r="D1727" s="122"/>
      <c r="E1727" s="143"/>
      <c r="G1727" s="122"/>
      <c r="H1727" s="24"/>
      <c r="J1727" s="24"/>
      <c r="M1727" s="145"/>
      <c r="O1727" s="132"/>
      <c r="P1727" s="123"/>
      <c r="Q1727" s="122"/>
      <c r="R1727" s="122"/>
      <c r="S1727" s="122"/>
      <c r="T1727" s="122"/>
      <c r="U1727" s="122"/>
      <c r="V1727" s="122"/>
      <c r="W1727" s="122"/>
      <c r="X1727" s="122"/>
      <c r="AA1727" s="143"/>
      <c r="AB1727" s="122"/>
      <c r="AC1727" s="122"/>
    </row>
    <row r="1728" spans="1:29" x14ac:dyDescent="0.25">
      <c r="A1728" s="143"/>
      <c r="B1728" s="186"/>
      <c r="C1728" s="122"/>
      <c r="D1728" s="122"/>
      <c r="E1728" s="143"/>
      <c r="G1728" s="122"/>
      <c r="H1728" s="24"/>
      <c r="J1728" s="24"/>
      <c r="M1728" s="145"/>
      <c r="O1728" s="132"/>
      <c r="P1728" s="123"/>
      <c r="Q1728" s="122"/>
      <c r="R1728" s="122"/>
      <c r="S1728" s="122"/>
      <c r="T1728" s="122"/>
      <c r="U1728" s="122"/>
      <c r="V1728" s="122"/>
      <c r="W1728" s="122"/>
      <c r="X1728" s="122"/>
      <c r="AA1728" s="143"/>
      <c r="AB1728" s="122"/>
      <c r="AC1728" s="122"/>
    </row>
    <row r="1729" spans="1:27" x14ac:dyDescent="0.25">
      <c r="A1729" s="143"/>
      <c r="B1729" s="122"/>
      <c r="C1729" s="122"/>
      <c r="D1729" s="122"/>
      <c r="E1729" s="143"/>
      <c r="G1729" s="122"/>
      <c r="H1729" s="24"/>
      <c r="J1729" s="24"/>
      <c r="M1729" s="145"/>
      <c r="O1729" s="132"/>
      <c r="P1729" s="123"/>
      <c r="Q1729" s="122"/>
      <c r="R1729" s="122"/>
      <c r="S1729" s="122"/>
      <c r="T1729" s="122"/>
      <c r="U1729" s="122"/>
      <c r="V1729" s="122"/>
      <c r="W1729" s="122"/>
      <c r="X1729" s="122"/>
      <c r="AA1729" s="143"/>
    </row>
    <row r="1730" spans="1:27" x14ac:dyDescent="0.25">
      <c r="A1730" s="143"/>
      <c r="B1730" s="186"/>
      <c r="C1730" s="122"/>
      <c r="D1730" s="122"/>
      <c r="J1730" s="24"/>
      <c r="M1730" s="145"/>
      <c r="O1730" s="132"/>
      <c r="P1730" s="8"/>
      <c r="Q1730" s="122"/>
      <c r="R1730" s="122"/>
      <c r="S1730" s="122"/>
      <c r="U1730" s="1"/>
      <c r="V1730" s="1"/>
      <c r="X1730" s="1"/>
      <c r="Y1730" s="122"/>
      <c r="Z1730" s="122"/>
      <c r="AA1730" s="143"/>
    </row>
    <row r="1731" spans="1:27" x14ac:dyDescent="0.25">
      <c r="A1731" s="143"/>
      <c r="B1731" s="122"/>
      <c r="C1731" s="122"/>
      <c r="D1731" s="122"/>
      <c r="H1731" s="24"/>
      <c r="J1731" s="24"/>
      <c r="M1731" s="145"/>
      <c r="O1731" s="132"/>
      <c r="P1731" s="8"/>
      <c r="U1731" s="1"/>
      <c r="V1731" s="1"/>
      <c r="X1731" s="1"/>
      <c r="Y1731" s="122"/>
      <c r="Z1731" s="122"/>
      <c r="AA1731" s="143"/>
    </row>
    <row r="1732" spans="1:27" x14ac:dyDescent="0.25">
      <c r="A1732" s="143"/>
      <c r="B1732" s="186"/>
      <c r="C1732" s="122"/>
      <c r="D1732" s="122"/>
      <c r="H1732" s="24"/>
      <c r="J1732" s="24"/>
      <c r="M1732" s="145"/>
      <c r="O1732" s="132"/>
      <c r="P1732" s="8"/>
      <c r="Y1732" s="122"/>
      <c r="Z1732" s="122"/>
      <c r="AA1732" s="143"/>
    </row>
    <row r="1733" spans="1:27" x14ac:dyDescent="0.25">
      <c r="A1733" s="143"/>
      <c r="B1733" s="122"/>
      <c r="C1733" s="122"/>
      <c r="D1733" s="122"/>
      <c r="J1733" s="24"/>
      <c r="M1733" s="145"/>
      <c r="O1733" s="132"/>
      <c r="P1733" s="8"/>
      <c r="Y1733" s="122"/>
      <c r="Z1733" s="122"/>
      <c r="AA1733" s="143"/>
    </row>
    <row r="1734" spans="1:27" x14ac:dyDescent="0.25">
      <c r="A1734" s="143"/>
      <c r="B1734" s="186"/>
      <c r="C1734" s="122"/>
      <c r="D1734" s="122"/>
      <c r="J1734" s="24"/>
      <c r="M1734" s="145"/>
      <c r="O1734" s="132"/>
      <c r="P1734" s="8"/>
      <c r="AA1734" s="143"/>
    </row>
    <row r="1735" spans="1:27" x14ac:dyDescent="0.25">
      <c r="A1735" s="143"/>
      <c r="B1735" s="122"/>
      <c r="C1735" s="122"/>
      <c r="D1735" s="122"/>
      <c r="J1735" s="24"/>
      <c r="M1735" s="145"/>
      <c r="O1735" s="132"/>
      <c r="P1735" s="8"/>
      <c r="W1735" s="8"/>
      <c r="AA1735" s="143"/>
    </row>
    <row r="1736" spans="1:27" s="31" customFormat="1" x14ac:dyDescent="0.25">
      <c r="A1736" s="58"/>
      <c r="E1736" s="58"/>
      <c r="F1736" s="58"/>
      <c r="I1736" s="51"/>
      <c r="J1736" s="58"/>
      <c r="L1736" s="52"/>
      <c r="M1736" s="53"/>
      <c r="N1736" s="52"/>
      <c r="O1736" s="54"/>
      <c r="P1736" s="51"/>
      <c r="U1736" s="55"/>
      <c r="V1736" s="57"/>
      <c r="X1736" s="57"/>
      <c r="Y1736" s="1"/>
      <c r="Z1736" s="1"/>
      <c r="AA1736" s="58"/>
    </row>
    <row r="1737" spans="1:27" s="31" customFormat="1" x14ac:dyDescent="0.25">
      <c r="A1737" s="58"/>
      <c r="E1737" s="58"/>
      <c r="F1737" s="58"/>
      <c r="I1737" s="51"/>
      <c r="J1737" s="58"/>
      <c r="L1737" s="52"/>
      <c r="M1737" s="53"/>
      <c r="N1737" s="52"/>
      <c r="O1737" s="54"/>
      <c r="P1737" s="51"/>
      <c r="U1737" s="55"/>
      <c r="V1737" s="57"/>
      <c r="X1737" s="57"/>
      <c r="Y1737" s="1"/>
      <c r="Z1737" s="1"/>
      <c r="AA1737" s="58"/>
    </row>
    <row r="1738" spans="1:27" s="31" customFormat="1" x14ac:dyDescent="0.25">
      <c r="A1738" s="58"/>
      <c r="B1738" s="121"/>
      <c r="E1738" s="58"/>
      <c r="F1738" s="58"/>
      <c r="I1738" s="51"/>
      <c r="J1738" s="58"/>
      <c r="L1738" s="52"/>
      <c r="M1738" s="53"/>
      <c r="N1738" s="52"/>
      <c r="O1738" s="54"/>
      <c r="P1738" s="51"/>
      <c r="U1738" s="55"/>
      <c r="V1738" s="57"/>
      <c r="X1738" s="57"/>
      <c r="Y1738" s="1"/>
      <c r="Z1738" s="1"/>
      <c r="AA1738" s="58"/>
    </row>
    <row r="1739" spans="1:27" s="31" customFormat="1" x14ac:dyDescent="0.25">
      <c r="A1739" s="58"/>
      <c r="E1739" s="58"/>
      <c r="F1739" s="58"/>
      <c r="H1739" s="58"/>
      <c r="I1739" s="51"/>
      <c r="J1739" s="58"/>
      <c r="L1739" s="52"/>
      <c r="M1739" s="53"/>
      <c r="N1739" s="52"/>
      <c r="O1739" s="54"/>
      <c r="P1739" s="51"/>
      <c r="U1739" s="55"/>
      <c r="V1739" s="57"/>
      <c r="X1739" s="57"/>
      <c r="Y1739" s="1"/>
      <c r="Z1739" s="1"/>
      <c r="AA1739" s="58"/>
    </row>
    <row r="1740" spans="1:27" s="31" customFormat="1" x14ac:dyDescent="0.25">
      <c r="A1740" s="58"/>
      <c r="B1740" s="121"/>
      <c r="E1740" s="58"/>
      <c r="F1740" s="58"/>
      <c r="H1740" s="58"/>
      <c r="I1740" s="51"/>
      <c r="J1740" s="58"/>
      <c r="L1740" s="52"/>
      <c r="M1740" s="53"/>
      <c r="N1740" s="52"/>
      <c r="O1740" s="54"/>
      <c r="P1740" s="51"/>
      <c r="U1740" s="55"/>
      <c r="V1740" s="57"/>
      <c r="X1740" s="57"/>
      <c r="Y1740" s="1"/>
      <c r="Z1740" s="1"/>
      <c r="AA1740" s="58"/>
    </row>
    <row r="1741" spans="1:27" s="31" customFormat="1" x14ac:dyDescent="0.25">
      <c r="A1741" s="58"/>
      <c r="E1741" s="58"/>
      <c r="F1741" s="58"/>
      <c r="H1741" s="58"/>
      <c r="I1741" s="51"/>
      <c r="J1741" s="58"/>
      <c r="L1741" s="52"/>
      <c r="M1741" s="53"/>
      <c r="N1741" s="52"/>
      <c r="O1741" s="54"/>
      <c r="P1741" s="51"/>
      <c r="U1741" s="55"/>
      <c r="V1741" s="57"/>
      <c r="X1741" s="57"/>
      <c r="Y1741" s="1"/>
      <c r="Z1741" s="1"/>
      <c r="AA1741" s="58"/>
    </row>
    <row r="1742" spans="1:27" s="31" customFormat="1" x14ac:dyDescent="0.25">
      <c r="A1742" s="58"/>
      <c r="B1742" s="121"/>
      <c r="E1742" s="58"/>
      <c r="F1742" s="58"/>
      <c r="H1742" s="58"/>
      <c r="I1742" s="51"/>
      <c r="J1742" s="58"/>
      <c r="L1742" s="52"/>
      <c r="M1742" s="53"/>
      <c r="N1742" s="52"/>
      <c r="O1742" s="54"/>
      <c r="P1742" s="51"/>
      <c r="U1742" s="55"/>
      <c r="V1742" s="57"/>
      <c r="X1742" s="57"/>
      <c r="Y1742" s="1"/>
      <c r="Z1742" s="1"/>
      <c r="AA1742" s="58"/>
    </row>
    <row r="1743" spans="1:27" s="31" customFormat="1" x14ac:dyDescent="0.25">
      <c r="A1743" s="58"/>
      <c r="B1743" s="121"/>
      <c r="E1743" s="58"/>
      <c r="F1743" s="58"/>
      <c r="H1743" s="58"/>
      <c r="I1743" s="51"/>
      <c r="J1743" s="58"/>
      <c r="L1743" s="52"/>
      <c r="M1743" s="53"/>
      <c r="N1743" s="52"/>
      <c r="O1743" s="54"/>
      <c r="P1743" s="51"/>
      <c r="U1743" s="55"/>
      <c r="V1743" s="57"/>
      <c r="X1743" s="57"/>
      <c r="Y1743" s="1"/>
      <c r="Z1743" s="1"/>
      <c r="AA1743" s="58"/>
    </row>
    <row r="1744" spans="1:27" s="31" customFormat="1" x14ac:dyDescent="0.25">
      <c r="A1744" s="58"/>
      <c r="B1744" s="121"/>
      <c r="E1744" s="58"/>
      <c r="F1744" s="58"/>
      <c r="H1744" s="58"/>
      <c r="I1744" s="51"/>
      <c r="J1744" s="30"/>
      <c r="L1744" s="52"/>
      <c r="M1744" s="53"/>
      <c r="N1744" s="52"/>
      <c r="O1744" s="54"/>
      <c r="P1744" s="51"/>
      <c r="U1744" s="55"/>
      <c r="V1744" s="57"/>
      <c r="X1744" s="57"/>
      <c r="Y1744" s="1"/>
      <c r="Z1744" s="1"/>
      <c r="AA1744" s="58"/>
    </row>
    <row r="1745" spans="1:29" s="31" customFormat="1" x14ac:dyDescent="0.25">
      <c r="A1745" s="58"/>
      <c r="E1745" s="58"/>
      <c r="F1745" s="58"/>
      <c r="I1745" s="51"/>
      <c r="J1745" s="58"/>
      <c r="L1745" s="52"/>
      <c r="M1745" s="53"/>
      <c r="N1745" s="52"/>
      <c r="O1745" s="54"/>
      <c r="P1745" s="51"/>
      <c r="U1745" s="55"/>
      <c r="V1745" s="57"/>
      <c r="X1745" s="57"/>
      <c r="Y1745" s="1"/>
      <c r="Z1745" s="1"/>
      <c r="AA1745" s="58"/>
    </row>
    <row r="1746" spans="1:29" s="31" customFormat="1" x14ac:dyDescent="0.25">
      <c r="A1746" s="58"/>
      <c r="B1746" s="121"/>
      <c r="E1746" s="58"/>
      <c r="F1746" s="58"/>
      <c r="I1746" s="51"/>
      <c r="J1746" s="30"/>
      <c r="L1746" s="52"/>
      <c r="M1746" s="53"/>
      <c r="N1746" s="52"/>
      <c r="O1746" s="54"/>
      <c r="P1746" s="51"/>
      <c r="U1746" s="55"/>
      <c r="V1746" s="57"/>
      <c r="X1746" s="57"/>
      <c r="Y1746" s="1"/>
      <c r="Z1746" s="1"/>
      <c r="AA1746" s="58"/>
    </row>
    <row r="1747" spans="1:29" s="31" customFormat="1" x14ac:dyDescent="0.25">
      <c r="A1747" s="58"/>
      <c r="E1747" s="58"/>
      <c r="F1747" s="58"/>
      <c r="I1747" s="51"/>
      <c r="J1747" s="58"/>
      <c r="L1747" s="52"/>
      <c r="M1747" s="53"/>
      <c r="N1747" s="52"/>
      <c r="O1747" s="54"/>
      <c r="P1747" s="51"/>
      <c r="U1747" s="55"/>
      <c r="V1747" s="57"/>
      <c r="X1747" s="57"/>
      <c r="Y1747" s="1"/>
      <c r="Z1747" s="1"/>
      <c r="AA1747" s="58"/>
    </row>
    <row r="1748" spans="1:29" x14ac:dyDescent="0.25">
      <c r="A1748" s="143"/>
      <c r="B1748" s="186"/>
      <c r="J1748" s="24"/>
      <c r="M1748" s="145"/>
      <c r="O1748" s="132"/>
      <c r="P1748" s="8"/>
      <c r="AA1748" s="143"/>
    </row>
    <row r="1749" spans="1:29" x14ac:dyDescent="0.25">
      <c r="A1749" s="143"/>
      <c r="B1749" s="122"/>
      <c r="J1749" s="24"/>
      <c r="M1749" s="145"/>
      <c r="O1749" s="132"/>
      <c r="P1749" s="8"/>
      <c r="AA1749" s="24"/>
    </row>
    <row r="1750" spans="1:29" s="96" customFormat="1" x14ac:dyDescent="0.25">
      <c r="A1750" s="103"/>
      <c r="B1750" s="141"/>
      <c r="E1750" s="103"/>
      <c r="F1750" s="103"/>
      <c r="I1750" s="97"/>
      <c r="J1750" s="103"/>
      <c r="L1750" s="98"/>
      <c r="M1750" s="99"/>
      <c r="N1750" s="98"/>
      <c r="O1750" s="100"/>
      <c r="P1750" s="97"/>
      <c r="U1750" s="101"/>
      <c r="V1750" s="102"/>
      <c r="X1750" s="102"/>
      <c r="Y1750" s="1"/>
      <c r="Z1750" s="1"/>
      <c r="AA1750" s="103"/>
    </row>
    <row r="1751" spans="1:29" s="96" customFormat="1" x14ac:dyDescent="0.25">
      <c r="A1751" s="103"/>
      <c r="E1751" s="103"/>
      <c r="F1751" s="103"/>
      <c r="I1751" s="97"/>
      <c r="J1751" s="103"/>
      <c r="L1751" s="98"/>
      <c r="M1751" s="99"/>
      <c r="N1751" s="98"/>
      <c r="O1751" s="100"/>
      <c r="P1751" s="97"/>
      <c r="U1751" s="101"/>
      <c r="V1751" s="102"/>
      <c r="X1751" s="102"/>
      <c r="Y1751" s="1"/>
      <c r="Z1751" s="1"/>
      <c r="AA1751" s="103"/>
    </row>
    <row r="1752" spans="1:29" s="96" customFormat="1" x14ac:dyDescent="0.25">
      <c r="A1752" s="103"/>
      <c r="B1752" s="141"/>
      <c r="E1752" s="103"/>
      <c r="F1752" s="103"/>
      <c r="I1752" s="97"/>
      <c r="J1752" s="103"/>
      <c r="L1752" s="98"/>
      <c r="M1752" s="99"/>
      <c r="N1752" s="98"/>
      <c r="O1752" s="100"/>
      <c r="P1752" s="97"/>
      <c r="U1752" s="101"/>
      <c r="V1752" s="102"/>
      <c r="X1752" s="102"/>
      <c r="Y1752" s="1"/>
      <c r="Z1752" s="1"/>
      <c r="AA1752" s="103"/>
    </row>
    <row r="1753" spans="1:29" s="96" customFormat="1" x14ac:dyDescent="0.25">
      <c r="A1753" s="103"/>
      <c r="E1753" s="103"/>
      <c r="F1753" s="103"/>
      <c r="H1753" s="103"/>
      <c r="I1753" s="97"/>
      <c r="J1753" s="103"/>
      <c r="L1753" s="98"/>
      <c r="M1753" s="99"/>
      <c r="N1753" s="98"/>
      <c r="O1753" s="100"/>
      <c r="P1753" s="97"/>
      <c r="U1753" s="101"/>
      <c r="V1753" s="102"/>
      <c r="X1753" s="102"/>
      <c r="Y1753" s="1"/>
      <c r="Z1753" s="1"/>
      <c r="AA1753" s="103"/>
    </row>
    <row r="1754" spans="1:29" s="96" customFormat="1" x14ac:dyDescent="0.25">
      <c r="A1754" s="103"/>
      <c r="B1754" s="141"/>
      <c r="E1754" s="103"/>
      <c r="F1754" s="103"/>
      <c r="H1754" s="103"/>
      <c r="I1754" s="97"/>
      <c r="J1754" s="103"/>
      <c r="L1754" s="98"/>
      <c r="M1754" s="99"/>
      <c r="N1754" s="98"/>
      <c r="O1754" s="100"/>
      <c r="P1754" s="97"/>
      <c r="U1754" s="101"/>
      <c r="V1754" s="102"/>
      <c r="X1754" s="102"/>
      <c r="Y1754" s="1"/>
      <c r="Z1754" s="1"/>
      <c r="AA1754" s="103"/>
    </row>
    <row r="1755" spans="1:29" s="122" customFormat="1" ht="30" customHeight="1" x14ac:dyDescent="0.25">
      <c r="A1755" s="143"/>
      <c r="E1755" s="143"/>
      <c r="F1755" s="143"/>
      <c r="H1755" s="143"/>
      <c r="I1755" s="123"/>
      <c r="J1755" s="143"/>
      <c r="K1755" s="1"/>
      <c r="L1755" s="144"/>
      <c r="M1755" s="145"/>
      <c r="N1755" s="144"/>
      <c r="O1755" s="132"/>
      <c r="P1755" s="123"/>
      <c r="V1755" s="147"/>
      <c r="X1755" s="147"/>
      <c r="Y1755" s="1"/>
      <c r="Z1755" s="1"/>
      <c r="AA1755" s="143"/>
    </row>
    <row r="1756" spans="1:29" s="122" customFormat="1" x14ac:dyDescent="0.25">
      <c r="A1756" s="143"/>
      <c r="B1756" s="186"/>
      <c r="E1756" s="143"/>
      <c r="F1756" s="143"/>
      <c r="H1756" s="143"/>
      <c r="I1756" s="123"/>
      <c r="J1756" s="143"/>
      <c r="K1756" s="1"/>
      <c r="L1756" s="144"/>
      <c r="M1756" s="145"/>
      <c r="N1756" s="144"/>
      <c r="O1756" s="132"/>
      <c r="P1756" s="123"/>
      <c r="V1756" s="147"/>
      <c r="X1756" s="147"/>
      <c r="Y1756" s="1"/>
      <c r="Z1756" s="1"/>
      <c r="AA1756" s="143"/>
    </row>
    <row r="1757" spans="1:29" s="122" customFormat="1" x14ac:dyDescent="0.25">
      <c r="A1757" s="143"/>
      <c r="E1757" s="143"/>
      <c r="F1757" s="143"/>
      <c r="H1757" s="143"/>
      <c r="I1757" s="123"/>
      <c r="J1757" s="143"/>
      <c r="K1757" s="1"/>
      <c r="L1757" s="144"/>
      <c r="M1757" s="145"/>
      <c r="N1757" s="144"/>
      <c r="O1757" s="132"/>
      <c r="P1757" s="123"/>
      <c r="V1757" s="147"/>
      <c r="X1757" s="147"/>
      <c r="Y1757" s="1"/>
      <c r="Z1757" s="1"/>
      <c r="AA1757" s="143"/>
    </row>
    <row r="1758" spans="1:29" s="122" customFormat="1" x14ac:dyDescent="0.25">
      <c r="A1758" s="143"/>
      <c r="B1758" s="186"/>
      <c r="E1758" s="143"/>
      <c r="F1758" s="143"/>
      <c r="H1758" s="143"/>
      <c r="I1758" s="123"/>
      <c r="J1758" s="143"/>
      <c r="K1758" s="1"/>
      <c r="L1758" s="144"/>
      <c r="M1758" s="145"/>
      <c r="N1758" s="144"/>
      <c r="O1758" s="132"/>
      <c r="P1758" s="123"/>
      <c r="V1758" s="147"/>
      <c r="X1758" s="147"/>
      <c r="Y1758" s="1"/>
      <c r="Z1758" s="1"/>
      <c r="AA1758" s="143"/>
    </row>
    <row r="1759" spans="1:29" s="122" customFormat="1" x14ac:dyDescent="0.25">
      <c r="A1759" s="143"/>
      <c r="E1759" s="143"/>
      <c r="F1759" s="143"/>
      <c r="H1759" s="143"/>
      <c r="I1759" s="123"/>
      <c r="J1759" s="143"/>
      <c r="K1759" s="1"/>
      <c r="L1759" s="144"/>
      <c r="M1759" s="145"/>
      <c r="N1759" s="144"/>
      <c r="O1759" s="132"/>
      <c r="P1759" s="123"/>
      <c r="V1759" s="147"/>
      <c r="X1759" s="147"/>
      <c r="Y1759" s="1"/>
      <c r="Z1759" s="1"/>
      <c r="AA1759" s="143"/>
    </row>
    <row r="1760" spans="1:29" x14ac:dyDescent="0.25">
      <c r="A1760" s="143"/>
      <c r="B1760" s="186"/>
      <c r="C1760" s="122"/>
      <c r="D1760" s="122"/>
      <c r="E1760" s="143"/>
      <c r="G1760" s="122"/>
      <c r="H1760" s="24"/>
      <c r="J1760" s="24"/>
      <c r="M1760" s="145"/>
      <c r="O1760" s="132"/>
      <c r="P1760" s="123"/>
      <c r="Q1760" s="122"/>
      <c r="R1760" s="122"/>
      <c r="S1760" s="122"/>
      <c r="T1760" s="122"/>
      <c r="U1760" s="122"/>
      <c r="V1760" s="147"/>
      <c r="W1760" s="122"/>
      <c r="X1760" s="147"/>
      <c r="AA1760" s="143"/>
      <c r="AB1760" s="122"/>
      <c r="AC1760" s="122"/>
    </row>
    <row r="1761" spans="1:28" x14ac:dyDescent="0.25">
      <c r="A1761" s="143"/>
      <c r="B1761" s="122"/>
      <c r="H1761" s="24"/>
      <c r="J1761" s="24"/>
      <c r="M1761" s="145"/>
      <c r="O1761" s="132"/>
      <c r="P1761" s="8"/>
      <c r="V1761" s="16"/>
      <c r="AA1761" s="24"/>
      <c r="AB1761" s="122"/>
    </row>
    <row r="1762" spans="1:28" x14ac:dyDescent="0.25">
      <c r="A1762" s="143"/>
      <c r="B1762" s="186"/>
      <c r="H1762" s="24"/>
      <c r="J1762" s="24"/>
      <c r="M1762" s="145"/>
      <c r="O1762" s="132"/>
      <c r="P1762" s="8"/>
      <c r="V1762" s="16"/>
      <c r="W1762" s="122"/>
      <c r="AA1762" s="24"/>
      <c r="AB1762" s="122"/>
    </row>
    <row r="1763" spans="1:28" x14ac:dyDescent="0.25">
      <c r="A1763" s="143"/>
      <c r="B1763" s="122"/>
      <c r="H1763" s="24"/>
      <c r="J1763" s="24"/>
      <c r="M1763" s="145"/>
      <c r="O1763" s="132"/>
      <c r="P1763" s="8"/>
      <c r="V1763" s="16"/>
      <c r="AA1763" s="24"/>
      <c r="AB1763" s="122"/>
    </row>
    <row r="1764" spans="1:28" x14ac:dyDescent="0.25">
      <c r="A1764" s="143"/>
      <c r="B1764" s="186"/>
      <c r="H1764" s="24"/>
      <c r="J1764" s="24"/>
      <c r="M1764" s="145"/>
      <c r="O1764" s="132"/>
      <c r="P1764" s="8"/>
      <c r="V1764" s="16"/>
      <c r="W1764" s="122"/>
      <c r="AA1764" s="24"/>
      <c r="AB1764" s="122"/>
    </row>
    <row r="1765" spans="1:28" x14ac:dyDescent="0.25">
      <c r="A1765" s="143"/>
      <c r="B1765" s="122"/>
      <c r="H1765" s="24"/>
      <c r="J1765" s="24"/>
      <c r="M1765" s="145"/>
      <c r="O1765" s="132"/>
      <c r="P1765" s="8"/>
      <c r="AA1765" s="24"/>
    </row>
    <row r="1766" spans="1:28" x14ac:dyDescent="0.25">
      <c r="A1766" s="143"/>
      <c r="B1766" s="186"/>
      <c r="H1766" s="24"/>
      <c r="J1766" s="24"/>
      <c r="M1766" s="145"/>
      <c r="O1766" s="132"/>
      <c r="P1766" s="8"/>
      <c r="AA1766" s="24"/>
    </row>
    <row r="1767" spans="1:28" x14ac:dyDescent="0.25">
      <c r="A1767" s="143"/>
      <c r="B1767" s="122"/>
      <c r="H1767" s="24"/>
      <c r="J1767" s="24"/>
      <c r="M1767" s="145"/>
      <c r="O1767" s="132"/>
      <c r="P1767" s="8"/>
      <c r="AA1767" s="24"/>
    </row>
    <row r="1768" spans="1:28" x14ac:dyDescent="0.25">
      <c r="A1768" s="143"/>
      <c r="B1768" s="186"/>
      <c r="H1768" s="24"/>
      <c r="J1768" s="24"/>
      <c r="M1768" s="145"/>
      <c r="O1768" s="132"/>
      <c r="P1768" s="8"/>
      <c r="AA1768" s="24"/>
    </row>
    <row r="1769" spans="1:28" x14ac:dyDescent="0.25">
      <c r="A1769" s="143"/>
      <c r="B1769" s="122"/>
      <c r="H1769" s="24"/>
      <c r="J1769" s="24"/>
      <c r="M1769" s="145"/>
      <c r="O1769" s="132"/>
      <c r="P1769" s="8"/>
      <c r="AA1769" s="24"/>
    </row>
    <row r="1770" spans="1:28" x14ac:dyDescent="0.25">
      <c r="A1770" s="143"/>
      <c r="B1770" s="186"/>
      <c r="H1770" s="24"/>
      <c r="J1770" s="24"/>
      <c r="M1770" s="145"/>
      <c r="O1770" s="132"/>
      <c r="P1770" s="8"/>
      <c r="AA1770" s="24"/>
    </row>
    <row r="1771" spans="1:28" x14ac:dyDescent="0.25">
      <c r="A1771" s="143"/>
      <c r="B1771" s="122"/>
      <c r="H1771" s="24"/>
      <c r="J1771" s="24"/>
      <c r="M1771" s="145"/>
      <c r="O1771" s="132"/>
      <c r="P1771" s="8"/>
      <c r="AA1771" s="24"/>
    </row>
    <row r="1772" spans="1:28" x14ac:dyDescent="0.25">
      <c r="A1772" s="143"/>
      <c r="B1772" s="186"/>
      <c r="H1772" s="24"/>
      <c r="J1772" s="24"/>
      <c r="M1772" s="145"/>
      <c r="O1772" s="132"/>
      <c r="P1772" s="8"/>
      <c r="AA1772" s="24"/>
    </row>
    <row r="1773" spans="1:28" x14ac:dyDescent="0.25">
      <c r="A1773" s="143"/>
      <c r="B1773" s="122"/>
      <c r="H1773" s="24"/>
      <c r="J1773" s="24"/>
      <c r="M1773" s="145"/>
      <c r="O1773" s="132"/>
      <c r="P1773" s="8"/>
      <c r="AA1773" s="24"/>
    </row>
    <row r="1774" spans="1:28" s="122" customFormat="1" x14ac:dyDescent="0.25">
      <c r="A1774" s="143"/>
      <c r="B1774" s="186"/>
      <c r="C1774" s="1"/>
      <c r="D1774" s="1"/>
      <c r="E1774" s="143"/>
      <c r="F1774" s="143"/>
      <c r="G1774" s="1"/>
      <c r="I1774" s="123"/>
      <c r="J1774" s="143"/>
      <c r="L1774" s="144"/>
      <c r="M1774" s="145"/>
      <c r="N1774" s="144"/>
      <c r="O1774" s="132"/>
      <c r="P1774" s="8"/>
      <c r="Q1774" s="1"/>
      <c r="R1774" s="1"/>
      <c r="S1774" s="1"/>
      <c r="T1774" s="1"/>
      <c r="U1774" s="16"/>
      <c r="V1774" s="147"/>
      <c r="W1774" s="1"/>
      <c r="X1774" s="147"/>
      <c r="Y1774" s="1"/>
      <c r="Z1774" s="1"/>
      <c r="AA1774" s="24"/>
    </row>
    <row r="1775" spans="1:28" s="122" customFormat="1" x14ac:dyDescent="0.25">
      <c r="A1775" s="143"/>
      <c r="C1775" s="1"/>
      <c r="D1775" s="1"/>
      <c r="E1775" s="143"/>
      <c r="F1775" s="143"/>
      <c r="G1775" s="1"/>
      <c r="I1775" s="123"/>
      <c r="J1775" s="143"/>
      <c r="L1775" s="144"/>
      <c r="M1775" s="145"/>
      <c r="N1775" s="144"/>
      <c r="O1775" s="132"/>
      <c r="P1775" s="8"/>
      <c r="Q1775" s="1"/>
      <c r="R1775" s="1"/>
      <c r="S1775" s="1"/>
      <c r="T1775" s="1"/>
      <c r="U1775" s="16"/>
      <c r="V1775" s="147"/>
      <c r="W1775" s="1"/>
      <c r="X1775" s="147"/>
      <c r="Y1775" s="1"/>
      <c r="Z1775" s="1"/>
      <c r="AA1775" s="24"/>
    </row>
    <row r="1776" spans="1:28" s="122" customFormat="1" x14ac:dyDescent="0.25">
      <c r="A1776" s="143"/>
      <c r="B1776" s="186"/>
      <c r="C1776" s="1"/>
      <c r="D1776" s="1"/>
      <c r="E1776" s="143"/>
      <c r="F1776" s="143"/>
      <c r="G1776" s="1"/>
      <c r="I1776" s="123"/>
      <c r="J1776" s="143"/>
      <c r="L1776" s="144"/>
      <c r="M1776" s="145"/>
      <c r="N1776" s="144"/>
      <c r="O1776" s="132"/>
      <c r="P1776" s="8"/>
      <c r="Q1776" s="1"/>
      <c r="R1776" s="1"/>
      <c r="S1776" s="1"/>
      <c r="T1776" s="1"/>
      <c r="U1776" s="16"/>
      <c r="V1776" s="147"/>
      <c r="W1776" s="1"/>
      <c r="X1776" s="147"/>
      <c r="Y1776" s="1"/>
      <c r="Z1776" s="1"/>
      <c r="AA1776" s="24"/>
    </row>
    <row r="1777" spans="1:27" s="122" customFormat="1" x14ac:dyDescent="0.25">
      <c r="A1777" s="143"/>
      <c r="C1777" s="1"/>
      <c r="D1777" s="1"/>
      <c r="E1777" s="143"/>
      <c r="F1777" s="143"/>
      <c r="G1777" s="1"/>
      <c r="I1777" s="123"/>
      <c r="J1777" s="143"/>
      <c r="L1777" s="144"/>
      <c r="M1777" s="145"/>
      <c r="N1777" s="144"/>
      <c r="O1777" s="132"/>
      <c r="P1777" s="8"/>
      <c r="Q1777" s="1"/>
      <c r="R1777" s="1"/>
      <c r="S1777" s="1"/>
      <c r="T1777" s="1"/>
      <c r="U1777" s="16"/>
      <c r="V1777" s="147"/>
      <c r="W1777" s="1"/>
      <c r="X1777" s="147"/>
      <c r="Y1777" s="1"/>
      <c r="Z1777" s="1"/>
      <c r="AA1777" s="24"/>
    </row>
    <row r="1778" spans="1:27" x14ac:dyDescent="0.25">
      <c r="A1778" s="143"/>
      <c r="B1778" s="186"/>
      <c r="J1778" s="24"/>
      <c r="M1778" s="145"/>
      <c r="O1778" s="132"/>
      <c r="P1778" s="8"/>
      <c r="AA1778" s="24"/>
    </row>
    <row r="1779" spans="1:27" x14ac:dyDescent="0.25">
      <c r="A1779" s="143"/>
      <c r="B1779" s="122"/>
      <c r="J1779" s="24"/>
      <c r="M1779" s="145"/>
      <c r="O1779" s="132"/>
      <c r="P1779" s="8"/>
      <c r="AA1779" s="24"/>
    </row>
    <row r="1780" spans="1:27" x14ac:dyDescent="0.25">
      <c r="A1780" s="143"/>
      <c r="B1780" s="186"/>
      <c r="J1780" s="24"/>
      <c r="M1780" s="145"/>
      <c r="O1780" s="132"/>
      <c r="P1780" s="8"/>
      <c r="AA1780" s="24"/>
    </row>
    <row r="1781" spans="1:27" x14ac:dyDescent="0.25">
      <c r="A1781" s="143"/>
      <c r="B1781" s="122"/>
      <c r="J1781" s="24"/>
      <c r="M1781" s="145"/>
      <c r="O1781" s="132"/>
      <c r="P1781" s="8"/>
      <c r="V1781" s="16"/>
      <c r="X1781" s="16"/>
      <c r="AA1781" s="24"/>
    </row>
    <row r="1782" spans="1:27" x14ac:dyDescent="0.25">
      <c r="A1782" s="143"/>
      <c r="B1782" s="186"/>
      <c r="J1782" s="24"/>
      <c r="M1782" s="145"/>
      <c r="O1782" s="132"/>
      <c r="P1782" s="8"/>
      <c r="V1782" s="16"/>
      <c r="X1782" s="16"/>
      <c r="AA1782" s="24"/>
    </row>
    <row r="1783" spans="1:27" ht="26.4" customHeight="1" x14ac:dyDescent="0.25">
      <c r="A1783" s="143"/>
      <c r="B1783" s="122"/>
      <c r="E1783" s="393"/>
      <c r="F1783" s="360"/>
      <c r="G1783" s="360"/>
      <c r="H1783" s="360"/>
      <c r="I1783" s="361"/>
      <c r="J1783" s="24"/>
      <c r="M1783" s="145"/>
      <c r="O1783" s="132"/>
      <c r="P1783" s="8"/>
      <c r="V1783" s="16"/>
      <c r="X1783" s="16"/>
      <c r="AA1783" s="24"/>
    </row>
    <row r="1784" spans="1:27" x14ac:dyDescent="0.25">
      <c r="A1784" s="143"/>
      <c r="B1784" s="186"/>
      <c r="F1784" s="360"/>
      <c r="G1784" s="360"/>
      <c r="J1784" s="24"/>
      <c r="M1784" s="145"/>
      <c r="O1784" s="132"/>
      <c r="P1784" s="8"/>
      <c r="V1784" s="16"/>
      <c r="X1784" s="16"/>
      <c r="AA1784" s="24"/>
    </row>
    <row r="1785" spans="1:27" x14ac:dyDescent="0.25">
      <c r="A1785" s="143"/>
      <c r="B1785" s="122"/>
      <c r="E1785" s="393"/>
      <c r="G1785" s="360"/>
      <c r="J1785" s="24"/>
      <c r="M1785" s="145"/>
      <c r="O1785" s="132"/>
      <c r="P1785" s="8"/>
      <c r="V1785" s="16"/>
      <c r="X1785" s="16"/>
      <c r="AA1785" s="24"/>
    </row>
    <row r="1786" spans="1:27" x14ac:dyDescent="0.25">
      <c r="A1786" s="143"/>
      <c r="B1786" s="186"/>
      <c r="G1786" s="360"/>
      <c r="J1786" s="24"/>
      <c r="M1786" s="145"/>
      <c r="O1786" s="132"/>
      <c r="P1786" s="8"/>
      <c r="V1786" s="16"/>
      <c r="X1786" s="16"/>
      <c r="AA1786" s="24"/>
    </row>
    <row r="1787" spans="1:27" x14ac:dyDescent="0.25">
      <c r="A1787" s="143"/>
      <c r="B1787" s="122"/>
      <c r="E1787" s="393"/>
      <c r="G1787" s="360"/>
      <c r="J1787" s="24"/>
      <c r="M1787" s="145"/>
      <c r="O1787" s="132"/>
      <c r="P1787" s="8"/>
      <c r="V1787" s="16"/>
      <c r="X1787" s="16"/>
      <c r="AA1787" s="24"/>
    </row>
    <row r="1788" spans="1:27" x14ac:dyDescent="0.25">
      <c r="A1788" s="143"/>
      <c r="B1788" s="186"/>
      <c r="J1788" s="24"/>
      <c r="M1788" s="145"/>
      <c r="O1788" s="132"/>
      <c r="P1788" s="8"/>
      <c r="U1788" s="1"/>
      <c r="V1788" s="1"/>
      <c r="X1788" s="1"/>
      <c r="AA1788" s="24"/>
    </row>
    <row r="1789" spans="1:27" x14ac:dyDescent="0.25">
      <c r="A1789" s="143"/>
      <c r="B1789" s="122"/>
      <c r="J1789" s="24"/>
      <c r="M1789" s="145"/>
      <c r="O1789" s="132"/>
      <c r="P1789" s="8"/>
      <c r="U1789" s="1"/>
      <c r="V1789" s="1"/>
      <c r="X1789" s="1"/>
      <c r="AA1789" s="24"/>
    </row>
    <row r="1790" spans="1:27" x14ac:dyDescent="0.25">
      <c r="A1790" s="143"/>
      <c r="B1790" s="186"/>
      <c r="J1790" s="24"/>
      <c r="M1790" s="145"/>
      <c r="O1790" s="132"/>
      <c r="P1790" s="8"/>
      <c r="U1790" s="1"/>
      <c r="V1790" s="1"/>
      <c r="X1790" s="1"/>
      <c r="AA1790" s="24"/>
    </row>
    <row r="1791" spans="1:27" x14ac:dyDescent="0.25">
      <c r="A1791" s="143"/>
      <c r="B1791" s="122"/>
      <c r="J1791" s="24"/>
      <c r="M1791" s="145"/>
      <c r="O1791" s="132"/>
      <c r="P1791" s="8"/>
      <c r="U1791" s="1"/>
      <c r="V1791" s="1"/>
      <c r="X1791" s="1"/>
      <c r="AA1791" s="24"/>
    </row>
    <row r="1792" spans="1:27" x14ac:dyDescent="0.25">
      <c r="A1792" s="143"/>
      <c r="B1792" s="186"/>
      <c r="J1792" s="24"/>
      <c r="M1792" s="145"/>
      <c r="O1792" s="132"/>
      <c r="P1792" s="8"/>
      <c r="U1792" s="1"/>
      <c r="V1792" s="1"/>
      <c r="X1792" s="1"/>
      <c r="AA1792" s="24"/>
    </row>
    <row r="1793" spans="1:27" x14ac:dyDescent="0.25">
      <c r="A1793" s="143"/>
      <c r="B1793" s="122"/>
      <c r="J1793" s="24"/>
      <c r="M1793" s="145"/>
      <c r="O1793" s="132"/>
      <c r="P1793" s="8"/>
      <c r="U1793" s="1"/>
      <c r="V1793" s="1"/>
      <c r="X1793" s="1"/>
      <c r="AA1793" s="24"/>
    </row>
    <row r="1794" spans="1:27" x14ac:dyDescent="0.25">
      <c r="A1794" s="143"/>
      <c r="B1794" s="186"/>
      <c r="J1794" s="24"/>
      <c r="M1794" s="145"/>
      <c r="O1794" s="132"/>
      <c r="P1794" s="8"/>
      <c r="U1794" s="1"/>
      <c r="V1794" s="1"/>
      <c r="X1794" s="1"/>
      <c r="AA1794" s="24"/>
    </row>
    <row r="1795" spans="1:27" x14ac:dyDescent="0.25">
      <c r="A1795" s="143"/>
      <c r="B1795" s="122"/>
      <c r="J1795" s="24"/>
      <c r="M1795" s="145"/>
      <c r="O1795" s="132"/>
      <c r="P1795" s="8"/>
      <c r="U1795" s="1"/>
      <c r="V1795" s="1"/>
      <c r="X1795" s="1"/>
      <c r="Y1795" s="31"/>
      <c r="Z1795" s="31"/>
      <c r="AA1795" s="24"/>
    </row>
    <row r="1796" spans="1:27" x14ac:dyDescent="0.25">
      <c r="A1796" s="143"/>
      <c r="B1796" s="186"/>
      <c r="J1796" s="24"/>
      <c r="M1796" s="145"/>
      <c r="O1796" s="132"/>
      <c r="P1796" s="8"/>
      <c r="U1796" s="1"/>
      <c r="V1796" s="1"/>
      <c r="X1796" s="1"/>
      <c r="Y1796" s="31"/>
      <c r="Z1796" s="31"/>
      <c r="AA1796" s="24"/>
    </row>
    <row r="1797" spans="1:27" x14ac:dyDescent="0.25">
      <c r="A1797" s="143"/>
      <c r="B1797" s="122"/>
      <c r="J1797" s="24"/>
      <c r="M1797" s="145"/>
      <c r="O1797" s="132"/>
      <c r="P1797" s="8"/>
      <c r="U1797" s="1"/>
      <c r="V1797" s="1"/>
      <c r="X1797" s="1"/>
      <c r="Y1797" s="31"/>
      <c r="Z1797" s="31"/>
      <c r="AA1797" s="24"/>
    </row>
    <row r="1798" spans="1:27" x14ac:dyDescent="0.25">
      <c r="A1798" s="143"/>
      <c r="B1798" s="186"/>
      <c r="J1798" s="24"/>
      <c r="M1798" s="145"/>
      <c r="O1798" s="132"/>
      <c r="P1798" s="8"/>
      <c r="U1798" s="1"/>
      <c r="V1798" s="1"/>
      <c r="X1798" s="1"/>
      <c r="Y1798" s="31"/>
      <c r="Z1798" s="31"/>
      <c r="AA1798" s="24"/>
    </row>
    <row r="1799" spans="1:27" x14ac:dyDescent="0.25">
      <c r="A1799" s="143"/>
      <c r="B1799" s="122"/>
      <c r="J1799" s="24"/>
      <c r="M1799" s="145"/>
      <c r="O1799" s="132"/>
      <c r="P1799" s="8"/>
      <c r="U1799" s="1"/>
      <c r="V1799" s="1"/>
      <c r="X1799" s="1"/>
      <c r="Y1799" s="31"/>
      <c r="Z1799" s="31"/>
      <c r="AA1799" s="24"/>
    </row>
    <row r="1800" spans="1:27" x14ac:dyDescent="0.25">
      <c r="A1800" s="143"/>
      <c r="B1800" s="186"/>
      <c r="J1800" s="24"/>
      <c r="M1800" s="145"/>
      <c r="O1800" s="132"/>
      <c r="P1800" s="8"/>
      <c r="U1800" s="1"/>
      <c r="V1800" s="1"/>
      <c r="X1800" s="1"/>
      <c r="Y1800" s="31"/>
      <c r="Z1800" s="31"/>
      <c r="AA1800" s="24"/>
    </row>
    <row r="1801" spans="1:27" x14ac:dyDescent="0.25">
      <c r="A1801" s="143"/>
      <c r="B1801" s="122"/>
      <c r="H1801" s="24"/>
      <c r="J1801" s="24"/>
      <c r="M1801" s="145"/>
      <c r="O1801" s="132"/>
      <c r="P1801" s="8"/>
      <c r="U1801" s="1"/>
      <c r="V1801" s="1"/>
      <c r="X1801" s="1"/>
      <c r="Y1801" s="31"/>
      <c r="Z1801" s="31"/>
      <c r="AA1801" s="24"/>
    </row>
    <row r="1802" spans="1:27" x14ac:dyDescent="0.25">
      <c r="A1802" s="143"/>
      <c r="B1802" s="186"/>
      <c r="H1802" s="24"/>
      <c r="J1802" s="24"/>
      <c r="M1802" s="145"/>
      <c r="O1802" s="132"/>
      <c r="P1802" s="8"/>
      <c r="U1802" s="1"/>
      <c r="V1802" s="1"/>
      <c r="X1802" s="1"/>
      <c r="Y1802" s="31"/>
      <c r="Z1802" s="31"/>
      <c r="AA1802" s="24"/>
    </row>
    <row r="1803" spans="1:27" x14ac:dyDescent="0.25">
      <c r="A1803" s="143"/>
      <c r="B1803" s="122"/>
      <c r="H1803" s="24"/>
      <c r="J1803" s="24"/>
      <c r="M1803" s="145"/>
      <c r="O1803" s="132"/>
      <c r="P1803" s="8"/>
      <c r="U1803" s="1"/>
      <c r="V1803" s="1"/>
      <c r="X1803" s="1"/>
      <c r="AA1803" s="24"/>
    </row>
    <row r="1804" spans="1:27" x14ac:dyDescent="0.25">
      <c r="A1804" s="143"/>
      <c r="B1804" s="186"/>
      <c r="H1804" s="24"/>
      <c r="J1804" s="24"/>
      <c r="M1804" s="145"/>
      <c r="O1804" s="132"/>
      <c r="P1804" s="8"/>
      <c r="U1804" s="1"/>
      <c r="V1804" s="1"/>
      <c r="X1804" s="1"/>
      <c r="AA1804" s="24"/>
    </row>
    <row r="1805" spans="1:27" x14ac:dyDescent="0.25">
      <c r="A1805" s="143"/>
      <c r="B1805" s="122"/>
      <c r="H1805" s="24"/>
      <c r="J1805" s="24"/>
      <c r="M1805" s="145"/>
      <c r="O1805" s="132"/>
      <c r="P1805" s="8"/>
      <c r="U1805" s="1"/>
      <c r="V1805" s="1"/>
      <c r="X1805" s="1"/>
      <c r="Y1805" s="122"/>
      <c r="Z1805" s="122"/>
      <c r="AA1805" s="24"/>
    </row>
    <row r="1806" spans="1:27" x14ac:dyDescent="0.25">
      <c r="A1806" s="143"/>
      <c r="B1806" s="186"/>
      <c r="H1806" s="24"/>
      <c r="J1806" s="24"/>
      <c r="M1806" s="145"/>
      <c r="O1806" s="132"/>
      <c r="P1806" s="8"/>
      <c r="U1806" s="1"/>
      <c r="V1806" s="1"/>
      <c r="X1806" s="1"/>
      <c r="Y1806" s="122"/>
      <c r="Z1806" s="122"/>
      <c r="AA1806" s="24"/>
    </row>
    <row r="1807" spans="1:27" x14ac:dyDescent="0.25">
      <c r="A1807" s="143"/>
      <c r="B1807" s="122"/>
      <c r="H1807" s="24"/>
      <c r="J1807" s="24"/>
      <c r="M1807" s="145"/>
      <c r="O1807" s="132"/>
      <c r="P1807" s="8"/>
      <c r="U1807" s="1"/>
      <c r="V1807" s="1"/>
      <c r="X1807" s="1"/>
      <c r="Y1807" s="122"/>
      <c r="Z1807" s="122"/>
      <c r="AA1807" s="24"/>
    </row>
    <row r="1808" spans="1:27" x14ac:dyDescent="0.25">
      <c r="A1808" s="143"/>
      <c r="B1808" s="186"/>
      <c r="H1808" s="24"/>
      <c r="J1808" s="24"/>
      <c r="M1808" s="145"/>
      <c r="O1808" s="132"/>
      <c r="P1808" s="8"/>
      <c r="U1808" s="1"/>
      <c r="V1808" s="1"/>
      <c r="X1808" s="1"/>
      <c r="Y1808" s="122"/>
      <c r="Z1808" s="122"/>
      <c r="AA1808" s="24"/>
    </row>
    <row r="1809" spans="1:27" x14ac:dyDescent="0.25">
      <c r="A1809" s="143"/>
      <c r="B1809" s="122"/>
      <c r="H1809" s="24"/>
      <c r="J1809" s="24"/>
      <c r="M1809" s="145"/>
      <c r="O1809" s="132"/>
      <c r="P1809" s="8"/>
      <c r="U1809" s="1"/>
      <c r="V1809" s="1"/>
      <c r="X1809" s="1"/>
      <c r="Y1809" s="122"/>
      <c r="Z1809" s="122"/>
      <c r="AA1809" s="24"/>
    </row>
    <row r="1810" spans="1:27" x14ac:dyDescent="0.25">
      <c r="A1810" s="143"/>
      <c r="B1810" s="186"/>
      <c r="H1810" s="24"/>
      <c r="J1810" s="24"/>
      <c r="M1810" s="145"/>
      <c r="O1810" s="132"/>
      <c r="P1810" s="8"/>
      <c r="U1810" s="1"/>
      <c r="V1810" s="1"/>
      <c r="X1810" s="1"/>
      <c r="Y1810" s="122"/>
      <c r="Z1810" s="122"/>
      <c r="AA1810" s="24"/>
    </row>
    <row r="1811" spans="1:27" x14ac:dyDescent="0.25">
      <c r="A1811" s="143"/>
      <c r="B1811" s="122"/>
      <c r="H1811" s="24"/>
      <c r="J1811" s="24"/>
      <c r="M1811" s="145"/>
      <c r="O1811" s="132"/>
      <c r="P1811" s="8"/>
      <c r="U1811" s="1"/>
      <c r="V1811" s="1"/>
      <c r="X1811" s="1"/>
      <c r="Y1811" s="122"/>
      <c r="Z1811" s="122"/>
      <c r="AA1811" s="24"/>
    </row>
    <row r="1812" spans="1:27" x14ac:dyDescent="0.25">
      <c r="A1812" s="143"/>
      <c r="B1812" s="186"/>
      <c r="H1812" s="24"/>
      <c r="J1812" s="24"/>
      <c r="M1812" s="145"/>
      <c r="O1812" s="132"/>
      <c r="P1812" s="8"/>
      <c r="U1812" s="1"/>
      <c r="V1812" s="1"/>
      <c r="X1812" s="1"/>
      <c r="Y1812" s="122"/>
      <c r="Z1812" s="122"/>
      <c r="AA1812" s="24"/>
    </row>
    <row r="1813" spans="1:27" x14ac:dyDescent="0.25">
      <c r="A1813" s="143"/>
      <c r="B1813" s="122"/>
      <c r="H1813" s="24"/>
      <c r="J1813" s="24"/>
      <c r="M1813" s="145"/>
      <c r="O1813" s="132"/>
      <c r="P1813" s="8"/>
      <c r="U1813" s="1"/>
      <c r="V1813" s="1"/>
      <c r="X1813" s="1"/>
      <c r="Y1813" s="122"/>
      <c r="Z1813" s="122"/>
      <c r="AA1813" s="24"/>
    </row>
    <row r="1814" spans="1:27" x14ac:dyDescent="0.25">
      <c r="A1814" s="143"/>
      <c r="B1814" s="186"/>
      <c r="H1814" s="24"/>
      <c r="J1814" s="24"/>
      <c r="M1814" s="145"/>
      <c r="O1814" s="132"/>
      <c r="P1814" s="8"/>
      <c r="U1814" s="1"/>
      <c r="V1814" s="1"/>
      <c r="X1814" s="1"/>
      <c r="Y1814" s="122"/>
      <c r="Z1814" s="122"/>
      <c r="AA1814" s="24"/>
    </row>
    <row r="1815" spans="1:27" x14ac:dyDescent="0.25">
      <c r="A1815" s="143"/>
      <c r="B1815" s="122"/>
      <c r="H1815" s="24"/>
      <c r="J1815" s="24"/>
      <c r="M1815" s="145"/>
      <c r="O1815" s="132"/>
      <c r="P1815" s="8"/>
      <c r="U1815" s="1"/>
      <c r="V1815" s="1"/>
      <c r="X1815" s="1"/>
      <c r="Y1815" s="122"/>
      <c r="Z1815" s="122"/>
      <c r="AA1815" s="24"/>
    </row>
    <row r="1816" spans="1:27" x14ac:dyDescent="0.25">
      <c r="A1816" s="143"/>
      <c r="B1816" s="186"/>
      <c r="H1816" s="24"/>
      <c r="J1816" s="24"/>
      <c r="M1816" s="145"/>
      <c r="O1816" s="132"/>
      <c r="P1816" s="8"/>
      <c r="U1816" s="1"/>
      <c r="V1816" s="1"/>
      <c r="X1816" s="1"/>
      <c r="Y1816" s="122"/>
      <c r="Z1816" s="122"/>
      <c r="AA1816" s="24"/>
    </row>
    <row r="1817" spans="1:27" x14ac:dyDescent="0.25">
      <c r="A1817" s="143"/>
      <c r="B1817" s="122"/>
      <c r="H1817" s="24"/>
      <c r="J1817" s="24"/>
      <c r="M1817" s="145"/>
      <c r="O1817" s="132"/>
      <c r="P1817" s="8"/>
      <c r="U1817" s="1"/>
      <c r="V1817" s="1"/>
      <c r="X1817" s="1"/>
      <c r="Y1817" s="122"/>
      <c r="Z1817" s="122"/>
      <c r="AA1817" s="24"/>
    </row>
    <row r="1818" spans="1:27" x14ac:dyDescent="0.25">
      <c r="A1818" s="143"/>
      <c r="B1818" s="186"/>
      <c r="H1818" s="24"/>
      <c r="J1818" s="24"/>
      <c r="M1818" s="145"/>
      <c r="O1818" s="132"/>
      <c r="P1818" s="8"/>
      <c r="U1818" s="1"/>
      <c r="V1818" s="1"/>
      <c r="X1818" s="1"/>
      <c r="Y1818" s="122"/>
      <c r="Z1818" s="122"/>
      <c r="AA1818" s="24"/>
    </row>
    <row r="1819" spans="1:27" x14ac:dyDescent="0.25">
      <c r="A1819" s="143"/>
      <c r="B1819" s="122"/>
      <c r="H1819" s="24"/>
      <c r="J1819" s="24"/>
      <c r="M1819" s="145"/>
      <c r="O1819" s="132"/>
      <c r="P1819" s="8"/>
      <c r="U1819" s="1"/>
      <c r="V1819" s="1"/>
      <c r="X1819" s="1"/>
      <c r="Y1819" s="122"/>
      <c r="Z1819" s="122"/>
      <c r="AA1819" s="24"/>
    </row>
    <row r="1820" spans="1:27" x14ac:dyDescent="0.25">
      <c r="A1820" s="143"/>
      <c r="B1820" s="186"/>
      <c r="H1820" s="24"/>
      <c r="J1820" s="24"/>
      <c r="M1820" s="145"/>
      <c r="O1820" s="132"/>
      <c r="P1820" s="8"/>
      <c r="U1820" s="1"/>
      <c r="V1820" s="1"/>
      <c r="X1820" s="1"/>
      <c r="Y1820" s="122"/>
      <c r="Z1820" s="122"/>
      <c r="AA1820" s="24"/>
    </row>
    <row r="1821" spans="1:27" x14ac:dyDescent="0.25">
      <c r="A1821" s="143"/>
      <c r="B1821" s="122"/>
      <c r="H1821" s="24"/>
      <c r="J1821" s="24"/>
      <c r="M1821" s="145"/>
      <c r="O1821" s="132"/>
      <c r="P1821" s="8"/>
      <c r="Y1821" s="122"/>
      <c r="Z1821" s="122"/>
      <c r="AA1821" s="24"/>
    </row>
    <row r="1822" spans="1:27" x14ac:dyDescent="0.25">
      <c r="A1822" s="143"/>
      <c r="B1822" s="186"/>
      <c r="H1822" s="24"/>
      <c r="J1822" s="24"/>
      <c r="M1822" s="145"/>
      <c r="O1822" s="132"/>
      <c r="P1822" s="8"/>
      <c r="Y1822" s="122"/>
      <c r="Z1822" s="122"/>
      <c r="AA1822" s="24"/>
    </row>
    <row r="1823" spans="1:27" x14ac:dyDescent="0.25">
      <c r="A1823" s="143"/>
      <c r="B1823" s="122"/>
      <c r="H1823" s="24"/>
      <c r="J1823" s="24"/>
      <c r="M1823" s="145"/>
      <c r="O1823" s="132"/>
      <c r="P1823" s="8"/>
      <c r="Y1823" s="122"/>
      <c r="Z1823" s="122"/>
      <c r="AA1823" s="24"/>
    </row>
    <row r="1824" spans="1:27" x14ac:dyDescent="0.25">
      <c r="A1824" s="143"/>
      <c r="B1824" s="186"/>
      <c r="H1824" s="24"/>
      <c r="J1824" s="24"/>
      <c r="M1824" s="145"/>
      <c r="O1824" s="132"/>
      <c r="P1824" s="8"/>
      <c r="Y1824" s="122"/>
      <c r="Z1824" s="122"/>
      <c r="AA1824" s="24"/>
    </row>
    <row r="1825" spans="1:27" x14ac:dyDescent="0.25">
      <c r="A1825" s="143"/>
      <c r="B1825" s="122"/>
      <c r="H1825" s="24"/>
      <c r="J1825" s="24"/>
      <c r="M1825" s="145"/>
      <c r="O1825" s="132"/>
      <c r="P1825" s="8"/>
      <c r="Y1825" s="122"/>
      <c r="Z1825" s="122"/>
      <c r="AA1825" s="24"/>
    </row>
    <row r="1826" spans="1:27" x14ac:dyDescent="0.25">
      <c r="A1826" s="143"/>
      <c r="B1826" s="186"/>
      <c r="H1826" s="24"/>
      <c r="J1826" s="24"/>
      <c r="M1826" s="145"/>
      <c r="O1826" s="132"/>
      <c r="P1826" s="8"/>
      <c r="Y1826" s="122"/>
      <c r="Z1826" s="122"/>
      <c r="AA1826" s="24"/>
    </row>
    <row r="1827" spans="1:27" x14ac:dyDescent="0.25">
      <c r="A1827" s="143"/>
      <c r="B1827" s="122"/>
      <c r="H1827" s="24"/>
      <c r="J1827" s="24"/>
      <c r="M1827" s="145"/>
      <c r="O1827" s="132"/>
      <c r="P1827" s="8"/>
      <c r="Y1827" s="122"/>
      <c r="Z1827" s="122"/>
      <c r="AA1827" s="24"/>
    </row>
    <row r="1828" spans="1:27" x14ac:dyDescent="0.25">
      <c r="A1828" s="143"/>
      <c r="B1828" s="186"/>
      <c r="H1828" s="24"/>
      <c r="J1828" s="24"/>
      <c r="M1828" s="145"/>
      <c r="O1828" s="132"/>
      <c r="P1828" s="8"/>
      <c r="Y1828" s="122"/>
      <c r="Z1828" s="122"/>
      <c r="AA1828" s="24"/>
    </row>
    <row r="1829" spans="1:27" x14ac:dyDescent="0.25">
      <c r="A1829" s="143"/>
      <c r="B1829" s="122"/>
      <c r="H1829" s="24"/>
      <c r="J1829" s="24"/>
      <c r="M1829" s="145"/>
      <c r="O1829" s="132"/>
      <c r="P1829" s="8"/>
      <c r="Y1829" s="122"/>
      <c r="Z1829" s="122"/>
      <c r="AA1829" s="24"/>
    </row>
    <row r="1830" spans="1:27" x14ac:dyDescent="0.25">
      <c r="A1830" s="143"/>
      <c r="B1830" s="186"/>
      <c r="H1830" s="24"/>
      <c r="J1830" s="24"/>
      <c r="M1830" s="145"/>
      <c r="O1830" s="132"/>
      <c r="P1830" s="8"/>
      <c r="Y1830" s="122"/>
      <c r="Z1830" s="122"/>
      <c r="AA1830" s="24"/>
    </row>
    <row r="1831" spans="1:27" x14ac:dyDescent="0.25">
      <c r="A1831" s="143"/>
      <c r="B1831" s="122"/>
      <c r="H1831" s="24"/>
      <c r="J1831" s="24"/>
      <c r="M1831" s="145"/>
      <c r="O1831" s="132"/>
      <c r="P1831" s="8"/>
      <c r="Y1831" s="122"/>
      <c r="Z1831" s="122"/>
      <c r="AA1831" s="24"/>
    </row>
    <row r="1832" spans="1:27" x14ac:dyDescent="0.25">
      <c r="A1832" s="143"/>
      <c r="B1832" s="186"/>
      <c r="H1832" s="24"/>
      <c r="J1832" s="24"/>
      <c r="M1832" s="145"/>
      <c r="O1832" s="132"/>
      <c r="P1832" s="8"/>
      <c r="Y1832" s="122"/>
      <c r="Z1832" s="122"/>
      <c r="AA1832" s="24"/>
    </row>
    <row r="1833" spans="1:27" x14ac:dyDescent="0.25">
      <c r="A1833" s="143"/>
      <c r="B1833" s="122"/>
      <c r="H1833" s="24"/>
      <c r="J1833" s="24"/>
      <c r="M1833" s="145"/>
      <c r="O1833" s="132"/>
      <c r="P1833" s="8"/>
      <c r="Y1833" s="122"/>
      <c r="Z1833" s="122"/>
      <c r="AA1833" s="24"/>
    </row>
    <row r="1834" spans="1:27" x14ac:dyDescent="0.25">
      <c r="A1834" s="143"/>
      <c r="B1834" s="186"/>
      <c r="H1834" s="24"/>
      <c r="J1834" s="24"/>
      <c r="M1834" s="145"/>
      <c r="O1834" s="132"/>
      <c r="P1834" s="8"/>
      <c r="Y1834" s="122"/>
      <c r="Z1834" s="122"/>
      <c r="AA1834" s="24"/>
    </row>
    <row r="1835" spans="1:27" x14ac:dyDescent="0.25">
      <c r="A1835" s="143"/>
      <c r="B1835" s="122"/>
      <c r="H1835" s="24"/>
      <c r="J1835" s="24"/>
      <c r="M1835" s="145"/>
      <c r="O1835" s="132"/>
      <c r="P1835" s="8"/>
      <c r="Y1835" s="122"/>
      <c r="Z1835" s="122"/>
      <c r="AA1835" s="24"/>
    </row>
    <row r="1836" spans="1:27" x14ac:dyDescent="0.25">
      <c r="A1836" s="143"/>
      <c r="B1836" s="186"/>
      <c r="H1836" s="24"/>
      <c r="J1836" s="24"/>
      <c r="M1836" s="145"/>
      <c r="O1836" s="132"/>
      <c r="P1836" s="8"/>
      <c r="Y1836" s="122"/>
      <c r="Z1836" s="122"/>
      <c r="AA1836" s="24"/>
    </row>
    <row r="1837" spans="1:27" x14ac:dyDescent="0.25">
      <c r="A1837" s="143"/>
      <c r="B1837" s="122"/>
      <c r="H1837" s="24"/>
      <c r="J1837" s="24"/>
      <c r="M1837" s="145"/>
      <c r="O1837" s="132"/>
      <c r="P1837" s="8"/>
      <c r="Y1837" s="122"/>
      <c r="Z1837" s="122"/>
      <c r="AA1837" s="24"/>
    </row>
    <row r="1838" spans="1:27" x14ac:dyDescent="0.25">
      <c r="A1838" s="143"/>
      <c r="B1838" s="186"/>
      <c r="H1838" s="24"/>
      <c r="J1838" s="24"/>
      <c r="M1838" s="145"/>
      <c r="O1838" s="132"/>
      <c r="P1838" s="8"/>
      <c r="Y1838" s="122"/>
      <c r="Z1838" s="122"/>
      <c r="AA1838" s="24"/>
    </row>
    <row r="1839" spans="1:27" s="31" customFormat="1" x14ac:dyDescent="0.25">
      <c r="A1839" s="58"/>
      <c r="E1839" s="58"/>
      <c r="F1839" s="58"/>
      <c r="H1839" s="58"/>
      <c r="I1839" s="51"/>
      <c r="J1839" s="58"/>
      <c r="L1839" s="52"/>
      <c r="M1839" s="53"/>
      <c r="N1839" s="52"/>
      <c r="O1839" s="54"/>
      <c r="P1839" s="51"/>
      <c r="U1839" s="55"/>
      <c r="V1839" s="57"/>
      <c r="X1839" s="57"/>
      <c r="Y1839" s="122"/>
      <c r="Z1839" s="122"/>
      <c r="AA1839" s="58"/>
    </row>
    <row r="1840" spans="1:27" s="31" customFormat="1" x14ac:dyDescent="0.25">
      <c r="A1840" s="58"/>
      <c r="B1840" s="121"/>
      <c r="E1840" s="58"/>
      <c r="F1840" s="58"/>
      <c r="I1840" s="51"/>
      <c r="J1840" s="58"/>
      <c r="L1840" s="52"/>
      <c r="M1840" s="53"/>
      <c r="N1840" s="52"/>
      <c r="O1840" s="54"/>
      <c r="P1840" s="51"/>
      <c r="U1840" s="55"/>
      <c r="V1840" s="57"/>
      <c r="X1840" s="57"/>
      <c r="AA1840" s="58"/>
    </row>
    <row r="1841" spans="1:29" s="31" customFormat="1" x14ac:dyDescent="0.25">
      <c r="A1841" s="58"/>
      <c r="E1841" s="58"/>
      <c r="F1841" s="58"/>
      <c r="I1841" s="51"/>
      <c r="J1841" s="58"/>
      <c r="L1841" s="52"/>
      <c r="M1841" s="53"/>
      <c r="N1841" s="52"/>
      <c r="O1841" s="54"/>
      <c r="P1841" s="51"/>
      <c r="U1841" s="55"/>
      <c r="V1841" s="57"/>
      <c r="X1841" s="57"/>
      <c r="AA1841" s="58"/>
    </row>
    <row r="1842" spans="1:29" s="31" customFormat="1" x14ac:dyDescent="0.25">
      <c r="A1842" s="58"/>
      <c r="B1842" s="121"/>
      <c r="E1842" s="58"/>
      <c r="F1842" s="58"/>
      <c r="I1842" s="51"/>
      <c r="J1842" s="58"/>
      <c r="L1842" s="52"/>
      <c r="M1842" s="53"/>
      <c r="N1842" s="52"/>
      <c r="O1842" s="54"/>
      <c r="P1842" s="51"/>
      <c r="U1842" s="55"/>
      <c r="V1842" s="57"/>
      <c r="X1842" s="57"/>
      <c r="AA1842" s="58"/>
    </row>
    <row r="1843" spans="1:29" s="31" customFormat="1" x14ac:dyDescent="0.25">
      <c r="A1843" s="58"/>
      <c r="E1843" s="58"/>
      <c r="F1843" s="58"/>
      <c r="I1843" s="51"/>
      <c r="J1843" s="58"/>
      <c r="L1843" s="52"/>
      <c r="M1843" s="53"/>
      <c r="N1843" s="52"/>
      <c r="O1843" s="54"/>
      <c r="P1843" s="51"/>
      <c r="V1843" s="57"/>
      <c r="X1843" s="57"/>
      <c r="AA1843" s="58"/>
    </row>
    <row r="1844" spans="1:29" s="31" customFormat="1" x14ac:dyDescent="0.25">
      <c r="A1844" s="58"/>
      <c r="B1844" s="121"/>
      <c r="E1844" s="58"/>
      <c r="F1844" s="58"/>
      <c r="I1844" s="51"/>
      <c r="J1844" s="58"/>
      <c r="L1844" s="52"/>
      <c r="M1844" s="53"/>
      <c r="N1844" s="52"/>
      <c r="O1844" s="54"/>
      <c r="P1844" s="51"/>
      <c r="U1844" s="55"/>
      <c r="V1844" s="57"/>
      <c r="X1844" s="57"/>
      <c r="AA1844" s="58"/>
    </row>
    <row r="1845" spans="1:29" s="31" customFormat="1" x14ac:dyDescent="0.25">
      <c r="A1845" s="58"/>
      <c r="E1845" s="58"/>
      <c r="F1845" s="58"/>
      <c r="I1845" s="51"/>
      <c r="J1845" s="58"/>
      <c r="L1845" s="52"/>
      <c r="M1845" s="53"/>
      <c r="N1845" s="52"/>
      <c r="O1845" s="54"/>
      <c r="P1845" s="51"/>
      <c r="U1845" s="55"/>
      <c r="V1845" s="57"/>
      <c r="X1845" s="57"/>
      <c r="AA1845" s="58"/>
    </row>
    <row r="1846" spans="1:29" s="31" customFormat="1" x14ac:dyDescent="0.25">
      <c r="A1846" s="58"/>
      <c r="B1846" s="121"/>
      <c r="E1846" s="58"/>
      <c r="F1846" s="58"/>
      <c r="I1846" s="51"/>
      <c r="J1846" s="58"/>
      <c r="L1846" s="52"/>
      <c r="M1846" s="53"/>
      <c r="N1846" s="52"/>
      <c r="O1846" s="54"/>
      <c r="P1846" s="51"/>
      <c r="U1846" s="55"/>
      <c r="V1846" s="57"/>
      <c r="X1846" s="57"/>
      <c r="AA1846" s="58"/>
    </row>
    <row r="1847" spans="1:29" x14ac:dyDescent="0.25">
      <c r="A1847" s="143"/>
      <c r="B1847" s="122"/>
      <c r="H1847" s="24"/>
      <c r="J1847" s="24"/>
      <c r="L1847" s="139"/>
      <c r="M1847" s="145"/>
      <c r="O1847" s="132"/>
      <c r="P1847" s="8"/>
      <c r="Y1847" s="31"/>
      <c r="Z1847" s="31"/>
      <c r="AA1847" s="24"/>
    </row>
    <row r="1848" spans="1:29" x14ac:dyDescent="0.25">
      <c r="A1848" s="143"/>
      <c r="B1848" s="186"/>
      <c r="H1848" s="24"/>
      <c r="J1848" s="24"/>
      <c r="L1848" s="139"/>
      <c r="M1848" s="145"/>
      <c r="O1848" s="132"/>
      <c r="P1848" s="8"/>
      <c r="Y1848" s="31"/>
      <c r="Z1848" s="31"/>
      <c r="AA1848" s="24"/>
    </row>
    <row r="1849" spans="1:29" s="122" customFormat="1" x14ac:dyDescent="0.25">
      <c r="A1849" s="143"/>
      <c r="C1849" s="1"/>
      <c r="E1849" s="143"/>
      <c r="F1849" s="143"/>
      <c r="I1849" s="123"/>
      <c r="J1849" s="143"/>
      <c r="L1849" s="144"/>
      <c r="M1849" s="145"/>
      <c r="N1849" s="144"/>
      <c r="O1849" s="132"/>
      <c r="P1849" s="8"/>
      <c r="Q1849" s="1"/>
      <c r="R1849" s="1"/>
      <c r="S1849" s="1"/>
      <c r="T1849" s="1"/>
      <c r="U1849" s="16"/>
      <c r="V1849" s="147"/>
      <c r="W1849" s="1"/>
      <c r="X1849" s="147"/>
      <c r="Y1849" s="31"/>
      <c r="Z1849" s="31"/>
      <c r="AA1849" s="24"/>
      <c r="AC1849" s="1"/>
    </row>
    <row r="1850" spans="1:29" s="122" customFormat="1" x14ac:dyDescent="0.25">
      <c r="A1850" s="143"/>
      <c r="B1850" s="186"/>
      <c r="C1850" s="1"/>
      <c r="E1850" s="143"/>
      <c r="F1850" s="143"/>
      <c r="I1850" s="123"/>
      <c r="J1850" s="143"/>
      <c r="L1850" s="144"/>
      <c r="M1850" s="145"/>
      <c r="N1850" s="144"/>
      <c r="O1850" s="132"/>
      <c r="P1850" s="8"/>
      <c r="Q1850" s="1"/>
      <c r="R1850" s="1"/>
      <c r="S1850" s="1"/>
      <c r="T1850" s="1"/>
      <c r="U1850" s="16"/>
      <c r="V1850" s="147"/>
      <c r="W1850" s="1"/>
      <c r="X1850" s="147"/>
      <c r="Y1850" s="31"/>
      <c r="Z1850" s="31"/>
      <c r="AA1850" s="24"/>
      <c r="AC1850" s="1"/>
    </row>
    <row r="1851" spans="1:29" s="122" customFormat="1" x14ac:dyDescent="0.25">
      <c r="A1851" s="143"/>
      <c r="C1851" s="1"/>
      <c r="E1851" s="143"/>
      <c r="F1851" s="143"/>
      <c r="I1851" s="123"/>
      <c r="J1851" s="143"/>
      <c r="L1851" s="144"/>
      <c r="M1851" s="145"/>
      <c r="N1851" s="144"/>
      <c r="O1851" s="132"/>
      <c r="P1851" s="8"/>
      <c r="Q1851" s="1"/>
      <c r="R1851" s="1"/>
      <c r="S1851" s="1"/>
      <c r="T1851" s="1"/>
      <c r="U1851" s="16"/>
      <c r="V1851" s="147"/>
      <c r="W1851" s="1"/>
      <c r="X1851" s="147"/>
      <c r="Y1851" s="31"/>
      <c r="Z1851" s="31"/>
      <c r="AA1851" s="24"/>
      <c r="AC1851" s="1"/>
    </row>
    <row r="1852" spans="1:29" s="122" customFormat="1" x14ac:dyDescent="0.25">
      <c r="A1852" s="143"/>
      <c r="B1852" s="186"/>
      <c r="C1852" s="1"/>
      <c r="E1852" s="143"/>
      <c r="F1852" s="143"/>
      <c r="I1852" s="123"/>
      <c r="J1852" s="143"/>
      <c r="L1852" s="144"/>
      <c r="M1852" s="145"/>
      <c r="N1852" s="144"/>
      <c r="O1852" s="132"/>
      <c r="P1852" s="8"/>
      <c r="Q1852" s="1"/>
      <c r="R1852" s="1"/>
      <c r="S1852" s="1"/>
      <c r="T1852" s="1"/>
      <c r="U1852" s="16"/>
      <c r="V1852" s="147"/>
      <c r="W1852" s="1"/>
      <c r="X1852" s="147"/>
      <c r="Y1852" s="31"/>
      <c r="Z1852" s="31"/>
      <c r="AA1852" s="24"/>
      <c r="AC1852" s="1"/>
    </row>
    <row r="1853" spans="1:29" s="122" customFormat="1" x14ac:dyDescent="0.25">
      <c r="A1853" s="143"/>
      <c r="C1853" s="1"/>
      <c r="E1853" s="143"/>
      <c r="F1853" s="143"/>
      <c r="I1853" s="123"/>
      <c r="J1853" s="143"/>
      <c r="L1853" s="144"/>
      <c r="M1853" s="145"/>
      <c r="N1853" s="144"/>
      <c r="O1853" s="132"/>
      <c r="P1853" s="8"/>
      <c r="Q1853" s="1"/>
      <c r="R1853" s="1"/>
      <c r="S1853" s="1"/>
      <c r="T1853" s="1"/>
      <c r="U1853" s="16"/>
      <c r="V1853" s="147"/>
      <c r="W1853" s="1"/>
      <c r="X1853" s="147"/>
      <c r="Y1853" s="31"/>
      <c r="Z1853" s="31"/>
      <c r="AA1853" s="24"/>
      <c r="AC1853" s="1"/>
    </row>
    <row r="1854" spans="1:29" s="122" customFormat="1" x14ac:dyDescent="0.25">
      <c r="A1854" s="143"/>
      <c r="B1854" s="186"/>
      <c r="C1854" s="1"/>
      <c r="E1854" s="143"/>
      <c r="F1854" s="143"/>
      <c r="I1854" s="123"/>
      <c r="J1854" s="143"/>
      <c r="L1854" s="144"/>
      <c r="M1854" s="145"/>
      <c r="N1854" s="144"/>
      <c r="O1854" s="132"/>
      <c r="P1854" s="8"/>
      <c r="Q1854" s="1"/>
      <c r="R1854" s="1"/>
      <c r="S1854" s="1"/>
      <c r="T1854" s="1"/>
      <c r="U1854" s="16"/>
      <c r="V1854" s="147"/>
      <c r="W1854" s="1"/>
      <c r="X1854" s="147"/>
      <c r="Y1854" s="31"/>
      <c r="Z1854" s="31"/>
      <c r="AA1854" s="24"/>
      <c r="AC1854" s="1"/>
    </row>
    <row r="1855" spans="1:29" s="122" customFormat="1" x14ac:dyDescent="0.25">
      <c r="A1855" s="143"/>
      <c r="C1855" s="1"/>
      <c r="E1855" s="143"/>
      <c r="F1855" s="143"/>
      <c r="I1855" s="123"/>
      <c r="J1855" s="143"/>
      <c r="L1855" s="144"/>
      <c r="M1855" s="145"/>
      <c r="N1855" s="144"/>
      <c r="O1855" s="132"/>
      <c r="P1855" s="8"/>
      <c r="Q1855" s="1"/>
      <c r="R1855" s="1"/>
      <c r="S1855" s="1"/>
      <c r="T1855" s="1"/>
      <c r="U1855" s="16"/>
      <c r="V1855" s="147"/>
      <c r="W1855" s="1"/>
      <c r="X1855" s="147"/>
      <c r="Y1855" s="31"/>
      <c r="Z1855" s="31"/>
      <c r="AA1855" s="24"/>
      <c r="AC1855" s="1"/>
    </row>
    <row r="1856" spans="1:29" s="122" customFormat="1" x14ac:dyDescent="0.25">
      <c r="A1856" s="143"/>
      <c r="B1856" s="186"/>
      <c r="C1856" s="1"/>
      <c r="E1856" s="143"/>
      <c r="F1856" s="143"/>
      <c r="I1856" s="123"/>
      <c r="J1856" s="143"/>
      <c r="L1856" s="144"/>
      <c r="M1856" s="145"/>
      <c r="N1856" s="144"/>
      <c r="O1856" s="132"/>
      <c r="P1856" s="8"/>
      <c r="Q1856" s="1"/>
      <c r="R1856" s="1"/>
      <c r="S1856" s="1"/>
      <c r="T1856" s="1"/>
      <c r="U1856" s="16"/>
      <c r="V1856" s="147"/>
      <c r="W1856" s="1"/>
      <c r="X1856" s="147"/>
      <c r="Y1856" s="31"/>
      <c r="Z1856" s="31"/>
      <c r="AA1856" s="24"/>
      <c r="AC1856" s="1"/>
    </row>
    <row r="1857" spans="1:29" s="122" customFormat="1" x14ac:dyDescent="0.25">
      <c r="A1857" s="143"/>
      <c r="C1857" s="1"/>
      <c r="E1857" s="143"/>
      <c r="F1857" s="143"/>
      <c r="I1857" s="123"/>
      <c r="J1857" s="143"/>
      <c r="L1857" s="144"/>
      <c r="M1857" s="145"/>
      <c r="N1857" s="144"/>
      <c r="O1857" s="132"/>
      <c r="P1857" s="8"/>
      <c r="Q1857" s="1"/>
      <c r="R1857" s="1"/>
      <c r="S1857" s="1"/>
      <c r="T1857" s="1"/>
      <c r="U1857" s="16"/>
      <c r="V1857" s="147"/>
      <c r="W1857" s="1"/>
      <c r="X1857" s="147"/>
      <c r="Y1857" s="31"/>
      <c r="Z1857" s="31"/>
      <c r="AA1857" s="24"/>
      <c r="AC1857" s="1"/>
    </row>
    <row r="1858" spans="1:29" s="122" customFormat="1" x14ac:dyDescent="0.25">
      <c r="A1858" s="143"/>
      <c r="B1858" s="186"/>
      <c r="C1858" s="1"/>
      <c r="E1858" s="143"/>
      <c r="F1858" s="143"/>
      <c r="I1858" s="123"/>
      <c r="J1858" s="143"/>
      <c r="L1858" s="144"/>
      <c r="M1858" s="145"/>
      <c r="N1858" s="144"/>
      <c r="O1858" s="132"/>
      <c r="P1858" s="8"/>
      <c r="Q1858" s="1"/>
      <c r="R1858" s="1"/>
      <c r="S1858" s="1"/>
      <c r="T1858" s="1"/>
      <c r="U1858" s="16"/>
      <c r="V1858" s="147"/>
      <c r="W1858" s="1"/>
      <c r="X1858" s="147"/>
      <c r="Y1858" s="31"/>
      <c r="Z1858" s="31"/>
      <c r="AA1858" s="24"/>
      <c r="AC1858" s="1"/>
    </row>
    <row r="1859" spans="1:29" s="122" customFormat="1" x14ac:dyDescent="0.25">
      <c r="A1859" s="143"/>
      <c r="C1859" s="1"/>
      <c r="E1859" s="143"/>
      <c r="F1859" s="143"/>
      <c r="I1859" s="123"/>
      <c r="J1859" s="143"/>
      <c r="L1859" s="144"/>
      <c r="M1859" s="145"/>
      <c r="N1859" s="144"/>
      <c r="O1859" s="132"/>
      <c r="P1859" s="8"/>
      <c r="Q1859" s="1"/>
      <c r="R1859" s="1"/>
      <c r="S1859" s="1"/>
      <c r="T1859" s="1"/>
      <c r="U1859" s="16"/>
      <c r="V1859" s="147"/>
      <c r="W1859" s="1"/>
      <c r="X1859" s="147"/>
      <c r="Y1859" s="31"/>
      <c r="Z1859" s="31"/>
      <c r="AA1859" s="24"/>
      <c r="AC1859" s="1"/>
    </row>
    <row r="1860" spans="1:29" s="122" customFormat="1" x14ac:dyDescent="0.25">
      <c r="A1860" s="143"/>
      <c r="B1860" s="186"/>
      <c r="C1860" s="1"/>
      <c r="E1860" s="143"/>
      <c r="F1860" s="143"/>
      <c r="I1860" s="123"/>
      <c r="J1860" s="143"/>
      <c r="L1860" s="144"/>
      <c r="M1860" s="145"/>
      <c r="N1860" s="144"/>
      <c r="O1860" s="132"/>
      <c r="P1860" s="8"/>
      <c r="Q1860" s="1"/>
      <c r="R1860" s="1"/>
      <c r="S1860" s="1"/>
      <c r="T1860" s="1"/>
      <c r="U1860" s="16"/>
      <c r="V1860" s="147"/>
      <c r="W1860" s="1"/>
      <c r="X1860" s="147"/>
      <c r="Y1860" s="31"/>
      <c r="Z1860" s="31"/>
      <c r="AA1860" s="143"/>
    </row>
    <row r="1861" spans="1:29" s="122" customFormat="1" x14ac:dyDescent="0.25">
      <c r="A1861" s="143"/>
      <c r="C1861" s="1"/>
      <c r="E1861" s="143"/>
      <c r="F1861" s="143"/>
      <c r="I1861" s="123"/>
      <c r="J1861" s="143"/>
      <c r="L1861" s="144"/>
      <c r="M1861" s="145"/>
      <c r="N1861" s="144"/>
      <c r="O1861" s="132"/>
      <c r="P1861" s="123"/>
      <c r="Q1861" s="1"/>
      <c r="R1861" s="1"/>
      <c r="S1861" s="1"/>
      <c r="U1861" s="146"/>
      <c r="V1861" s="147"/>
      <c r="X1861" s="147"/>
      <c r="Y1861" s="31"/>
      <c r="Z1861" s="31"/>
      <c r="AA1861" s="143"/>
    </row>
    <row r="1862" spans="1:29" s="122" customFormat="1" x14ac:dyDescent="0.25">
      <c r="A1862" s="143"/>
      <c r="B1862" s="186"/>
      <c r="C1862" s="1"/>
      <c r="E1862" s="143"/>
      <c r="F1862" s="143"/>
      <c r="I1862" s="123"/>
      <c r="J1862" s="143"/>
      <c r="L1862" s="144"/>
      <c r="M1862" s="145"/>
      <c r="N1862" s="144"/>
      <c r="O1862" s="132"/>
      <c r="P1862" s="123"/>
      <c r="Q1862" s="1"/>
      <c r="R1862" s="1"/>
      <c r="S1862" s="1"/>
      <c r="U1862" s="146"/>
      <c r="V1862" s="147"/>
      <c r="X1862" s="147"/>
      <c r="Y1862" s="31"/>
      <c r="Z1862" s="31"/>
      <c r="AA1862" s="143"/>
    </row>
    <row r="1863" spans="1:29" s="122" customFormat="1" x14ac:dyDescent="0.25">
      <c r="A1863" s="143"/>
      <c r="C1863" s="1"/>
      <c r="E1863" s="143"/>
      <c r="F1863" s="143"/>
      <c r="I1863" s="123"/>
      <c r="J1863" s="143"/>
      <c r="L1863" s="144"/>
      <c r="M1863" s="145"/>
      <c r="N1863" s="144"/>
      <c r="O1863" s="132"/>
      <c r="P1863" s="123"/>
      <c r="Q1863" s="1"/>
      <c r="R1863" s="1"/>
      <c r="S1863" s="1"/>
      <c r="U1863" s="146"/>
      <c r="V1863" s="147"/>
      <c r="X1863" s="147"/>
      <c r="Y1863" s="31"/>
      <c r="Z1863" s="31"/>
      <c r="AA1863" s="143"/>
    </row>
    <row r="1864" spans="1:29" s="122" customFormat="1" x14ac:dyDescent="0.25">
      <c r="A1864" s="143"/>
      <c r="B1864" s="186"/>
      <c r="C1864" s="1"/>
      <c r="E1864" s="143"/>
      <c r="F1864" s="143"/>
      <c r="I1864" s="123"/>
      <c r="J1864" s="143"/>
      <c r="L1864" s="144"/>
      <c r="M1864" s="145"/>
      <c r="N1864" s="144"/>
      <c r="O1864" s="132"/>
      <c r="P1864" s="123"/>
      <c r="Q1864" s="1"/>
      <c r="R1864" s="1"/>
      <c r="S1864" s="1"/>
      <c r="U1864" s="146"/>
      <c r="V1864" s="147"/>
      <c r="X1864" s="147"/>
      <c r="Y1864" s="31"/>
      <c r="Z1864" s="31"/>
      <c r="AA1864" s="143"/>
    </row>
    <row r="1865" spans="1:29" s="122" customFormat="1" x14ac:dyDescent="0.25">
      <c r="A1865" s="143"/>
      <c r="C1865" s="1"/>
      <c r="E1865" s="143"/>
      <c r="F1865" s="143"/>
      <c r="I1865" s="123"/>
      <c r="J1865" s="143"/>
      <c r="L1865" s="144"/>
      <c r="M1865" s="145"/>
      <c r="N1865" s="144"/>
      <c r="O1865" s="132"/>
      <c r="P1865" s="123"/>
      <c r="Q1865" s="1"/>
      <c r="R1865" s="1"/>
      <c r="S1865" s="1"/>
      <c r="U1865" s="146"/>
      <c r="V1865" s="147"/>
      <c r="X1865" s="147"/>
      <c r="Y1865" s="31"/>
      <c r="Z1865" s="31"/>
      <c r="AA1865" s="143"/>
    </row>
    <row r="1866" spans="1:29" s="122" customFormat="1" x14ac:dyDescent="0.25">
      <c r="A1866" s="143"/>
      <c r="B1866" s="186"/>
      <c r="C1866" s="1"/>
      <c r="E1866" s="143"/>
      <c r="F1866" s="143"/>
      <c r="I1866" s="123"/>
      <c r="J1866" s="143"/>
      <c r="L1866" s="144"/>
      <c r="M1866" s="145"/>
      <c r="N1866" s="144"/>
      <c r="O1866" s="132"/>
      <c r="P1866" s="123"/>
      <c r="Q1866" s="1"/>
      <c r="R1866" s="1"/>
      <c r="S1866" s="1"/>
      <c r="U1866" s="146"/>
      <c r="V1866" s="147"/>
      <c r="X1866" s="147"/>
      <c r="Y1866" s="31"/>
      <c r="Z1866" s="31"/>
      <c r="AA1866" s="143"/>
    </row>
    <row r="1867" spans="1:29" s="122" customFormat="1" x14ac:dyDescent="0.25">
      <c r="A1867" s="143"/>
      <c r="C1867" s="1"/>
      <c r="E1867" s="143"/>
      <c r="F1867" s="143"/>
      <c r="I1867" s="123"/>
      <c r="J1867" s="143"/>
      <c r="L1867" s="144"/>
      <c r="M1867" s="145"/>
      <c r="N1867" s="144"/>
      <c r="O1867" s="132"/>
      <c r="P1867" s="123"/>
      <c r="Q1867" s="1"/>
      <c r="R1867" s="1"/>
      <c r="S1867" s="1"/>
      <c r="U1867" s="146"/>
      <c r="V1867" s="147"/>
      <c r="X1867" s="147"/>
      <c r="Y1867" s="31"/>
      <c r="Z1867" s="31"/>
      <c r="AA1867" s="143"/>
    </row>
    <row r="1868" spans="1:29" s="122" customFormat="1" x14ac:dyDescent="0.25">
      <c r="A1868" s="143"/>
      <c r="B1868" s="186"/>
      <c r="C1868" s="1"/>
      <c r="E1868" s="143"/>
      <c r="F1868" s="143"/>
      <c r="I1868" s="123"/>
      <c r="J1868" s="143"/>
      <c r="L1868" s="144"/>
      <c r="M1868" s="145"/>
      <c r="N1868" s="144"/>
      <c r="O1868" s="132"/>
      <c r="P1868" s="123"/>
      <c r="Q1868" s="1"/>
      <c r="R1868" s="1"/>
      <c r="S1868" s="1"/>
      <c r="U1868" s="146"/>
      <c r="V1868" s="147"/>
      <c r="X1868" s="147"/>
      <c r="Y1868" s="31"/>
      <c r="Z1868" s="31"/>
      <c r="AA1868" s="143"/>
    </row>
    <row r="1869" spans="1:29" s="122" customFormat="1" x14ac:dyDescent="0.25">
      <c r="A1869" s="143"/>
      <c r="C1869" s="1"/>
      <c r="E1869" s="143"/>
      <c r="F1869" s="143"/>
      <c r="I1869" s="123"/>
      <c r="J1869" s="143"/>
      <c r="L1869" s="144"/>
      <c r="M1869" s="145"/>
      <c r="N1869" s="144"/>
      <c r="O1869" s="132"/>
      <c r="P1869" s="123"/>
      <c r="Q1869" s="1"/>
      <c r="R1869" s="1"/>
      <c r="S1869" s="1"/>
      <c r="U1869" s="146"/>
      <c r="V1869" s="147"/>
      <c r="X1869" s="147"/>
      <c r="Y1869" s="31"/>
      <c r="Z1869" s="31"/>
      <c r="AA1869" s="143"/>
    </row>
    <row r="1870" spans="1:29" s="122" customFormat="1" x14ac:dyDescent="0.25">
      <c r="A1870" s="143"/>
      <c r="B1870" s="186"/>
      <c r="C1870" s="1"/>
      <c r="E1870" s="143"/>
      <c r="F1870" s="143"/>
      <c r="I1870" s="123"/>
      <c r="J1870" s="143"/>
      <c r="L1870" s="144"/>
      <c r="M1870" s="145"/>
      <c r="N1870" s="144"/>
      <c r="O1870" s="132"/>
      <c r="P1870" s="123"/>
      <c r="Q1870" s="1"/>
      <c r="R1870" s="1"/>
      <c r="S1870" s="1"/>
      <c r="U1870" s="146"/>
      <c r="V1870" s="147"/>
      <c r="X1870" s="147"/>
      <c r="AA1870" s="143"/>
    </row>
    <row r="1871" spans="1:29" s="122" customFormat="1" x14ac:dyDescent="0.25">
      <c r="A1871" s="143"/>
      <c r="C1871" s="1"/>
      <c r="E1871" s="143"/>
      <c r="F1871" s="143"/>
      <c r="I1871" s="123"/>
      <c r="J1871" s="143"/>
      <c r="L1871" s="144"/>
      <c r="M1871" s="145"/>
      <c r="N1871" s="144"/>
      <c r="O1871" s="132"/>
      <c r="P1871" s="123"/>
      <c r="Q1871" s="1"/>
      <c r="R1871" s="1"/>
      <c r="S1871" s="1"/>
      <c r="U1871" s="146"/>
      <c r="V1871" s="147"/>
      <c r="X1871" s="147"/>
      <c r="AA1871" s="143"/>
    </row>
    <row r="1872" spans="1:29" s="122" customFormat="1" x14ac:dyDescent="0.25">
      <c r="A1872" s="143"/>
      <c r="B1872" s="186"/>
      <c r="C1872" s="1"/>
      <c r="E1872" s="143"/>
      <c r="F1872" s="143"/>
      <c r="I1872" s="123"/>
      <c r="J1872" s="143"/>
      <c r="L1872" s="144"/>
      <c r="M1872" s="145"/>
      <c r="N1872" s="144"/>
      <c r="O1872" s="132"/>
      <c r="P1872" s="123"/>
      <c r="Q1872" s="1"/>
      <c r="R1872" s="1"/>
      <c r="S1872" s="1"/>
      <c r="U1872" s="146"/>
      <c r="V1872" s="147"/>
      <c r="X1872" s="147"/>
      <c r="AA1872" s="143"/>
    </row>
    <row r="1873" spans="1:27" s="122" customFormat="1" x14ac:dyDescent="0.25">
      <c r="A1873" s="143"/>
      <c r="C1873" s="1"/>
      <c r="E1873" s="143"/>
      <c r="F1873" s="143"/>
      <c r="I1873" s="123"/>
      <c r="J1873" s="143"/>
      <c r="L1873" s="144"/>
      <c r="M1873" s="145"/>
      <c r="N1873" s="144"/>
      <c r="O1873" s="132"/>
      <c r="P1873" s="123"/>
      <c r="Q1873" s="1"/>
      <c r="R1873" s="1"/>
      <c r="S1873" s="1"/>
      <c r="U1873" s="146"/>
      <c r="V1873" s="147"/>
      <c r="X1873" s="147"/>
      <c r="AA1873" s="143"/>
    </row>
    <row r="1874" spans="1:27" s="122" customFormat="1" x14ac:dyDescent="0.25">
      <c r="A1874" s="143"/>
      <c r="B1874" s="186"/>
      <c r="C1874" s="1"/>
      <c r="E1874" s="143"/>
      <c r="F1874" s="143"/>
      <c r="I1874" s="123"/>
      <c r="J1874" s="143"/>
      <c r="L1874" s="144"/>
      <c r="M1874" s="145"/>
      <c r="N1874" s="144"/>
      <c r="O1874" s="132"/>
      <c r="P1874" s="123"/>
      <c r="Q1874" s="1"/>
      <c r="R1874" s="1"/>
      <c r="S1874" s="1"/>
      <c r="U1874" s="146"/>
      <c r="V1874" s="147"/>
      <c r="X1874" s="147"/>
      <c r="AA1874" s="143"/>
    </row>
    <row r="1875" spans="1:27" s="122" customFormat="1" x14ac:dyDescent="0.25">
      <c r="A1875" s="143"/>
      <c r="C1875" s="1"/>
      <c r="E1875" s="143"/>
      <c r="F1875" s="143"/>
      <c r="I1875" s="123"/>
      <c r="J1875" s="143"/>
      <c r="L1875" s="144"/>
      <c r="M1875" s="145"/>
      <c r="N1875" s="144"/>
      <c r="O1875" s="132"/>
      <c r="P1875" s="123"/>
      <c r="Q1875" s="1"/>
      <c r="R1875" s="1"/>
      <c r="S1875" s="1"/>
      <c r="U1875" s="146"/>
      <c r="V1875" s="147"/>
      <c r="X1875" s="147"/>
      <c r="Y1875" s="31"/>
      <c r="Z1875" s="31"/>
      <c r="AA1875" s="143"/>
    </row>
    <row r="1876" spans="1:27" s="122" customFormat="1" x14ac:dyDescent="0.25">
      <c r="A1876" s="143"/>
      <c r="B1876" s="186"/>
      <c r="C1876" s="1"/>
      <c r="E1876" s="143"/>
      <c r="F1876" s="143"/>
      <c r="I1876" s="123"/>
      <c r="J1876" s="143"/>
      <c r="L1876" s="144"/>
      <c r="M1876" s="145"/>
      <c r="N1876" s="144"/>
      <c r="O1876" s="132"/>
      <c r="P1876" s="123"/>
      <c r="Q1876" s="1"/>
      <c r="R1876" s="1"/>
      <c r="S1876" s="1"/>
      <c r="U1876" s="146"/>
      <c r="V1876" s="147"/>
      <c r="X1876" s="147"/>
      <c r="Y1876" s="31"/>
      <c r="Z1876" s="31"/>
      <c r="AA1876" s="143"/>
    </row>
    <row r="1877" spans="1:27" s="122" customFormat="1" x14ac:dyDescent="0.25">
      <c r="A1877" s="143"/>
      <c r="C1877" s="1"/>
      <c r="E1877" s="143"/>
      <c r="F1877" s="143"/>
      <c r="I1877" s="123"/>
      <c r="J1877" s="143"/>
      <c r="L1877" s="144"/>
      <c r="M1877" s="145"/>
      <c r="N1877" s="144"/>
      <c r="O1877" s="132"/>
      <c r="P1877" s="123"/>
      <c r="Q1877" s="1"/>
      <c r="R1877" s="1"/>
      <c r="S1877" s="1"/>
      <c r="U1877" s="146"/>
      <c r="V1877" s="147"/>
      <c r="X1877" s="147"/>
      <c r="Y1877" s="31"/>
      <c r="Z1877" s="31"/>
      <c r="AA1877" s="143"/>
    </row>
    <row r="1878" spans="1:27" s="122" customFormat="1" x14ac:dyDescent="0.25">
      <c r="A1878" s="143"/>
      <c r="B1878" s="186"/>
      <c r="C1878" s="1"/>
      <c r="E1878" s="143"/>
      <c r="F1878" s="143"/>
      <c r="I1878" s="123"/>
      <c r="J1878" s="143"/>
      <c r="L1878" s="144"/>
      <c r="M1878" s="145"/>
      <c r="N1878" s="144"/>
      <c r="O1878" s="132"/>
      <c r="P1878" s="123"/>
      <c r="Q1878" s="1"/>
      <c r="R1878" s="1"/>
      <c r="S1878" s="1"/>
      <c r="U1878" s="146"/>
      <c r="V1878" s="147"/>
      <c r="X1878" s="147"/>
      <c r="Y1878" s="31"/>
      <c r="Z1878" s="31"/>
      <c r="AA1878" s="143"/>
    </row>
    <row r="1879" spans="1:27" s="122" customFormat="1" x14ac:dyDescent="0.25">
      <c r="A1879" s="143"/>
      <c r="C1879" s="1"/>
      <c r="E1879" s="143"/>
      <c r="F1879" s="143"/>
      <c r="I1879" s="123"/>
      <c r="J1879" s="143"/>
      <c r="L1879" s="144"/>
      <c r="M1879" s="145"/>
      <c r="N1879" s="144"/>
      <c r="O1879" s="132"/>
      <c r="P1879" s="123"/>
      <c r="Q1879" s="1"/>
      <c r="R1879" s="1"/>
      <c r="S1879" s="1"/>
      <c r="U1879" s="146"/>
      <c r="V1879" s="147"/>
      <c r="X1879" s="147"/>
      <c r="Y1879" s="31"/>
      <c r="Z1879" s="31"/>
      <c r="AA1879" s="143"/>
    </row>
    <row r="1880" spans="1:27" s="122" customFormat="1" x14ac:dyDescent="0.25">
      <c r="A1880" s="143"/>
      <c r="B1880" s="186"/>
      <c r="C1880" s="1"/>
      <c r="E1880" s="143"/>
      <c r="F1880" s="143"/>
      <c r="I1880" s="123"/>
      <c r="J1880" s="143"/>
      <c r="L1880" s="144"/>
      <c r="M1880" s="145"/>
      <c r="N1880" s="144"/>
      <c r="O1880" s="132"/>
      <c r="P1880" s="123"/>
      <c r="Q1880" s="1"/>
      <c r="R1880" s="1"/>
      <c r="S1880" s="1"/>
      <c r="U1880" s="146"/>
      <c r="V1880" s="147"/>
      <c r="X1880" s="147"/>
      <c r="Y1880" s="96"/>
      <c r="Z1880" s="96"/>
      <c r="AA1880" s="143"/>
    </row>
    <row r="1881" spans="1:27" s="122" customFormat="1" x14ac:dyDescent="0.25">
      <c r="A1881" s="143"/>
      <c r="C1881" s="1"/>
      <c r="E1881" s="143"/>
      <c r="F1881" s="143"/>
      <c r="I1881" s="123"/>
      <c r="J1881" s="143"/>
      <c r="L1881" s="144"/>
      <c r="M1881" s="145"/>
      <c r="N1881" s="144"/>
      <c r="O1881" s="132"/>
      <c r="P1881" s="123"/>
      <c r="Q1881" s="1"/>
      <c r="R1881" s="1"/>
      <c r="S1881" s="1"/>
      <c r="U1881" s="146"/>
      <c r="V1881" s="147"/>
      <c r="X1881" s="147"/>
      <c r="AA1881" s="143"/>
    </row>
    <row r="1882" spans="1:27" s="122" customFormat="1" x14ac:dyDescent="0.25">
      <c r="A1882" s="143"/>
      <c r="B1882" s="186"/>
      <c r="E1882" s="143"/>
      <c r="F1882" s="143"/>
      <c r="I1882" s="123"/>
      <c r="J1882" s="143"/>
      <c r="L1882" s="144"/>
      <c r="M1882" s="145"/>
      <c r="N1882" s="144"/>
      <c r="O1882" s="132"/>
      <c r="P1882" s="123"/>
      <c r="Q1882" s="1"/>
      <c r="R1882" s="1"/>
      <c r="S1882" s="1"/>
      <c r="U1882" s="146"/>
      <c r="V1882" s="147"/>
      <c r="X1882" s="147"/>
      <c r="AA1882" s="143"/>
    </row>
    <row r="1883" spans="1:27" s="122" customFormat="1" x14ac:dyDescent="0.25">
      <c r="A1883" s="143"/>
      <c r="E1883" s="143"/>
      <c r="F1883" s="143"/>
      <c r="I1883" s="123"/>
      <c r="J1883" s="143"/>
      <c r="L1883" s="144"/>
      <c r="M1883" s="145"/>
      <c r="N1883" s="144"/>
      <c r="O1883" s="132"/>
      <c r="P1883" s="123"/>
      <c r="Q1883" s="1"/>
      <c r="R1883" s="1"/>
      <c r="S1883" s="1"/>
      <c r="U1883" s="146"/>
      <c r="V1883" s="147"/>
      <c r="X1883" s="147"/>
      <c r="AA1883" s="143"/>
    </row>
    <row r="1884" spans="1:27" s="31" customFormat="1" x14ac:dyDescent="0.25">
      <c r="A1884" s="58"/>
      <c r="B1884" s="121"/>
      <c r="E1884" s="58"/>
      <c r="F1884" s="58"/>
      <c r="I1884" s="51"/>
      <c r="J1884" s="58"/>
      <c r="L1884" s="52"/>
      <c r="M1884" s="53"/>
      <c r="N1884" s="52"/>
      <c r="O1884" s="54"/>
      <c r="P1884" s="51"/>
      <c r="U1884" s="55"/>
      <c r="V1884" s="57"/>
      <c r="X1884" s="57"/>
      <c r="Y1884" s="122"/>
      <c r="Z1884" s="122"/>
      <c r="AA1884" s="58"/>
    </row>
    <row r="1885" spans="1:27" s="31" customFormat="1" x14ac:dyDescent="0.25">
      <c r="A1885" s="58"/>
      <c r="E1885" s="58"/>
      <c r="F1885" s="58"/>
      <c r="I1885" s="51"/>
      <c r="J1885" s="58"/>
      <c r="L1885" s="52"/>
      <c r="M1885" s="53"/>
      <c r="N1885" s="52"/>
      <c r="O1885" s="54"/>
      <c r="P1885" s="51"/>
      <c r="U1885" s="55"/>
      <c r="V1885" s="57"/>
      <c r="X1885" s="57"/>
      <c r="Y1885" s="62"/>
      <c r="Z1885" s="62"/>
      <c r="AA1885" s="58"/>
    </row>
    <row r="1886" spans="1:27" s="31" customFormat="1" x14ac:dyDescent="0.25">
      <c r="A1886" s="58"/>
      <c r="B1886" s="121"/>
      <c r="E1886" s="58"/>
      <c r="F1886" s="58"/>
      <c r="I1886" s="51"/>
      <c r="J1886" s="58"/>
      <c r="L1886" s="52"/>
      <c r="M1886" s="53"/>
      <c r="N1886" s="52"/>
      <c r="O1886" s="54"/>
      <c r="P1886" s="51"/>
      <c r="U1886" s="55"/>
      <c r="V1886" s="57"/>
      <c r="X1886" s="57"/>
      <c r="Y1886" s="122"/>
      <c r="Z1886" s="122"/>
      <c r="AA1886" s="58"/>
    </row>
    <row r="1887" spans="1:27" s="31" customFormat="1" x14ac:dyDescent="0.25">
      <c r="A1887" s="58"/>
      <c r="E1887" s="58"/>
      <c r="F1887" s="58"/>
      <c r="I1887" s="51"/>
      <c r="J1887" s="58"/>
      <c r="L1887" s="52"/>
      <c r="M1887" s="53"/>
      <c r="N1887" s="52"/>
      <c r="O1887" s="54"/>
      <c r="P1887" s="51"/>
      <c r="U1887" s="55"/>
      <c r="V1887" s="57"/>
      <c r="X1887" s="57"/>
      <c r="Y1887" s="122"/>
      <c r="Z1887" s="122"/>
      <c r="AA1887" s="58"/>
    </row>
    <row r="1888" spans="1:27" s="31" customFormat="1" x14ac:dyDescent="0.25">
      <c r="A1888" s="58"/>
      <c r="B1888" s="121"/>
      <c r="E1888" s="58"/>
      <c r="F1888" s="58"/>
      <c r="I1888" s="51"/>
      <c r="J1888" s="58"/>
      <c r="L1888" s="52"/>
      <c r="M1888" s="53"/>
      <c r="N1888" s="52"/>
      <c r="O1888" s="54"/>
      <c r="P1888" s="51"/>
      <c r="U1888" s="55"/>
      <c r="V1888" s="57"/>
      <c r="X1888" s="57"/>
      <c r="Y1888" s="122"/>
      <c r="Z1888" s="122"/>
      <c r="AA1888" s="58"/>
    </row>
    <row r="1889" spans="1:27" s="31" customFormat="1" x14ac:dyDescent="0.25">
      <c r="A1889" s="58"/>
      <c r="E1889" s="58"/>
      <c r="F1889" s="58"/>
      <c r="I1889" s="51"/>
      <c r="J1889" s="58"/>
      <c r="L1889" s="52"/>
      <c r="M1889" s="53"/>
      <c r="N1889" s="52"/>
      <c r="O1889" s="54"/>
      <c r="P1889" s="51"/>
      <c r="U1889" s="55"/>
      <c r="V1889" s="57"/>
      <c r="X1889" s="57"/>
      <c r="Y1889" s="122"/>
      <c r="Z1889" s="122"/>
      <c r="AA1889" s="58"/>
    </row>
    <row r="1890" spans="1:27" s="31" customFormat="1" x14ac:dyDescent="0.25">
      <c r="A1890" s="58"/>
      <c r="B1890" s="121"/>
      <c r="E1890" s="58"/>
      <c r="F1890" s="58"/>
      <c r="I1890" s="51"/>
      <c r="J1890" s="58"/>
      <c r="L1890" s="52"/>
      <c r="M1890" s="53"/>
      <c r="N1890" s="52"/>
      <c r="O1890" s="54"/>
      <c r="P1890" s="51"/>
      <c r="U1890" s="55"/>
      <c r="V1890" s="57"/>
      <c r="X1890" s="57"/>
      <c r="Y1890" s="122"/>
      <c r="Z1890" s="122"/>
      <c r="AA1890" s="58"/>
    </row>
    <row r="1891" spans="1:27" s="31" customFormat="1" x14ac:dyDescent="0.25">
      <c r="A1891" s="58"/>
      <c r="E1891" s="58"/>
      <c r="F1891" s="58"/>
      <c r="I1891" s="51"/>
      <c r="J1891" s="58"/>
      <c r="L1891" s="52"/>
      <c r="M1891" s="53"/>
      <c r="N1891" s="52"/>
      <c r="O1891" s="54"/>
      <c r="P1891" s="51"/>
      <c r="U1891" s="55"/>
      <c r="V1891" s="57"/>
      <c r="X1891" s="57"/>
      <c r="Y1891" s="122"/>
      <c r="Z1891" s="122"/>
      <c r="AA1891" s="58"/>
    </row>
    <row r="1892" spans="1:27" s="31" customFormat="1" x14ac:dyDescent="0.25">
      <c r="A1892" s="58"/>
      <c r="B1892" s="121"/>
      <c r="E1892" s="58"/>
      <c r="F1892" s="58"/>
      <c r="I1892" s="51"/>
      <c r="J1892" s="58"/>
      <c r="L1892" s="52"/>
      <c r="M1892" s="53"/>
      <c r="N1892" s="52"/>
      <c r="O1892" s="54"/>
      <c r="P1892" s="51"/>
      <c r="U1892" s="55"/>
      <c r="V1892" s="57"/>
      <c r="X1892" s="57"/>
      <c r="Y1892" s="122"/>
      <c r="Z1892" s="122"/>
      <c r="AA1892" s="58"/>
    </row>
    <row r="1893" spans="1:27" s="31" customFormat="1" x14ac:dyDescent="0.25">
      <c r="A1893" s="58"/>
      <c r="E1893" s="58"/>
      <c r="F1893" s="58"/>
      <c r="I1893" s="51"/>
      <c r="J1893" s="58"/>
      <c r="L1893" s="52"/>
      <c r="M1893" s="53"/>
      <c r="N1893" s="52"/>
      <c r="O1893" s="54"/>
      <c r="P1893" s="51"/>
      <c r="U1893" s="55"/>
      <c r="V1893" s="57"/>
      <c r="X1893" s="57"/>
      <c r="Y1893" s="122"/>
      <c r="Z1893" s="122"/>
      <c r="AA1893" s="58"/>
    </row>
    <row r="1894" spans="1:27" s="31" customFormat="1" x14ac:dyDescent="0.25">
      <c r="A1894" s="58"/>
      <c r="B1894" s="121"/>
      <c r="E1894" s="58"/>
      <c r="F1894" s="58"/>
      <c r="I1894" s="51"/>
      <c r="J1894" s="58"/>
      <c r="L1894" s="52"/>
      <c r="M1894" s="53"/>
      <c r="N1894" s="383"/>
      <c r="O1894" s="54"/>
      <c r="P1894" s="51"/>
      <c r="U1894" s="55"/>
      <c r="V1894" s="57"/>
      <c r="X1894" s="57"/>
      <c r="Y1894" s="122"/>
      <c r="Z1894" s="122"/>
      <c r="AA1894" s="58"/>
    </row>
    <row r="1895" spans="1:27" s="31" customFormat="1" x14ac:dyDescent="0.25">
      <c r="A1895" s="58"/>
      <c r="E1895" s="58"/>
      <c r="F1895" s="58"/>
      <c r="I1895" s="51"/>
      <c r="J1895" s="58"/>
      <c r="L1895" s="52"/>
      <c r="M1895" s="53"/>
      <c r="N1895" s="52"/>
      <c r="O1895" s="54"/>
      <c r="U1895" s="55"/>
      <c r="V1895" s="57"/>
      <c r="X1895" s="57"/>
      <c r="Y1895" s="1"/>
      <c r="Z1895" s="1"/>
      <c r="AA1895" s="58"/>
    </row>
    <row r="1896" spans="1:27" s="31" customFormat="1" x14ac:dyDescent="0.25">
      <c r="A1896" s="58"/>
      <c r="B1896" s="121"/>
      <c r="E1896" s="58"/>
      <c r="F1896" s="58"/>
      <c r="I1896" s="51"/>
      <c r="J1896" s="58"/>
      <c r="L1896" s="52"/>
      <c r="M1896" s="53"/>
      <c r="N1896" s="52"/>
      <c r="O1896" s="54"/>
      <c r="U1896" s="55"/>
      <c r="V1896" s="57"/>
      <c r="X1896" s="57"/>
      <c r="Y1896" s="1"/>
      <c r="Z1896" s="1"/>
      <c r="AA1896" s="58"/>
    </row>
    <row r="1897" spans="1:27" s="31" customFormat="1" x14ac:dyDescent="0.25">
      <c r="A1897" s="58"/>
      <c r="E1897" s="58"/>
      <c r="F1897" s="58"/>
      <c r="I1897" s="51"/>
      <c r="J1897" s="58"/>
      <c r="L1897" s="52"/>
      <c r="M1897" s="53"/>
      <c r="N1897" s="52"/>
      <c r="O1897" s="54"/>
      <c r="U1897" s="55"/>
      <c r="V1897" s="57"/>
      <c r="X1897" s="57"/>
      <c r="Y1897" s="1"/>
      <c r="Z1897" s="1"/>
      <c r="AA1897" s="58"/>
    </row>
    <row r="1898" spans="1:27" s="31" customFormat="1" x14ac:dyDescent="0.25">
      <c r="A1898" s="58"/>
      <c r="B1898" s="121"/>
      <c r="E1898" s="58"/>
      <c r="F1898" s="58"/>
      <c r="I1898" s="51"/>
      <c r="J1898" s="58"/>
      <c r="L1898" s="52"/>
      <c r="M1898" s="53"/>
      <c r="N1898" s="52"/>
      <c r="O1898" s="54"/>
      <c r="U1898" s="55"/>
      <c r="V1898" s="57"/>
      <c r="X1898" s="57"/>
      <c r="Y1898" s="1"/>
      <c r="Z1898" s="1"/>
      <c r="AA1898" s="58"/>
    </row>
    <row r="1899" spans="1:27" s="31" customFormat="1" x14ac:dyDescent="0.25">
      <c r="A1899" s="58"/>
      <c r="E1899" s="58"/>
      <c r="F1899" s="58"/>
      <c r="I1899" s="51"/>
      <c r="J1899" s="58"/>
      <c r="L1899" s="52"/>
      <c r="M1899" s="53"/>
      <c r="N1899" s="52"/>
      <c r="O1899" s="54"/>
      <c r="U1899" s="55"/>
      <c r="V1899" s="57"/>
      <c r="X1899" s="57"/>
      <c r="Y1899" s="1"/>
      <c r="Z1899" s="1"/>
      <c r="AA1899" s="58"/>
    </row>
    <row r="1900" spans="1:27" s="31" customFormat="1" x14ac:dyDescent="0.25">
      <c r="A1900" s="58"/>
      <c r="B1900" s="121"/>
      <c r="E1900" s="58"/>
      <c r="F1900" s="58"/>
      <c r="I1900" s="51"/>
      <c r="J1900" s="58"/>
      <c r="L1900" s="52"/>
      <c r="M1900" s="53"/>
      <c r="N1900" s="52"/>
      <c r="O1900" s="54"/>
      <c r="U1900" s="55"/>
      <c r="V1900" s="57"/>
      <c r="X1900" s="57"/>
      <c r="Y1900" s="1"/>
      <c r="Z1900" s="1"/>
      <c r="AA1900" s="58"/>
    </row>
    <row r="1901" spans="1:27" s="31" customFormat="1" x14ac:dyDescent="0.25">
      <c r="A1901" s="58"/>
      <c r="E1901" s="58"/>
      <c r="F1901" s="58"/>
      <c r="I1901" s="51"/>
      <c r="J1901" s="58"/>
      <c r="L1901" s="52"/>
      <c r="M1901" s="53"/>
      <c r="N1901" s="52"/>
      <c r="O1901" s="54"/>
      <c r="U1901" s="55"/>
      <c r="V1901" s="57"/>
      <c r="X1901" s="57"/>
      <c r="Y1901" s="1"/>
      <c r="Z1901" s="1"/>
      <c r="AA1901" s="58"/>
    </row>
    <row r="1902" spans="1:27" s="31" customFormat="1" x14ac:dyDescent="0.25">
      <c r="A1902" s="58"/>
      <c r="B1902" s="121"/>
      <c r="E1902" s="58"/>
      <c r="F1902" s="58"/>
      <c r="I1902" s="51"/>
      <c r="J1902" s="58"/>
      <c r="L1902" s="52"/>
      <c r="M1902" s="53"/>
      <c r="N1902" s="52"/>
      <c r="O1902" s="54"/>
      <c r="U1902" s="55"/>
      <c r="V1902" s="57"/>
      <c r="X1902" s="57"/>
      <c r="Y1902" s="1"/>
      <c r="Z1902" s="1"/>
      <c r="AA1902" s="58"/>
    </row>
    <row r="1903" spans="1:27" s="31" customFormat="1" x14ac:dyDescent="0.25">
      <c r="A1903" s="58"/>
      <c r="E1903" s="58"/>
      <c r="F1903" s="58"/>
      <c r="I1903" s="51"/>
      <c r="J1903" s="58"/>
      <c r="L1903" s="52"/>
      <c r="M1903" s="53"/>
      <c r="N1903" s="52"/>
      <c r="O1903" s="54"/>
      <c r="U1903" s="55"/>
      <c r="V1903" s="57"/>
      <c r="X1903" s="57"/>
      <c r="Y1903" s="1"/>
      <c r="Z1903" s="1"/>
      <c r="AA1903" s="58"/>
    </row>
    <row r="1904" spans="1:27" s="31" customFormat="1" x14ac:dyDescent="0.25">
      <c r="A1904" s="58"/>
      <c r="B1904" s="121"/>
      <c r="E1904" s="58"/>
      <c r="F1904" s="58"/>
      <c r="I1904" s="51"/>
      <c r="J1904" s="58"/>
      <c r="L1904" s="52"/>
      <c r="M1904" s="53"/>
      <c r="N1904" s="52"/>
      <c r="O1904" s="54"/>
      <c r="U1904" s="55"/>
      <c r="V1904" s="57"/>
      <c r="X1904" s="57"/>
      <c r="Y1904" s="1"/>
      <c r="Z1904" s="1"/>
      <c r="AA1904" s="58"/>
    </row>
    <row r="1905" spans="1:27" s="31" customFormat="1" x14ac:dyDescent="0.25">
      <c r="A1905" s="58"/>
      <c r="E1905" s="58"/>
      <c r="F1905" s="58"/>
      <c r="I1905" s="51"/>
      <c r="J1905" s="58"/>
      <c r="L1905" s="52"/>
      <c r="M1905" s="53"/>
      <c r="N1905" s="52"/>
      <c r="O1905" s="54"/>
      <c r="U1905" s="55"/>
      <c r="V1905" s="57"/>
      <c r="X1905" s="57"/>
      <c r="Y1905" s="1"/>
      <c r="Z1905" s="1"/>
      <c r="AA1905" s="58"/>
    </row>
    <row r="1906" spans="1:27" s="31" customFormat="1" x14ac:dyDescent="0.25">
      <c r="A1906" s="58"/>
      <c r="B1906" s="121"/>
      <c r="E1906" s="58"/>
      <c r="F1906" s="58"/>
      <c r="I1906" s="51"/>
      <c r="J1906" s="58"/>
      <c r="L1906" s="52"/>
      <c r="M1906" s="53"/>
      <c r="N1906" s="52"/>
      <c r="O1906" s="54"/>
      <c r="U1906" s="55"/>
      <c r="V1906" s="57"/>
      <c r="X1906" s="57"/>
      <c r="Y1906" s="1"/>
      <c r="Z1906" s="1"/>
      <c r="AA1906" s="58"/>
    </row>
    <row r="1907" spans="1:27" s="31" customFormat="1" x14ac:dyDescent="0.25">
      <c r="A1907" s="58"/>
      <c r="E1907" s="58"/>
      <c r="F1907" s="58"/>
      <c r="I1907" s="51"/>
      <c r="J1907" s="58"/>
      <c r="L1907" s="52"/>
      <c r="M1907" s="53"/>
      <c r="N1907" s="52"/>
      <c r="O1907" s="54"/>
      <c r="U1907" s="55"/>
      <c r="V1907" s="57"/>
      <c r="X1907" s="57"/>
      <c r="Y1907" s="1"/>
      <c r="Z1907" s="1"/>
      <c r="AA1907" s="58"/>
    </row>
    <row r="1908" spans="1:27" s="31" customFormat="1" x14ac:dyDescent="0.25">
      <c r="A1908" s="58"/>
      <c r="B1908" s="121"/>
      <c r="E1908" s="58"/>
      <c r="F1908" s="58"/>
      <c r="I1908" s="51"/>
      <c r="J1908" s="58"/>
      <c r="L1908" s="52"/>
      <c r="M1908" s="53"/>
      <c r="N1908" s="52"/>
      <c r="O1908" s="54"/>
      <c r="U1908" s="55"/>
      <c r="V1908" s="57"/>
      <c r="X1908" s="57"/>
      <c r="Y1908" s="1"/>
      <c r="Z1908" s="1"/>
      <c r="AA1908" s="58"/>
    </row>
    <row r="1909" spans="1:27" s="31" customFormat="1" x14ac:dyDescent="0.25">
      <c r="A1909" s="58"/>
      <c r="E1909" s="58"/>
      <c r="F1909" s="58"/>
      <c r="I1909" s="51"/>
      <c r="J1909" s="58"/>
      <c r="L1909" s="52"/>
      <c r="M1909" s="53"/>
      <c r="N1909" s="52"/>
      <c r="O1909" s="54"/>
      <c r="U1909" s="55"/>
      <c r="V1909" s="57"/>
      <c r="X1909" s="57"/>
      <c r="Y1909" s="1"/>
      <c r="Z1909" s="1"/>
      <c r="AA1909" s="58"/>
    </row>
    <row r="1910" spans="1:27" s="31" customFormat="1" x14ac:dyDescent="0.25">
      <c r="A1910" s="58"/>
      <c r="B1910" s="121"/>
      <c r="E1910" s="58"/>
      <c r="F1910" s="58"/>
      <c r="I1910" s="51"/>
      <c r="J1910" s="58"/>
      <c r="L1910" s="52"/>
      <c r="M1910" s="53"/>
      <c r="N1910" s="52"/>
      <c r="O1910" s="54"/>
      <c r="U1910" s="55"/>
      <c r="V1910" s="57"/>
      <c r="X1910" s="57"/>
      <c r="Y1910" s="1"/>
      <c r="Z1910" s="1"/>
      <c r="AA1910" s="58"/>
    </row>
    <row r="1911" spans="1:27" s="31" customFormat="1" x14ac:dyDescent="0.25">
      <c r="A1911" s="58"/>
      <c r="E1911" s="58"/>
      <c r="F1911" s="58"/>
      <c r="I1911" s="51"/>
      <c r="J1911" s="58"/>
      <c r="L1911" s="52"/>
      <c r="M1911" s="53"/>
      <c r="N1911" s="52"/>
      <c r="O1911" s="54"/>
      <c r="U1911" s="55"/>
      <c r="V1911" s="57"/>
      <c r="X1911" s="57"/>
      <c r="Y1911" s="1"/>
      <c r="Z1911" s="1"/>
      <c r="AA1911" s="58"/>
    </row>
    <row r="1912" spans="1:27" s="31" customFormat="1" x14ac:dyDescent="0.25">
      <c r="A1912" s="58"/>
      <c r="B1912" s="121"/>
      <c r="E1912" s="58"/>
      <c r="F1912" s="58"/>
      <c r="I1912" s="51"/>
      <c r="J1912" s="58"/>
      <c r="L1912" s="52"/>
      <c r="M1912" s="53"/>
      <c r="N1912" s="52"/>
      <c r="O1912" s="54"/>
      <c r="U1912" s="55"/>
      <c r="V1912" s="57"/>
      <c r="X1912" s="57"/>
      <c r="Y1912" s="1"/>
      <c r="Z1912" s="1"/>
      <c r="AA1912" s="58"/>
    </row>
    <row r="1913" spans="1:27" s="31" customFormat="1" x14ac:dyDescent="0.25">
      <c r="A1913" s="58"/>
      <c r="E1913" s="58"/>
      <c r="F1913" s="58"/>
      <c r="I1913" s="51"/>
      <c r="J1913" s="58"/>
      <c r="L1913" s="52"/>
      <c r="M1913" s="53"/>
      <c r="N1913" s="52"/>
      <c r="O1913" s="54"/>
      <c r="U1913" s="55"/>
      <c r="V1913" s="57"/>
      <c r="X1913" s="57"/>
      <c r="Y1913" s="1"/>
      <c r="Z1913" s="1"/>
      <c r="AA1913" s="58"/>
    </row>
    <row r="1914" spans="1:27" s="122" customFormat="1" x14ac:dyDescent="0.25">
      <c r="A1914" s="143"/>
      <c r="B1914" s="186"/>
      <c r="E1914" s="143"/>
      <c r="F1914" s="143"/>
      <c r="I1914" s="123"/>
      <c r="J1914" s="143"/>
      <c r="L1914" s="144"/>
      <c r="M1914" s="145"/>
      <c r="N1914" s="144"/>
      <c r="O1914" s="132"/>
      <c r="Y1914" s="1"/>
      <c r="Z1914" s="1"/>
      <c r="AA1914" s="143"/>
    </row>
    <row r="1915" spans="1:27" s="122" customFormat="1" x14ac:dyDescent="0.25">
      <c r="A1915" s="143"/>
      <c r="E1915" s="143"/>
      <c r="F1915" s="143"/>
      <c r="I1915" s="123"/>
      <c r="J1915" s="143"/>
      <c r="L1915" s="144"/>
      <c r="M1915" s="145"/>
      <c r="N1915" s="144"/>
      <c r="O1915" s="132"/>
      <c r="Y1915" s="1"/>
      <c r="Z1915" s="1"/>
      <c r="AA1915" s="143"/>
    </row>
    <row r="1916" spans="1:27" s="122" customFormat="1" x14ac:dyDescent="0.25">
      <c r="A1916" s="143"/>
      <c r="B1916" s="186"/>
      <c r="E1916" s="143"/>
      <c r="F1916" s="143"/>
      <c r="I1916" s="123"/>
      <c r="J1916" s="143"/>
      <c r="L1916" s="144"/>
      <c r="M1916" s="145"/>
      <c r="N1916" s="144"/>
      <c r="O1916" s="132"/>
      <c r="Y1916" s="1"/>
      <c r="Z1916" s="1"/>
      <c r="AA1916" s="143"/>
    </row>
    <row r="1917" spans="1:27" s="122" customFormat="1" x14ac:dyDescent="0.25">
      <c r="A1917" s="143"/>
      <c r="E1917" s="143"/>
      <c r="F1917" s="143"/>
      <c r="I1917" s="123"/>
      <c r="J1917" s="143"/>
      <c r="L1917" s="144"/>
      <c r="M1917" s="145"/>
      <c r="N1917" s="144"/>
      <c r="O1917" s="132"/>
      <c r="Y1917" s="1"/>
      <c r="Z1917" s="1"/>
      <c r="AA1917" s="143"/>
    </row>
    <row r="1918" spans="1:27" s="122" customFormat="1" x14ac:dyDescent="0.25">
      <c r="A1918" s="143"/>
      <c r="B1918" s="186"/>
      <c r="E1918" s="143"/>
      <c r="F1918" s="143"/>
      <c r="I1918" s="123"/>
      <c r="J1918" s="143"/>
      <c r="L1918" s="144"/>
      <c r="M1918" s="145"/>
      <c r="N1918" s="144"/>
      <c r="O1918" s="132"/>
      <c r="Y1918" s="1"/>
      <c r="Z1918" s="1"/>
      <c r="AA1918" s="143"/>
    </row>
    <row r="1919" spans="1:27" s="31" customFormat="1" x14ac:dyDescent="0.25">
      <c r="A1919" s="58"/>
      <c r="E1919" s="58"/>
      <c r="F1919" s="58"/>
      <c r="I1919" s="51"/>
      <c r="J1919" s="58"/>
      <c r="L1919" s="52"/>
      <c r="M1919" s="53"/>
      <c r="N1919" s="52"/>
      <c r="O1919" s="54"/>
      <c r="U1919" s="55"/>
      <c r="V1919" s="57"/>
      <c r="X1919" s="57"/>
      <c r="Y1919" s="1"/>
      <c r="Z1919" s="1"/>
      <c r="AA1919" s="58"/>
    </row>
    <row r="1920" spans="1:27" s="31" customFormat="1" x14ac:dyDescent="0.25">
      <c r="A1920" s="58"/>
      <c r="B1920" s="121"/>
      <c r="E1920" s="58"/>
      <c r="F1920" s="58"/>
      <c r="I1920" s="51"/>
      <c r="J1920" s="58"/>
      <c r="L1920" s="52"/>
      <c r="M1920" s="53"/>
      <c r="N1920" s="52"/>
      <c r="O1920" s="54"/>
      <c r="U1920" s="55"/>
      <c r="V1920" s="57"/>
      <c r="X1920" s="57"/>
      <c r="Y1920" s="1"/>
      <c r="Z1920" s="1"/>
      <c r="AA1920" s="58"/>
    </row>
    <row r="1921" spans="1:30" s="31" customFormat="1" x14ac:dyDescent="0.25">
      <c r="A1921" s="58"/>
      <c r="E1921" s="58"/>
      <c r="F1921" s="58"/>
      <c r="I1921" s="51"/>
      <c r="J1921" s="58"/>
      <c r="L1921" s="52"/>
      <c r="M1921" s="53"/>
      <c r="N1921" s="52"/>
      <c r="O1921" s="54"/>
      <c r="U1921" s="55"/>
      <c r="V1921" s="57"/>
      <c r="X1921" s="57"/>
      <c r="Y1921" s="1"/>
      <c r="Z1921" s="1"/>
      <c r="AA1921" s="58"/>
    </row>
    <row r="1922" spans="1:30" s="31" customFormat="1" x14ac:dyDescent="0.25">
      <c r="A1922" s="58"/>
      <c r="B1922" s="121"/>
      <c r="E1922" s="58"/>
      <c r="F1922" s="58"/>
      <c r="I1922" s="51"/>
      <c r="J1922" s="58"/>
      <c r="L1922" s="52"/>
      <c r="M1922" s="53"/>
      <c r="N1922" s="52"/>
      <c r="O1922" s="54"/>
      <c r="U1922" s="55"/>
      <c r="V1922" s="57"/>
      <c r="X1922" s="57"/>
      <c r="Y1922" s="1"/>
      <c r="Z1922" s="1"/>
      <c r="AA1922" s="58"/>
    </row>
    <row r="1923" spans="1:30" s="31" customFormat="1" ht="14.4" x14ac:dyDescent="0.3">
      <c r="A1923" s="58"/>
      <c r="E1923" s="58"/>
      <c r="F1923" s="182"/>
      <c r="I1923" s="51"/>
      <c r="J1923" s="58"/>
      <c r="L1923" s="52"/>
      <c r="M1923" s="53"/>
      <c r="N1923" s="52"/>
      <c r="O1923" s="54"/>
      <c r="U1923" s="55"/>
      <c r="V1923" s="57"/>
      <c r="X1923" s="57"/>
      <c r="Y1923" s="1"/>
      <c r="Z1923" s="1"/>
      <c r="AA1923" s="58"/>
    </row>
    <row r="1924" spans="1:30" s="96" customFormat="1" x14ac:dyDescent="0.25">
      <c r="A1924" s="103"/>
      <c r="B1924" s="141"/>
      <c r="E1924" s="103"/>
      <c r="F1924" s="103"/>
      <c r="I1924" s="97"/>
      <c r="J1924" s="103"/>
      <c r="K1924" s="141"/>
      <c r="L1924" s="98"/>
      <c r="M1924" s="99"/>
      <c r="N1924" s="98"/>
      <c r="O1924" s="100"/>
      <c r="P1924" s="97"/>
      <c r="U1924" s="101"/>
      <c r="V1924" s="102"/>
      <c r="X1924" s="102"/>
      <c r="Y1924" s="1"/>
      <c r="Z1924" s="1"/>
      <c r="AA1924" s="103"/>
    </row>
    <row r="1925" spans="1:30" s="122" customFormat="1" x14ac:dyDescent="0.25">
      <c r="A1925" s="143"/>
      <c r="E1925" s="143"/>
      <c r="F1925" s="143"/>
      <c r="I1925" s="123"/>
      <c r="J1925" s="143"/>
      <c r="K1925" s="186"/>
      <c r="L1925" s="144"/>
      <c r="M1925" s="145"/>
      <c r="N1925" s="144"/>
      <c r="O1925" s="132"/>
      <c r="P1925" s="123"/>
      <c r="U1925" s="146"/>
      <c r="V1925" s="147"/>
      <c r="X1925" s="147"/>
      <c r="Y1925" s="1"/>
      <c r="Z1925" s="1"/>
      <c r="AA1925" s="143"/>
    </row>
    <row r="1926" spans="1:30" s="122" customFormat="1" x14ac:dyDescent="0.25">
      <c r="A1926" s="143"/>
      <c r="B1926" s="186"/>
      <c r="E1926" s="143"/>
      <c r="F1926" s="143"/>
      <c r="I1926" s="123"/>
      <c r="J1926" s="143"/>
      <c r="K1926" s="186"/>
      <c r="L1926" s="144"/>
      <c r="M1926" s="145"/>
      <c r="N1926" s="144"/>
      <c r="O1926" s="132"/>
      <c r="P1926" s="123"/>
      <c r="U1926" s="146"/>
      <c r="V1926" s="147"/>
      <c r="X1926" s="147"/>
      <c r="Y1926" s="1"/>
      <c r="Z1926" s="1"/>
      <c r="AA1926" s="143"/>
    </row>
    <row r="1927" spans="1:30" s="122" customFormat="1" x14ac:dyDescent="0.25">
      <c r="A1927" s="143"/>
      <c r="E1927" s="143"/>
      <c r="F1927" s="143"/>
      <c r="I1927" s="123"/>
      <c r="J1927" s="143"/>
      <c r="K1927" s="186"/>
      <c r="L1927" s="144"/>
      <c r="M1927" s="145"/>
      <c r="N1927" s="144"/>
      <c r="O1927" s="132"/>
      <c r="P1927" s="123"/>
      <c r="U1927" s="146"/>
      <c r="V1927" s="147"/>
      <c r="X1927" s="147"/>
      <c r="Y1927" s="1"/>
      <c r="Z1927" s="1"/>
      <c r="AA1927" s="143"/>
    </row>
    <row r="1928" spans="1:30" s="122" customFormat="1" x14ac:dyDescent="0.25">
      <c r="A1928" s="143"/>
      <c r="B1928" s="186"/>
      <c r="E1928" s="143"/>
      <c r="F1928" s="143"/>
      <c r="I1928" s="123"/>
      <c r="J1928" s="143"/>
      <c r="K1928" s="186"/>
      <c r="L1928" s="144"/>
      <c r="M1928" s="145"/>
      <c r="N1928" s="144"/>
      <c r="O1928" s="132"/>
      <c r="P1928" s="123"/>
      <c r="U1928" s="146"/>
      <c r="V1928" s="147"/>
      <c r="X1928" s="147"/>
      <c r="Y1928" s="1"/>
      <c r="Z1928" s="1"/>
      <c r="AA1928" s="143"/>
    </row>
    <row r="1929" spans="1:30" s="62" customFormat="1" x14ac:dyDescent="0.25">
      <c r="A1929" s="131"/>
      <c r="E1929" s="131"/>
      <c r="F1929" s="131"/>
      <c r="I1929" s="372"/>
      <c r="J1929" s="131"/>
      <c r="K1929" s="373"/>
      <c r="L1929" s="374"/>
      <c r="M1929" s="375"/>
      <c r="N1929" s="374"/>
      <c r="O1929" s="376"/>
      <c r="P1929" s="372"/>
      <c r="U1929" s="377"/>
      <c r="V1929" s="378"/>
      <c r="X1929" s="378"/>
      <c r="Y1929" s="1"/>
      <c r="Z1929" s="1"/>
      <c r="AA1929" s="131"/>
    </row>
    <row r="1930" spans="1:30" s="122" customFormat="1" x14ac:dyDescent="0.25">
      <c r="A1930" s="143"/>
      <c r="B1930" s="186"/>
      <c r="E1930" s="143"/>
      <c r="F1930" s="143"/>
      <c r="I1930" s="123"/>
      <c r="J1930" s="143"/>
      <c r="K1930" s="186"/>
      <c r="L1930" s="144"/>
      <c r="M1930" s="145"/>
      <c r="N1930" s="144"/>
      <c r="O1930" s="132"/>
      <c r="P1930" s="123"/>
      <c r="Y1930" s="1"/>
      <c r="Z1930" s="1"/>
      <c r="AA1930" s="143"/>
    </row>
    <row r="1931" spans="1:30" s="122" customFormat="1" x14ac:dyDescent="0.25">
      <c r="A1931" s="143"/>
      <c r="E1931" s="143"/>
      <c r="F1931" s="143"/>
      <c r="I1931" s="123"/>
      <c r="J1931" s="143"/>
      <c r="K1931" s="186"/>
      <c r="L1931" s="144"/>
      <c r="M1931" s="145"/>
      <c r="N1931" s="144"/>
      <c r="O1931" s="132"/>
      <c r="P1931" s="123"/>
      <c r="Y1931" s="1"/>
      <c r="Z1931" s="1"/>
      <c r="AA1931" s="143"/>
    </row>
    <row r="1932" spans="1:30" s="122" customFormat="1" x14ac:dyDescent="0.25">
      <c r="A1932" s="143"/>
      <c r="B1932" s="186"/>
      <c r="E1932" s="143"/>
      <c r="F1932" s="143"/>
      <c r="I1932" s="123"/>
      <c r="J1932" s="143"/>
      <c r="K1932" s="186"/>
      <c r="L1932" s="144"/>
      <c r="M1932" s="145"/>
      <c r="N1932" s="144"/>
      <c r="O1932" s="132"/>
      <c r="P1932" s="123"/>
      <c r="Y1932" s="1"/>
      <c r="Z1932" s="1"/>
      <c r="AA1932" s="143"/>
    </row>
    <row r="1933" spans="1:30" s="122" customFormat="1" x14ac:dyDescent="0.25">
      <c r="A1933" s="143"/>
      <c r="E1933" s="143"/>
      <c r="F1933" s="143"/>
      <c r="I1933" s="123"/>
      <c r="J1933" s="143"/>
      <c r="K1933" s="186"/>
      <c r="L1933" s="144"/>
      <c r="M1933" s="145"/>
      <c r="N1933" s="144"/>
      <c r="O1933" s="132"/>
      <c r="P1933" s="123"/>
      <c r="Y1933" s="1"/>
      <c r="Z1933" s="1"/>
      <c r="AA1933" s="143"/>
    </row>
    <row r="1934" spans="1:30" s="122" customFormat="1" x14ac:dyDescent="0.25">
      <c r="A1934" s="143"/>
      <c r="B1934" s="186"/>
      <c r="E1934" s="143"/>
      <c r="F1934" s="143"/>
      <c r="I1934" s="123"/>
      <c r="J1934" s="143"/>
      <c r="K1934" s="186"/>
      <c r="L1934" s="144"/>
      <c r="M1934" s="145"/>
      <c r="N1934" s="144"/>
      <c r="O1934" s="132"/>
      <c r="P1934" s="123"/>
      <c r="Y1934" s="1"/>
      <c r="Z1934" s="1"/>
      <c r="AA1934" s="143"/>
    </row>
    <row r="1935" spans="1:30" s="122" customFormat="1" x14ac:dyDescent="0.25">
      <c r="A1935" s="143"/>
      <c r="E1935" s="143"/>
      <c r="F1935" s="143"/>
      <c r="I1935" s="123"/>
      <c r="J1935" s="143"/>
      <c r="K1935" s="186"/>
      <c r="L1935" s="144"/>
      <c r="M1935" s="145"/>
      <c r="N1935" s="144"/>
      <c r="O1935" s="132"/>
      <c r="P1935" s="123"/>
      <c r="Y1935" s="1"/>
      <c r="Z1935" s="1"/>
      <c r="AA1935" s="143"/>
    </row>
    <row r="1936" spans="1:30" s="122" customFormat="1" ht="14.4" x14ac:dyDescent="0.3">
      <c r="A1936" s="143"/>
      <c r="B1936" s="186"/>
      <c r="D1936" s="362"/>
      <c r="E1936" s="143"/>
      <c r="F1936" s="143"/>
      <c r="I1936" s="363"/>
      <c r="J1936" s="368"/>
      <c r="K1936" s="367"/>
      <c r="L1936" s="370"/>
      <c r="M1936" s="145"/>
      <c r="N1936" s="144"/>
      <c r="O1936" s="132"/>
      <c r="U1936" s="146"/>
      <c r="V1936" s="147"/>
      <c r="X1936" s="147"/>
      <c r="Y1936" s="1"/>
      <c r="Z1936" s="1"/>
      <c r="AA1936" s="143"/>
      <c r="AD1936" s="148"/>
    </row>
    <row r="1937" spans="1:29" s="122" customFormat="1" ht="14.4" x14ac:dyDescent="0.3">
      <c r="A1937" s="143"/>
      <c r="D1937" s="362"/>
      <c r="E1937" s="143"/>
      <c r="F1937" s="143"/>
      <c r="I1937" s="363"/>
      <c r="J1937" s="368"/>
      <c r="K1937" s="367"/>
      <c r="L1937" s="370"/>
      <c r="M1937" s="145"/>
      <c r="N1937" s="144"/>
      <c r="O1937" s="132"/>
      <c r="U1937" s="146"/>
      <c r="V1937" s="147"/>
      <c r="X1937" s="147"/>
      <c r="Y1937" s="1"/>
      <c r="Z1937" s="1"/>
      <c r="AA1937" s="143"/>
    </row>
    <row r="1938" spans="1:29" s="122" customFormat="1" ht="14.4" x14ac:dyDescent="0.3">
      <c r="A1938" s="143"/>
      <c r="B1938" s="186"/>
      <c r="D1938" s="362"/>
      <c r="E1938" s="143"/>
      <c r="F1938" s="143"/>
      <c r="I1938" s="363"/>
      <c r="J1938" s="368"/>
      <c r="K1938" s="367"/>
      <c r="L1938" s="370"/>
      <c r="M1938" s="145"/>
      <c r="N1938" s="144"/>
      <c r="O1938" s="132"/>
      <c r="U1938" s="146"/>
      <c r="V1938" s="147"/>
      <c r="X1938" s="147"/>
      <c r="Y1938" s="1"/>
      <c r="Z1938" s="1"/>
      <c r="AA1938" s="143"/>
    </row>
    <row r="1939" spans="1:29" ht="15.6" customHeight="1" x14ac:dyDescent="0.3">
      <c r="A1939" s="143"/>
      <c r="B1939" s="122"/>
      <c r="C1939" s="122"/>
      <c r="D1939" s="362"/>
      <c r="G1939" s="122"/>
      <c r="I1939" s="364"/>
      <c r="J1939" s="368"/>
      <c r="K1939" s="367"/>
      <c r="L1939" s="370"/>
      <c r="M1939" s="145"/>
      <c r="O1939" s="132"/>
      <c r="P1939" s="122"/>
      <c r="Q1939" s="122"/>
      <c r="R1939" s="122"/>
      <c r="S1939" s="122"/>
      <c r="T1939" s="122"/>
      <c r="W1939" s="122"/>
      <c r="AA1939" s="143"/>
    </row>
    <row r="1940" spans="1:29" ht="14.4" x14ac:dyDescent="0.3">
      <c r="A1940" s="143"/>
      <c r="B1940" s="186"/>
      <c r="C1940" s="122"/>
      <c r="D1940" s="362"/>
      <c r="G1940" s="122"/>
      <c r="I1940" s="363"/>
      <c r="J1940" s="368"/>
      <c r="K1940" s="367"/>
      <c r="L1940" s="370"/>
      <c r="M1940" s="145"/>
      <c r="O1940" s="132"/>
      <c r="P1940" s="122"/>
      <c r="Q1940" s="122"/>
      <c r="R1940" s="122"/>
      <c r="S1940" s="122"/>
      <c r="T1940" s="122"/>
      <c r="W1940" s="122"/>
      <c r="AA1940" s="143"/>
    </row>
    <row r="1941" spans="1:29" ht="14.4" x14ac:dyDescent="0.3">
      <c r="A1941" s="143"/>
      <c r="B1941" s="122"/>
      <c r="C1941" s="122"/>
      <c r="D1941" s="362"/>
      <c r="G1941" s="122"/>
      <c r="I1941" s="363"/>
      <c r="J1941" s="368"/>
      <c r="K1941" s="367"/>
      <c r="L1941" s="370"/>
      <c r="M1941" s="145"/>
      <c r="O1941" s="132"/>
      <c r="P1941" s="122"/>
      <c r="Q1941" s="122"/>
      <c r="R1941" s="122"/>
      <c r="S1941" s="122"/>
      <c r="T1941" s="122"/>
      <c r="W1941" s="122"/>
      <c r="AA1941" s="143"/>
    </row>
    <row r="1942" spans="1:29" ht="14.4" x14ac:dyDescent="0.3">
      <c r="A1942" s="143"/>
      <c r="B1942" s="186"/>
      <c r="C1942" s="122"/>
      <c r="D1942" s="362"/>
      <c r="G1942" s="122"/>
      <c r="I1942" s="365"/>
      <c r="J1942" s="368"/>
      <c r="K1942" s="367"/>
      <c r="L1942" s="370"/>
      <c r="M1942" s="145"/>
      <c r="O1942" s="132"/>
      <c r="P1942" s="122"/>
      <c r="Q1942" s="122"/>
      <c r="R1942" s="122"/>
      <c r="S1942" s="122"/>
      <c r="T1942" s="122"/>
      <c r="W1942" s="122"/>
      <c r="AA1942" s="143"/>
    </row>
    <row r="1943" spans="1:29" ht="14.4" x14ac:dyDescent="0.3">
      <c r="A1943" s="143"/>
      <c r="B1943" s="122"/>
      <c r="C1943" s="122"/>
      <c r="D1943" s="362"/>
      <c r="G1943" s="122"/>
      <c r="I1943" s="366"/>
      <c r="J1943" s="368"/>
      <c r="K1943" s="367"/>
      <c r="L1943" s="370"/>
      <c r="M1943" s="145"/>
      <c r="O1943" s="132"/>
      <c r="P1943" s="122"/>
      <c r="Q1943" s="122"/>
      <c r="R1943" s="122"/>
      <c r="S1943" s="122"/>
      <c r="T1943" s="122"/>
      <c r="W1943" s="122"/>
      <c r="AA1943" s="143"/>
    </row>
    <row r="1944" spans="1:29" ht="14.4" x14ac:dyDescent="0.3">
      <c r="A1944" s="143"/>
      <c r="B1944" s="186"/>
      <c r="C1944" s="122"/>
      <c r="D1944" s="362"/>
      <c r="G1944" s="122"/>
      <c r="I1944" s="363"/>
      <c r="J1944" s="368"/>
      <c r="K1944" s="367"/>
      <c r="L1944" s="370"/>
      <c r="M1944" s="145"/>
      <c r="O1944" s="132"/>
      <c r="P1944" s="122"/>
      <c r="Q1944" s="122"/>
      <c r="R1944" s="122"/>
      <c r="S1944" s="122"/>
      <c r="T1944" s="122"/>
      <c r="W1944" s="122"/>
      <c r="AA1944" s="143"/>
    </row>
    <row r="1945" spans="1:29" ht="14.4" x14ac:dyDescent="0.3">
      <c r="A1945" s="143"/>
      <c r="B1945" s="122"/>
      <c r="C1945" s="122"/>
      <c r="D1945" s="362"/>
      <c r="G1945" s="122"/>
      <c r="I1945" s="363"/>
      <c r="J1945" s="368"/>
      <c r="K1945" s="367"/>
      <c r="L1945" s="370"/>
      <c r="M1945" s="145"/>
      <c r="O1945" s="132"/>
      <c r="P1945" s="122"/>
      <c r="Q1945" s="122"/>
      <c r="R1945" s="122"/>
      <c r="S1945" s="122"/>
      <c r="T1945" s="122"/>
      <c r="W1945" s="122"/>
      <c r="AA1945" s="143"/>
    </row>
    <row r="1946" spans="1:29" ht="14.4" x14ac:dyDescent="0.3">
      <c r="A1946" s="143"/>
      <c r="B1946" s="186"/>
      <c r="C1946" s="122"/>
      <c r="D1946" s="362"/>
      <c r="G1946" s="122"/>
      <c r="I1946" s="365"/>
      <c r="J1946" s="368"/>
      <c r="K1946" s="367"/>
      <c r="L1946" s="370"/>
      <c r="M1946" s="145"/>
      <c r="O1946" s="132"/>
      <c r="P1946" s="122"/>
      <c r="Q1946" s="122"/>
      <c r="R1946" s="122"/>
      <c r="S1946" s="122"/>
      <c r="T1946" s="122"/>
      <c r="W1946" s="122"/>
      <c r="AA1946" s="24"/>
    </row>
    <row r="1947" spans="1:29" ht="14.4" x14ac:dyDescent="0.3">
      <c r="A1947" s="143"/>
      <c r="B1947" s="122"/>
      <c r="C1947" s="122"/>
      <c r="D1947" s="362"/>
      <c r="I1947" s="363"/>
      <c r="J1947" s="368"/>
      <c r="K1947" s="367"/>
      <c r="L1947" s="369"/>
      <c r="M1947" s="145"/>
      <c r="O1947" s="132"/>
      <c r="AA1947" s="24"/>
      <c r="AC1947" s="394"/>
    </row>
    <row r="1948" spans="1:29" ht="14.4" x14ac:dyDescent="0.3">
      <c r="A1948" s="143"/>
      <c r="B1948" s="186"/>
      <c r="C1948" s="122"/>
      <c r="D1948" s="362"/>
      <c r="I1948" s="363"/>
      <c r="J1948" s="368"/>
      <c r="K1948" s="367"/>
      <c r="L1948" s="369"/>
      <c r="M1948" s="145"/>
      <c r="O1948" s="132"/>
      <c r="AA1948" s="24"/>
      <c r="AC1948" s="394"/>
    </row>
    <row r="1949" spans="1:29" ht="14.4" x14ac:dyDescent="0.3">
      <c r="A1949" s="143"/>
      <c r="B1949" s="122"/>
      <c r="C1949" s="122"/>
      <c r="D1949" s="362"/>
      <c r="I1949" s="363"/>
      <c r="J1949" s="368"/>
      <c r="K1949" s="367"/>
      <c r="L1949" s="369"/>
      <c r="M1949" s="145"/>
      <c r="O1949" s="132"/>
      <c r="AA1949" s="24"/>
      <c r="AC1949" s="394"/>
    </row>
    <row r="1950" spans="1:29" ht="14.4" x14ac:dyDescent="0.3">
      <c r="A1950" s="143"/>
      <c r="B1950" s="186"/>
      <c r="C1950" s="122"/>
      <c r="D1950" s="362"/>
      <c r="I1950" s="363"/>
      <c r="J1950" s="368"/>
      <c r="K1950" s="367"/>
      <c r="L1950" s="369"/>
      <c r="M1950" s="145"/>
      <c r="O1950" s="132"/>
      <c r="AA1950" s="24"/>
      <c r="AC1950" s="394"/>
    </row>
    <row r="1951" spans="1:29" ht="14.4" x14ac:dyDescent="0.3">
      <c r="A1951" s="143"/>
      <c r="B1951" s="122"/>
      <c r="C1951" s="122"/>
      <c r="D1951" s="362"/>
      <c r="I1951" s="363"/>
      <c r="J1951" s="368"/>
      <c r="K1951" s="367"/>
      <c r="L1951" s="369"/>
      <c r="M1951" s="145"/>
      <c r="O1951" s="132"/>
      <c r="AA1951" s="24"/>
      <c r="AC1951" s="394"/>
    </row>
    <row r="1952" spans="1:29" ht="14.4" x14ac:dyDescent="0.3">
      <c r="A1952" s="143"/>
      <c r="B1952" s="186"/>
      <c r="C1952" s="122"/>
      <c r="D1952" s="362"/>
      <c r="I1952" s="363"/>
      <c r="J1952" s="368"/>
      <c r="K1952" s="367"/>
      <c r="L1952" s="369"/>
      <c r="M1952" s="145"/>
      <c r="O1952" s="132"/>
      <c r="AA1952" s="24"/>
      <c r="AC1952" s="394"/>
    </row>
    <row r="1953" spans="1:29" ht="14.4" x14ac:dyDescent="0.3">
      <c r="A1953" s="143"/>
      <c r="B1953" s="122"/>
      <c r="C1953" s="122"/>
      <c r="D1953" s="362"/>
      <c r="I1953" s="363"/>
      <c r="J1953" s="368"/>
      <c r="K1953" s="367"/>
      <c r="L1953" s="369"/>
      <c r="M1953" s="145"/>
      <c r="O1953" s="132"/>
      <c r="AA1953" s="24"/>
      <c r="AC1953" s="394"/>
    </row>
    <row r="1954" spans="1:29" ht="14.4" x14ac:dyDescent="0.3">
      <c r="A1954" s="143"/>
      <c r="B1954" s="186"/>
      <c r="C1954" s="122"/>
      <c r="D1954" s="362"/>
      <c r="I1954" s="363"/>
      <c r="J1954" s="368"/>
      <c r="K1954" s="367"/>
      <c r="L1954" s="369"/>
      <c r="M1954" s="145"/>
      <c r="O1954" s="132"/>
      <c r="AA1954" s="24"/>
      <c r="AC1954" s="394"/>
    </row>
    <row r="1955" spans="1:29" ht="14.4" x14ac:dyDescent="0.3">
      <c r="A1955" s="143"/>
      <c r="B1955" s="122"/>
      <c r="C1955" s="122"/>
      <c r="D1955" s="362"/>
      <c r="I1955" s="363"/>
      <c r="J1955" s="368"/>
      <c r="K1955" s="367"/>
      <c r="L1955" s="369"/>
      <c r="M1955" s="145"/>
      <c r="O1955" s="132"/>
      <c r="AA1955" s="24"/>
      <c r="AC1955" s="394"/>
    </row>
    <row r="1956" spans="1:29" ht="14.4" x14ac:dyDescent="0.3">
      <c r="A1956" s="143"/>
      <c r="B1956" s="186"/>
      <c r="C1956" s="122"/>
      <c r="D1956" s="362"/>
      <c r="I1956" s="363"/>
      <c r="J1956" s="368"/>
      <c r="K1956" s="367"/>
      <c r="L1956" s="369"/>
      <c r="M1956" s="145"/>
      <c r="O1956" s="132"/>
      <c r="AA1956" s="24"/>
      <c r="AC1956" s="394"/>
    </row>
    <row r="1957" spans="1:29" ht="14.4" x14ac:dyDescent="0.3">
      <c r="A1957" s="143"/>
      <c r="B1957" s="122"/>
      <c r="C1957" s="122"/>
      <c r="D1957" s="362"/>
      <c r="I1957" s="363"/>
      <c r="J1957" s="368"/>
      <c r="K1957" s="367"/>
      <c r="L1957" s="369"/>
      <c r="M1957" s="145"/>
      <c r="O1957" s="132"/>
      <c r="AA1957" s="24"/>
      <c r="AC1957" s="394"/>
    </row>
    <row r="1958" spans="1:29" ht="14.4" x14ac:dyDescent="0.3">
      <c r="A1958" s="143"/>
      <c r="B1958" s="186"/>
      <c r="C1958" s="122"/>
      <c r="D1958" s="362"/>
      <c r="I1958" s="363"/>
      <c r="J1958" s="368"/>
      <c r="K1958" s="367"/>
      <c r="L1958" s="369"/>
      <c r="M1958" s="145"/>
      <c r="O1958" s="132"/>
      <c r="AA1958" s="24"/>
      <c r="AC1958" s="394"/>
    </row>
    <row r="1959" spans="1:29" ht="14.4" x14ac:dyDescent="0.3">
      <c r="A1959" s="143"/>
      <c r="B1959" s="122"/>
      <c r="C1959" s="122"/>
      <c r="D1959" s="362"/>
      <c r="I1959" s="363"/>
      <c r="J1959" s="368"/>
      <c r="K1959" s="367"/>
      <c r="L1959" s="369"/>
      <c r="M1959" s="145"/>
      <c r="O1959" s="132"/>
      <c r="AA1959" s="24"/>
      <c r="AC1959" s="394"/>
    </row>
    <row r="1960" spans="1:29" ht="14.4" x14ac:dyDescent="0.3">
      <c r="A1960" s="143"/>
      <c r="B1960" s="186"/>
      <c r="C1960" s="122"/>
      <c r="D1960" s="362"/>
      <c r="I1960" s="363"/>
      <c r="J1960" s="368"/>
      <c r="K1960" s="367"/>
      <c r="L1960" s="369"/>
      <c r="M1960" s="145"/>
      <c r="O1960" s="132"/>
      <c r="AA1960" s="24"/>
      <c r="AC1960" s="394"/>
    </row>
    <row r="1961" spans="1:29" ht="14.4" x14ac:dyDescent="0.3">
      <c r="A1961" s="143"/>
      <c r="B1961" s="122"/>
      <c r="C1961" s="122"/>
      <c r="D1961" s="362"/>
      <c r="I1961" s="363"/>
      <c r="J1961" s="368"/>
      <c r="K1961" s="367"/>
      <c r="L1961" s="369"/>
      <c r="M1961" s="145"/>
      <c r="O1961" s="132"/>
      <c r="AA1961" s="24"/>
      <c r="AC1961" s="394"/>
    </row>
    <row r="1962" spans="1:29" ht="14.4" x14ac:dyDescent="0.3">
      <c r="A1962" s="143"/>
      <c r="B1962" s="186"/>
      <c r="C1962" s="122"/>
      <c r="D1962" s="362"/>
      <c r="I1962" s="363"/>
      <c r="J1962" s="368"/>
      <c r="K1962" s="367"/>
      <c r="L1962" s="369"/>
      <c r="M1962" s="145"/>
      <c r="O1962" s="132"/>
      <c r="AA1962" s="24"/>
      <c r="AC1962" s="394"/>
    </row>
    <row r="1963" spans="1:29" ht="14.4" x14ac:dyDescent="0.3">
      <c r="A1963" s="143"/>
      <c r="B1963" s="122"/>
      <c r="C1963" s="122"/>
      <c r="D1963" s="362"/>
      <c r="I1963" s="363"/>
      <c r="J1963" s="368"/>
      <c r="K1963" s="367"/>
      <c r="L1963" s="369"/>
      <c r="M1963" s="145"/>
      <c r="O1963" s="132"/>
      <c r="AA1963" s="24"/>
      <c r="AC1963" s="394"/>
    </row>
    <row r="1964" spans="1:29" ht="15" customHeight="1" x14ac:dyDescent="0.3">
      <c r="A1964" s="143"/>
      <c r="B1964" s="186"/>
      <c r="C1964" s="122"/>
      <c r="D1964" s="362"/>
      <c r="I1964" s="363"/>
      <c r="J1964" s="368"/>
      <c r="K1964" s="367"/>
      <c r="L1964" s="369"/>
      <c r="M1964" s="145"/>
      <c r="O1964" s="132"/>
      <c r="AA1964" s="24"/>
      <c r="AC1964" s="394"/>
    </row>
    <row r="1965" spans="1:29" x14ac:dyDescent="0.25">
      <c r="A1965" s="143"/>
      <c r="B1965" s="122"/>
      <c r="J1965" s="24"/>
      <c r="K1965" s="32"/>
      <c r="M1965" s="145"/>
      <c r="O1965" s="132"/>
      <c r="AA1965" s="24"/>
    </row>
    <row r="1966" spans="1:29" x14ac:dyDescent="0.25">
      <c r="A1966" s="143"/>
      <c r="B1966" s="186"/>
      <c r="J1966" s="24"/>
      <c r="K1966" s="32"/>
      <c r="M1966" s="145"/>
      <c r="O1966" s="132"/>
      <c r="AA1966" s="24"/>
    </row>
    <row r="1967" spans="1:29" ht="17.399999999999999" customHeight="1" x14ac:dyDescent="0.25">
      <c r="A1967" s="143"/>
      <c r="B1967" s="122"/>
      <c r="I1967" s="140"/>
      <c r="J1967" s="24"/>
      <c r="K1967" s="32"/>
      <c r="M1967" s="145"/>
      <c r="O1967" s="132"/>
      <c r="U1967" s="1"/>
      <c r="V1967" s="1"/>
      <c r="X1967" s="1"/>
      <c r="AA1967" s="24"/>
    </row>
    <row r="1968" spans="1:29" x14ac:dyDescent="0.25">
      <c r="A1968" s="143"/>
      <c r="B1968" s="186"/>
      <c r="J1968" s="24"/>
      <c r="K1968" s="32"/>
      <c r="M1968" s="145"/>
      <c r="O1968" s="132"/>
      <c r="U1968" s="1"/>
      <c r="V1968" s="1"/>
      <c r="X1968" s="1"/>
      <c r="AA1968" s="24"/>
    </row>
    <row r="1969" spans="1:27" x14ac:dyDescent="0.25">
      <c r="A1969" s="143"/>
      <c r="B1969" s="122"/>
      <c r="J1969" s="24"/>
      <c r="K1969" s="32"/>
      <c r="M1969" s="145"/>
      <c r="O1969" s="132"/>
      <c r="AA1969" s="24"/>
    </row>
    <row r="1970" spans="1:27" x14ac:dyDescent="0.25">
      <c r="A1970" s="143"/>
      <c r="B1970" s="186"/>
      <c r="J1970" s="24"/>
      <c r="K1970" s="32"/>
      <c r="M1970" s="145"/>
      <c r="O1970" s="132"/>
      <c r="U1970" s="1"/>
      <c r="AA1970" s="24"/>
    </row>
    <row r="1971" spans="1:27" x14ac:dyDescent="0.25">
      <c r="A1971" s="143"/>
      <c r="B1971" s="122"/>
      <c r="J1971" s="24"/>
      <c r="K1971" s="32"/>
      <c r="M1971" s="145"/>
      <c r="O1971" s="132"/>
      <c r="U1971" s="1"/>
      <c r="AA1971" s="24"/>
    </row>
    <row r="1972" spans="1:27" x14ac:dyDescent="0.25">
      <c r="A1972" s="143"/>
      <c r="B1972" s="186"/>
      <c r="J1972" s="24"/>
      <c r="K1972" s="32"/>
      <c r="M1972" s="145"/>
      <c r="O1972" s="132"/>
      <c r="U1972" s="1"/>
      <c r="AA1972" s="24"/>
    </row>
    <row r="1973" spans="1:27" x14ac:dyDescent="0.25">
      <c r="A1973" s="143"/>
      <c r="B1973" s="122"/>
      <c r="J1973" s="24"/>
      <c r="K1973" s="32"/>
      <c r="M1973" s="145"/>
      <c r="O1973" s="132"/>
      <c r="U1973" s="1"/>
      <c r="Y1973" s="143"/>
      <c r="Z1973" s="143"/>
      <c r="AA1973" s="24"/>
    </row>
    <row r="1974" spans="1:27" x14ac:dyDescent="0.25">
      <c r="A1974" s="143"/>
      <c r="B1974" s="122"/>
      <c r="J1974" s="24"/>
      <c r="K1974" s="32"/>
      <c r="M1974" s="145"/>
      <c r="O1974" s="132"/>
      <c r="U1974" s="1"/>
      <c r="Y1974" s="143"/>
      <c r="Z1974" s="143"/>
      <c r="AA1974" s="24"/>
    </row>
    <row r="1975" spans="1:27" x14ac:dyDescent="0.25">
      <c r="A1975" s="143"/>
      <c r="B1975" s="186"/>
      <c r="J1975" s="24"/>
      <c r="K1975" s="32"/>
      <c r="M1975" s="145"/>
      <c r="O1975" s="132"/>
      <c r="U1975" s="1"/>
      <c r="Y1975" s="143"/>
      <c r="Z1975" s="143"/>
      <c r="AA1975" s="24"/>
    </row>
    <row r="1976" spans="1:27" x14ac:dyDescent="0.25">
      <c r="A1976" s="143"/>
      <c r="B1976" s="186"/>
      <c r="J1976" s="24"/>
      <c r="K1976" s="32"/>
      <c r="M1976" s="145"/>
      <c r="O1976" s="132"/>
      <c r="U1976" s="1"/>
      <c r="Y1976" s="143"/>
      <c r="Z1976" s="143"/>
      <c r="AA1976" s="24"/>
    </row>
    <row r="1977" spans="1:27" x14ac:dyDescent="0.25">
      <c r="A1977" s="143"/>
      <c r="B1977" s="122"/>
      <c r="J1977" s="24"/>
      <c r="K1977" s="32"/>
      <c r="M1977" s="145"/>
      <c r="O1977" s="132"/>
      <c r="Y1977" s="143"/>
      <c r="Z1977" s="143"/>
      <c r="AA1977" s="24"/>
    </row>
    <row r="1978" spans="1:27" x14ac:dyDescent="0.25">
      <c r="A1978" s="143"/>
      <c r="B1978" s="186"/>
      <c r="J1978" s="24"/>
      <c r="K1978" s="32"/>
      <c r="M1978" s="145"/>
      <c r="O1978" s="132"/>
      <c r="Y1978" s="143"/>
      <c r="Z1978" s="143"/>
      <c r="AA1978" s="24"/>
    </row>
    <row r="1979" spans="1:27" ht="13.95" customHeight="1" x14ac:dyDescent="0.25">
      <c r="A1979" s="143"/>
      <c r="B1979" s="122"/>
      <c r="J1979" s="24"/>
      <c r="K1979" s="32"/>
      <c r="M1979" s="145"/>
      <c r="O1979" s="132"/>
      <c r="Y1979" s="143"/>
      <c r="Z1979" s="143"/>
      <c r="AA1979" s="24"/>
    </row>
    <row r="1980" spans="1:27" ht="13.95" customHeight="1" x14ac:dyDescent="0.25">
      <c r="A1980" s="143"/>
      <c r="B1980" s="186"/>
      <c r="J1980" s="24"/>
      <c r="K1980" s="32"/>
      <c r="M1980" s="145"/>
      <c r="O1980" s="132"/>
      <c r="Y1980" s="143"/>
      <c r="Z1980" s="143"/>
      <c r="AA1980" s="24"/>
    </row>
    <row r="1981" spans="1:27" ht="13.95" customHeight="1" x14ac:dyDescent="0.25">
      <c r="A1981" s="143"/>
      <c r="B1981" s="122"/>
      <c r="J1981" s="24"/>
      <c r="K1981" s="32"/>
      <c r="M1981" s="145"/>
      <c r="O1981" s="132"/>
      <c r="Y1981" s="122"/>
      <c r="Z1981" s="122"/>
      <c r="AA1981" s="24"/>
    </row>
    <row r="1982" spans="1:27" ht="13.95" customHeight="1" x14ac:dyDescent="0.25">
      <c r="A1982" s="143"/>
      <c r="B1982" s="186"/>
      <c r="J1982" s="24"/>
      <c r="K1982" s="32"/>
      <c r="M1982" s="145"/>
      <c r="O1982" s="132"/>
      <c r="Y1982" s="122"/>
      <c r="Z1982" s="122"/>
      <c r="AA1982" s="24"/>
    </row>
    <row r="1983" spans="1:27" ht="13.95" customHeight="1" x14ac:dyDescent="0.25">
      <c r="A1983" s="143"/>
      <c r="B1983" s="122"/>
      <c r="J1983" s="24"/>
      <c r="K1983" s="32"/>
      <c r="M1983" s="145"/>
      <c r="O1983" s="132"/>
      <c r="Y1983" s="122"/>
      <c r="Z1983" s="122"/>
      <c r="AA1983" s="24"/>
    </row>
    <row r="1984" spans="1:27" ht="13.95" customHeight="1" x14ac:dyDescent="0.25">
      <c r="A1984" s="143"/>
      <c r="B1984" s="186"/>
      <c r="J1984" s="24"/>
      <c r="K1984" s="32"/>
      <c r="M1984" s="145"/>
      <c r="O1984" s="132"/>
      <c r="Y1984" s="122"/>
      <c r="Z1984" s="122"/>
      <c r="AA1984" s="24"/>
    </row>
    <row r="1985" spans="1:27" ht="13.95" customHeight="1" x14ac:dyDescent="0.25">
      <c r="A1985" s="143"/>
      <c r="B1985" s="122"/>
      <c r="J1985" s="24"/>
      <c r="K1985" s="32"/>
      <c r="M1985" s="145"/>
      <c r="O1985" s="132"/>
      <c r="Y1985" s="122"/>
      <c r="Z1985" s="122"/>
      <c r="AA1985" s="24"/>
    </row>
    <row r="1986" spans="1:27" ht="13.95" customHeight="1" x14ac:dyDescent="0.25">
      <c r="A1986" s="143"/>
      <c r="B1986" s="186"/>
      <c r="J1986" s="24"/>
      <c r="K1986" s="32"/>
      <c r="M1986" s="145"/>
      <c r="O1986" s="132"/>
      <c r="Y1986" s="122"/>
      <c r="Z1986" s="122"/>
      <c r="AA1986" s="24"/>
    </row>
    <row r="1987" spans="1:27" ht="13.95" customHeight="1" x14ac:dyDescent="0.25">
      <c r="A1987" s="143"/>
      <c r="B1987" s="122"/>
      <c r="J1987" s="24"/>
      <c r="K1987" s="32"/>
      <c r="M1987" s="145"/>
      <c r="O1987" s="132"/>
      <c r="Y1987" s="122"/>
      <c r="Z1987" s="122"/>
      <c r="AA1987" s="24"/>
    </row>
    <row r="1988" spans="1:27" ht="13.95" customHeight="1" x14ac:dyDescent="0.25">
      <c r="A1988" s="143"/>
      <c r="B1988" s="186"/>
      <c r="J1988" s="24"/>
      <c r="K1988" s="32"/>
      <c r="M1988" s="145"/>
      <c r="O1988" s="132"/>
      <c r="Y1988" s="122"/>
      <c r="Z1988" s="122"/>
      <c r="AA1988" s="24"/>
    </row>
    <row r="1989" spans="1:27" ht="13.95" customHeight="1" x14ac:dyDescent="0.25">
      <c r="A1989" s="143"/>
      <c r="B1989" s="122"/>
      <c r="J1989" s="24"/>
      <c r="K1989" s="32"/>
      <c r="M1989" s="145"/>
      <c r="O1989" s="132"/>
      <c r="Y1989" s="122"/>
      <c r="Z1989" s="122"/>
      <c r="AA1989" s="24"/>
    </row>
    <row r="1990" spans="1:27" ht="13.95" customHeight="1" x14ac:dyDescent="0.25">
      <c r="A1990" s="143"/>
      <c r="B1990" s="186"/>
      <c r="J1990" s="24"/>
      <c r="K1990" s="32"/>
      <c r="M1990" s="145"/>
      <c r="O1990" s="132"/>
      <c r="Y1990" s="122"/>
      <c r="Z1990" s="122"/>
      <c r="AA1990" s="24"/>
    </row>
    <row r="1991" spans="1:27" ht="13.95" customHeight="1" x14ac:dyDescent="0.25">
      <c r="A1991" s="143"/>
      <c r="B1991" s="122"/>
      <c r="J1991" s="24"/>
      <c r="K1991" s="32"/>
      <c r="M1991" s="145"/>
      <c r="O1991" s="132"/>
      <c r="Y1991" s="122"/>
      <c r="Z1991" s="122"/>
      <c r="AA1991" s="24"/>
    </row>
    <row r="1992" spans="1:27" ht="13.95" customHeight="1" x14ac:dyDescent="0.25">
      <c r="A1992" s="143"/>
      <c r="B1992" s="186"/>
      <c r="J1992" s="24"/>
      <c r="K1992" s="32"/>
      <c r="M1992" s="145"/>
      <c r="O1992" s="132"/>
      <c r="Y1992" s="122"/>
      <c r="Z1992" s="122"/>
      <c r="AA1992" s="24"/>
    </row>
    <row r="1993" spans="1:27" ht="13.95" customHeight="1" x14ac:dyDescent="0.25">
      <c r="A1993" s="143"/>
      <c r="B1993" s="122"/>
      <c r="J1993" s="24"/>
      <c r="K1993" s="32"/>
      <c r="M1993" s="145"/>
      <c r="O1993" s="132"/>
      <c r="Y1993" s="122"/>
      <c r="Z1993" s="122"/>
      <c r="AA1993" s="24"/>
    </row>
    <row r="1994" spans="1:27" ht="13.95" customHeight="1" x14ac:dyDescent="0.25">
      <c r="A1994" s="143"/>
      <c r="B1994" s="186"/>
      <c r="J1994" s="24"/>
      <c r="K1994" s="32"/>
      <c r="M1994" s="145"/>
      <c r="O1994" s="132"/>
      <c r="Y1994" s="122"/>
      <c r="Z1994" s="122"/>
      <c r="AA1994" s="24"/>
    </row>
    <row r="1995" spans="1:27" ht="13.95" customHeight="1" x14ac:dyDescent="0.25">
      <c r="A1995" s="143"/>
      <c r="B1995" s="122"/>
      <c r="J1995" s="24"/>
      <c r="K1995" s="32"/>
      <c r="M1995" s="145"/>
      <c r="O1995" s="132"/>
      <c r="Y1995" s="122"/>
      <c r="Z1995" s="122"/>
      <c r="AA1995" s="24"/>
    </row>
    <row r="1996" spans="1:27" ht="13.95" customHeight="1" x14ac:dyDescent="0.25">
      <c r="A1996" s="143"/>
      <c r="B1996" s="186"/>
      <c r="J1996" s="24"/>
      <c r="K1996" s="32"/>
      <c r="M1996" s="145"/>
      <c r="O1996" s="132"/>
      <c r="Y1996" s="122"/>
      <c r="Z1996" s="122"/>
      <c r="AA1996" s="24"/>
    </row>
    <row r="1997" spans="1:27" ht="13.95" customHeight="1" x14ac:dyDescent="0.25">
      <c r="A1997" s="143"/>
      <c r="B1997" s="122"/>
      <c r="J1997" s="24"/>
      <c r="K1997" s="32"/>
      <c r="M1997" s="145"/>
      <c r="O1997" s="132"/>
      <c r="Y1997" s="122"/>
      <c r="Z1997" s="122"/>
      <c r="AA1997" s="24"/>
    </row>
    <row r="1998" spans="1:27" ht="13.95" customHeight="1" x14ac:dyDescent="0.25">
      <c r="A1998" s="143"/>
      <c r="B1998" s="186"/>
      <c r="J1998" s="24"/>
      <c r="K1998" s="32"/>
      <c r="M1998" s="145"/>
      <c r="O1998" s="132"/>
      <c r="AA1998" s="24"/>
    </row>
    <row r="1999" spans="1:27" ht="17.25" customHeight="1" x14ac:dyDescent="0.25">
      <c r="A1999" s="143"/>
      <c r="B1999" s="122"/>
      <c r="J1999" s="24"/>
      <c r="K1999" s="32"/>
      <c r="M1999" s="145"/>
      <c r="O1999" s="132"/>
      <c r="AA1999" s="24"/>
    </row>
    <row r="2000" spans="1:27" ht="13.95" customHeight="1" x14ac:dyDescent="0.25">
      <c r="A2000" s="143"/>
      <c r="B2000" s="186"/>
      <c r="J2000" s="24"/>
      <c r="K2000" s="32"/>
      <c r="M2000" s="145"/>
      <c r="O2000" s="132"/>
      <c r="AA2000" s="24"/>
    </row>
    <row r="2001" spans="1:27" ht="13.95" customHeight="1" x14ac:dyDescent="0.25">
      <c r="A2001" s="143"/>
      <c r="B2001" s="122"/>
      <c r="J2001" s="24"/>
      <c r="K2001" s="32"/>
      <c r="M2001" s="145"/>
      <c r="O2001" s="132"/>
      <c r="AA2001" s="24"/>
    </row>
    <row r="2002" spans="1:27" ht="13.95" customHeight="1" x14ac:dyDescent="0.25">
      <c r="A2002" s="143"/>
      <c r="B2002" s="186"/>
      <c r="J2002" s="24"/>
      <c r="K2002" s="32"/>
      <c r="M2002" s="145"/>
      <c r="O2002" s="132"/>
      <c r="AA2002" s="24"/>
    </row>
    <row r="2003" spans="1:27" ht="13.95" customHeight="1" x14ac:dyDescent="0.25">
      <c r="A2003" s="143"/>
      <c r="B2003" s="122"/>
      <c r="J2003" s="24"/>
      <c r="K2003" s="32"/>
      <c r="M2003" s="145"/>
      <c r="O2003" s="132"/>
      <c r="AA2003" s="24"/>
    </row>
    <row r="2004" spans="1:27" ht="13.95" customHeight="1" x14ac:dyDescent="0.25">
      <c r="A2004" s="143"/>
      <c r="B2004" s="186"/>
      <c r="J2004" s="24"/>
      <c r="K2004" s="32"/>
      <c r="M2004" s="145"/>
      <c r="O2004" s="132"/>
      <c r="AA2004" s="24"/>
    </row>
    <row r="2005" spans="1:27" ht="13.95" customHeight="1" x14ac:dyDescent="0.25">
      <c r="A2005" s="143"/>
      <c r="B2005" s="122"/>
      <c r="J2005" s="24"/>
      <c r="K2005" s="32"/>
      <c r="M2005" s="145"/>
      <c r="O2005" s="132"/>
      <c r="AA2005" s="24"/>
    </row>
    <row r="2006" spans="1:27" ht="13.95" customHeight="1" x14ac:dyDescent="0.25">
      <c r="A2006" s="143"/>
      <c r="B2006" s="186"/>
      <c r="J2006" s="24"/>
      <c r="K2006" s="32"/>
      <c r="M2006" s="145"/>
      <c r="O2006" s="132"/>
      <c r="AA2006" s="24"/>
    </row>
    <row r="2007" spans="1:27" ht="13.95" customHeight="1" x14ac:dyDescent="0.25">
      <c r="A2007" s="143"/>
      <c r="B2007" s="122"/>
      <c r="J2007" s="24"/>
      <c r="K2007" s="32"/>
      <c r="M2007" s="145"/>
      <c r="O2007" s="132"/>
      <c r="AA2007" s="24"/>
    </row>
    <row r="2008" spans="1:27" ht="13.95" customHeight="1" x14ac:dyDescent="0.25">
      <c r="A2008" s="143"/>
      <c r="B2008" s="186"/>
      <c r="J2008" s="24"/>
      <c r="K2008" s="32"/>
      <c r="M2008" s="145"/>
      <c r="O2008" s="132"/>
      <c r="AA2008" s="24"/>
    </row>
    <row r="2009" spans="1:27" ht="13.95" customHeight="1" x14ac:dyDescent="0.25">
      <c r="A2009" s="143"/>
      <c r="B2009" s="122"/>
      <c r="J2009" s="24"/>
      <c r="K2009" s="32"/>
      <c r="M2009" s="145"/>
      <c r="O2009" s="132"/>
      <c r="AA2009" s="24"/>
    </row>
    <row r="2010" spans="1:27" ht="13.95" customHeight="1" x14ac:dyDescent="0.25">
      <c r="A2010" s="143"/>
      <c r="B2010" s="186"/>
      <c r="J2010" s="24"/>
      <c r="K2010" s="32"/>
      <c r="M2010" s="145"/>
      <c r="O2010" s="132"/>
      <c r="AA2010" s="24"/>
    </row>
    <row r="2011" spans="1:27" ht="13.95" customHeight="1" x14ac:dyDescent="0.25">
      <c r="A2011" s="143"/>
      <c r="B2011" s="122"/>
      <c r="J2011" s="24"/>
      <c r="K2011" s="32"/>
      <c r="M2011" s="145"/>
      <c r="O2011" s="132"/>
      <c r="AA2011" s="24"/>
    </row>
    <row r="2012" spans="1:27" ht="13.95" customHeight="1" x14ac:dyDescent="0.25">
      <c r="A2012" s="143"/>
      <c r="B2012" s="186"/>
      <c r="J2012" s="24"/>
      <c r="K2012" s="32"/>
      <c r="M2012" s="145"/>
      <c r="O2012" s="132"/>
      <c r="AA2012" s="24"/>
    </row>
    <row r="2013" spans="1:27" ht="13.95" customHeight="1" x14ac:dyDescent="0.25">
      <c r="A2013" s="143"/>
      <c r="B2013" s="122"/>
      <c r="J2013" s="24"/>
      <c r="K2013" s="32"/>
      <c r="M2013" s="145"/>
      <c r="O2013" s="132"/>
      <c r="AA2013" s="24"/>
    </row>
    <row r="2014" spans="1:27" ht="13.95" customHeight="1" x14ac:dyDescent="0.25">
      <c r="A2014" s="143"/>
      <c r="B2014" s="186"/>
      <c r="J2014" s="24"/>
      <c r="K2014" s="32"/>
      <c r="M2014" s="145"/>
      <c r="O2014" s="132"/>
      <c r="AA2014" s="24"/>
    </row>
    <row r="2015" spans="1:27" ht="13.95" customHeight="1" x14ac:dyDescent="0.25">
      <c r="A2015" s="143"/>
      <c r="B2015" s="122"/>
      <c r="J2015" s="24"/>
      <c r="K2015" s="32"/>
      <c r="M2015" s="145"/>
      <c r="O2015" s="132"/>
      <c r="AA2015" s="24"/>
    </row>
    <row r="2016" spans="1:27" ht="13.95" customHeight="1" x14ac:dyDescent="0.25">
      <c r="A2016" s="143"/>
      <c r="B2016" s="186"/>
      <c r="J2016" s="24"/>
      <c r="K2016" s="32"/>
      <c r="M2016" s="145"/>
      <c r="O2016" s="132"/>
      <c r="AA2016" s="24"/>
    </row>
    <row r="2017" spans="1:27" s="122" customFormat="1" ht="13.95" customHeight="1" x14ac:dyDescent="0.25">
      <c r="A2017" s="143"/>
      <c r="C2017" s="1"/>
      <c r="D2017" s="1"/>
      <c r="E2017" s="24"/>
      <c r="F2017" s="143"/>
      <c r="G2017" s="1"/>
      <c r="I2017" s="123"/>
      <c r="J2017" s="143"/>
      <c r="K2017" s="186"/>
      <c r="L2017" s="144"/>
      <c r="M2017" s="145"/>
      <c r="N2017" s="144"/>
      <c r="O2017" s="132"/>
      <c r="P2017" s="1"/>
      <c r="T2017" s="1"/>
      <c r="U2017" s="16"/>
      <c r="V2017" s="147"/>
      <c r="W2017" s="1"/>
      <c r="X2017" s="147"/>
      <c r="Y2017" s="1"/>
      <c r="Z2017" s="1"/>
      <c r="AA2017" s="143"/>
    </row>
    <row r="2018" spans="1:27" s="122" customFormat="1" x14ac:dyDescent="0.25">
      <c r="A2018" s="143"/>
      <c r="B2018" s="186"/>
      <c r="E2018" s="143"/>
      <c r="F2018" s="143"/>
      <c r="I2018" s="123"/>
      <c r="J2018" s="143"/>
      <c r="K2018" s="186"/>
      <c r="L2018" s="144"/>
      <c r="M2018" s="145"/>
      <c r="N2018" s="144"/>
      <c r="O2018" s="132"/>
      <c r="P2018" s="123"/>
      <c r="U2018" s="146"/>
      <c r="V2018" s="147"/>
      <c r="X2018" s="147"/>
      <c r="Y2018" s="1"/>
      <c r="Z2018" s="1"/>
      <c r="AA2018" s="143"/>
    </row>
    <row r="2019" spans="1:27" s="122" customFormat="1" x14ac:dyDescent="0.25">
      <c r="A2019" s="143"/>
      <c r="E2019" s="143"/>
      <c r="F2019" s="143"/>
      <c r="I2019" s="123"/>
      <c r="J2019" s="143"/>
      <c r="K2019" s="186"/>
      <c r="L2019" s="144"/>
      <c r="M2019" s="145"/>
      <c r="N2019" s="144"/>
      <c r="O2019" s="132"/>
      <c r="P2019" s="123"/>
      <c r="U2019" s="146"/>
      <c r="V2019" s="147"/>
      <c r="X2019" s="147"/>
      <c r="Y2019" s="1"/>
      <c r="Z2019" s="1"/>
      <c r="AA2019" s="143"/>
    </row>
    <row r="2020" spans="1:27" s="122" customFormat="1" x14ac:dyDescent="0.25">
      <c r="A2020" s="143"/>
      <c r="B2020" s="186"/>
      <c r="E2020" s="143"/>
      <c r="F2020" s="143"/>
      <c r="I2020" s="123"/>
      <c r="J2020" s="143"/>
      <c r="K2020" s="186"/>
      <c r="L2020" s="144"/>
      <c r="M2020" s="145"/>
      <c r="N2020" s="144"/>
      <c r="O2020" s="132"/>
      <c r="P2020" s="123"/>
      <c r="U2020" s="146"/>
      <c r="V2020" s="147"/>
      <c r="X2020" s="147"/>
      <c r="Y2020" s="1"/>
      <c r="Z2020" s="1"/>
      <c r="AA2020" s="143"/>
    </row>
    <row r="2021" spans="1:27" s="122" customFormat="1" x14ac:dyDescent="0.25">
      <c r="A2021" s="143"/>
      <c r="E2021" s="143"/>
      <c r="F2021" s="143"/>
      <c r="I2021" s="123"/>
      <c r="J2021" s="143"/>
      <c r="K2021" s="186"/>
      <c r="L2021" s="144"/>
      <c r="M2021" s="145"/>
      <c r="N2021" s="144"/>
      <c r="O2021" s="132"/>
      <c r="P2021" s="123"/>
      <c r="U2021" s="146"/>
      <c r="V2021" s="147"/>
      <c r="X2021" s="147"/>
      <c r="Y2021" s="1"/>
      <c r="Z2021" s="1"/>
      <c r="AA2021" s="143"/>
    </row>
    <row r="2022" spans="1:27" s="122" customFormat="1" x14ac:dyDescent="0.25">
      <c r="A2022" s="143"/>
      <c r="B2022" s="186"/>
      <c r="E2022" s="143"/>
      <c r="F2022" s="143"/>
      <c r="I2022" s="123"/>
      <c r="J2022" s="143"/>
      <c r="K2022" s="186"/>
      <c r="L2022" s="144"/>
      <c r="M2022" s="145"/>
      <c r="N2022" s="144"/>
      <c r="O2022" s="132"/>
      <c r="P2022" s="123"/>
      <c r="U2022" s="146"/>
      <c r="V2022" s="147"/>
      <c r="X2022" s="147"/>
      <c r="Y2022" s="1"/>
      <c r="Z2022" s="1"/>
      <c r="AA2022" s="143"/>
    </row>
    <row r="2023" spans="1:27" s="122" customFormat="1" x14ac:dyDescent="0.25">
      <c r="A2023" s="143"/>
      <c r="E2023" s="143"/>
      <c r="F2023" s="143"/>
      <c r="I2023" s="123"/>
      <c r="J2023" s="143"/>
      <c r="K2023" s="186"/>
      <c r="L2023" s="144"/>
      <c r="M2023" s="145"/>
      <c r="N2023" s="144"/>
      <c r="O2023" s="132"/>
      <c r="P2023" s="123"/>
      <c r="U2023" s="146"/>
      <c r="V2023" s="147"/>
      <c r="X2023" s="147"/>
      <c r="Y2023" s="1"/>
      <c r="Z2023" s="1"/>
      <c r="AA2023" s="143"/>
    </row>
    <row r="2024" spans="1:27" s="122" customFormat="1" x14ac:dyDescent="0.25">
      <c r="A2024" s="143"/>
      <c r="B2024" s="186"/>
      <c r="E2024" s="143"/>
      <c r="F2024" s="143"/>
      <c r="I2024" s="123"/>
      <c r="J2024" s="143"/>
      <c r="K2024" s="186"/>
      <c r="L2024" s="144"/>
      <c r="M2024" s="145"/>
      <c r="N2024" s="144"/>
      <c r="O2024" s="132"/>
      <c r="P2024" s="123"/>
      <c r="U2024" s="146"/>
      <c r="V2024" s="147"/>
      <c r="X2024" s="147"/>
      <c r="Y2024" s="1"/>
      <c r="Z2024" s="1"/>
      <c r="AA2024" s="143"/>
    </row>
    <row r="2025" spans="1:27" s="122" customFormat="1" x14ac:dyDescent="0.25">
      <c r="A2025" s="143"/>
      <c r="E2025" s="143"/>
      <c r="F2025" s="143"/>
      <c r="I2025" s="123"/>
      <c r="J2025" s="143"/>
      <c r="L2025" s="144"/>
      <c r="M2025" s="145"/>
      <c r="N2025" s="144"/>
      <c r="O2025" s="132"/>
      <c r="P2025" s="123"/>
      <c r="U2025" s="146"/>
      <c r="V2025" s="147"/>
      <c r="X2025" s="147"/>
      <c r="Y2025" s="1"/>
      <c r="Z2025" s="1"/>
      <c r="AA2025" s="143"/>
    </row>
    <row r="2026" spans="1:27" s="122" customFormat="1" x14ac:dyDescent="0.25">
      <c r="A2026" s="143"/>
      <c r="B2026" s="186"/>
      <c r="E2026" s="143"/>
      <c r="F2026" s="143"/>
      <c r="I2026" s="123"/>
      <c r="J2026" s="143"/>
      <c r="L2026" s="144"/>
      <c r="M2026" s="145"/>
      <c r="N2026" s="144"/>
      <c r="O2026" s="132"/>
      <c r="P2026" s="123"/>
      <c r="U2026" s="146"/>
      <c r="V2026" s="146"/>
      <c r="X2026" s="146"/>
      <c r="Y2026" s="1"/>
      <c r="Z2026" s="1"/>
      <c r="AA2026" s="143"/>
    </row>
    <row r="2027" spans="1:27" s="122" customFormat="1" x14ac:dyDescent="0.25">
      <c r="A2027" s="143"/>
      <c r="B2027" s="186"/>
      <c r="E2027" s="143"/>
      <c r="F2027" s="143"/>
      <c r="I2027" s="123"/>
      <c r="J2027" s="143"/>
      <c r="L2027" s="144"/>
      <c r="M2027" s="145"/>
      <c r="N2027" s="144"/>
      <c r="O2027" s="132"/>
      <c r="P2027" s="123"/>
      <c r="U2027" s="146"/>
      <c r="V2027" s="146"/>
      <c r="X2027" s="146"/>
      <c r="Y2027" s="1"/>
      <c r="Z2027" s="1"/>
      <c r="AA2027" s="143"/>
    </row>
    <row r="2028" spans="1:27" s="122" customFormat="1" x14ac:dyDescent="0.25">
      <c r="A2028" s="143"/>
      <c r="B2028" s="186"/>
      <c r="E2028" s="143"/>
      <c r="F2028" s="143"/>
      <c r="I2028" s="123"/>
      <c r="J2028" s="143"/>
      <c r="L2028" s="144"/>
      <c r="M2028" s="145"/>
      <c r="N2028" s="144"/>
      <c r="O2028" s="132"/>
      <c r="P2028" s="123"/>
      <c r="U2028" s="146"/>
      <c r="V2028" s="146"/>
      <c r="X2028" s="146"/>
      <c r="Y2028" s="31"/>
      <c r="Z2028" s="31"/>
      <c r="AA2028" s="143"/>
    </row>
    <row r="2029" spans="1:27" s="122" customFormat="1" x14ac:dyDescent="0.25">
      <c r="A2029" s="143"/>
      <c r="B2029" s="186"/>
      <c r="E2029" s="143"/>
      <c r="F2029" s="143"/>
      <c r="I2029" s="123"/>
      <c r="J2029" s="143"/>
      <c r="L2029" s="144"/>
      <c r="M2029" s="145"/>
      <c r="N2029" s="144"/>
      <c r="O2029" s="132"/>
      <c r="P2029" s="123"/>
      <c r="U2029" s="146"/>
      <c r="V2029" s="146"/>
      <c r="X2029" s="146"/>
      <c r="Y2029" s="1"/>
      <c r="Z2029" s="1"/>
      <c r="AA2029" s="143"/>
    </row>
    <row r="2030" spans="1:27" s="122" customFormat="1" x14ac:dyDescent="0.25">
      <c r="A2030" s="143"/>
      <c r="B2030" s="186"/>
      <c r="E2030" s="143"/>
      <c r="F2030" s="143"/>
      <c r="I2030" s="123"/>
      <c r="J2030" s="143"/>
      <c r="L2030" s="144"/>
      <c r="M2030" s="145"/>
      <c r="N2030" s="144"/>
      <c r="O2030" s="132"/>
      <c r="P2030" s="123"/>
      <c r="U2030" s="146"/>
      <c r="V2030" s="146"/>
      <c r="X2030" s="146"/>
      <c r="Y2030" s="1"/>
      <c r="Z2030" s="1"/>
      <c r="AA2030" s="143"/>
    </row>
    <row r="2031" spans="1:27" s="122" customFormat="1" x14ac:dyDescent="0.25">
      <c r="A2031" s="143"/>
      <c r="B2031" s="186"/>
      <c r="E2031" s="143"/>
      <c r="F2031" s="143"/>
      <c r="I2031" s="123"/>
      <c r="J2031" s="143"/>
      <c r="L2031" s="144"/>
      <c r="M2031" s="145"/>
      <c r="N2031" s="144"/>
      <c r="O2031" s="132"/>
      <c r="P2031" s="123"/>
      <c r="U2031" s="146"/>
      <c r="V2031" s="146"/>
      <c r="X2031" s="146"/>
      <c r="Y2031" s="31"/>
      <c r="Z2031" s="31"/>
      <c r="AA2031" s="143"/>
    </row>
    <row r="2032" spans="1:27" s="122" customFormat="1" x14ac:dyDescent="0.25">
      <c r="A2032" s="143"/>
      <c r="B2032" s="186"/>
      <c r="E2032" s="143"/>
      <c r="F2032" s="143"/>
      <c r="I2032" s="123"/>
      <c r="J2032" s="143"/>
      <c r="L2032" s="144"/>
      <c r="M2032" s="145"/>
      <c r="N2032" s="144"/>
      <c r="O2032" s="132"/>
      <c r="P2032" s="123"/>
      <c r="U2032" s="146"/>
      <c r="V2032" s="146"/>
      <c r="X2032" s="146"/>
      <c r="Y2032" s="1"/>
      <c r="Z2032" s="1"/>
      <c r="AA2032" s="143"/>
    </row>
    <row r="2033" spans="1:27" s="122" customFormat="1" x14ac:dyDescent="0.25">
      <c r="A2033" s="143"/>
      <c r="B2033" s="186"/>
      <c r="E2033" s="143"/>
      <c r="F2033" s="143"/>
      <c r="I2033" s="123"/>
      <c r="J2033" s="143"/>
      <c r="L2033" s="144"/>
      <c r="M2033" s="145"/>
      <c r="N2033" s="144"/>
      <c r="O2033" s="132"/>
      <c r="P2033" s="123"/>
      <c r="U2033" s="146"/>
      <c r="V2033" s="146"/>
      <c r="X2033" s="146"/>
      <c r="Y2033" s="1"/>
      <c r="Z2033" s="1"/>
      <c r="AA2033" s="143"/>
    </row>
    <row r="2034" spans="1:27" s="122" customFormat="1" x14ac:dyDescent="0.25">
      <c r="A2034" s="143"/>
      <c r="B2034" s="186"/>
      <c r="E2034" s="143"/>
      <c r="F2034" s="143"/>
      <c r="I2034" s="123"/>
      <c r="J2034" s="143"/>
      <c r="L2034" s="144"/>
      <c r="M2034" s="145"/>
      <c r="N2034" s="144"/>
      <c r="O2034" s="132"/>
      <c r="P2034" s="123"/>
      <c r="U2034" s="146"/>
      <c r="V2034" s="146"/>
      <c r="X2034" s="146"/>
      <c r="Y2034" s="1"/>
      <c r="Z2034" s="1"/>
      <c r="AA2034" s="143"/>
    </row>
    <row r="2035" spans="1:27" s="122" customFormat="1" x14ac:dyDescent="0.25">
      <c r="A2035" s="143"/>
      <c r="B2035" s="186"/>
      <c r="E2035" s="143"/>
      <c r="F2035" s="143"/>
      <c r="I2035" s="123"/>
      <c r="J2035" s="143"/>
      <c r="L2035" s="144"/>
      <c r="M2035" s="145"/>
      <c r="N2035" s="144"/>
      <c r="O2035" s="132"/>
      <c r="P2035" s="123"/>
      <c r="U2035" s="146"/>
      <c r="V2035" s="146"/>
      <c r="X2035" s="146"/>
      <c r="Y2035" s="1"/>
      <c r="Z2035" s="1"/>
      <c r="AA2035" s="143"/>
    </row>
    <row r="2036" spans="1:27" s="122" customFormat="1" x14ac:dyDescent="0.25">
      <c r="A2036" s="143"/>
      <c r="B2036" s="186"/>
      <c r="E2036" s="143"/>
      <c r="F2036" s="143"/>
      <c r="I2036" s="123"/>
      <c r="J2036" s="143"/>
      <c r="L2036" s="144"/>
      <c r="M2036" s="145"/>
      <c r="N2036" s="144"/>
      <c r="O2036" s="132"/>
      <c r="P2036" s="123"/>
      <c r="U2036" s="146"/>
      <c r="V2036" s="146"/>
      <c r="X2036" s="146"/>
      <c r="Y2036" s="1"/>
      <c r="Z2036" s="1"/>
      <c r="AA2036" s="143"/>
    </row>
    <row r="2037" spans="1:27" s="122" customFormat="1" x14ac:dyDescent="0.25">
      <c r="A2037" s="143"/>
      <c r="B2037" s="186"/>
      <c r="E2037" s="143"/>
      <c r="F2037" s="143"/>
      <c r="I2037" s="123"/>
      <c r="J2037" s="143"/>
      <c r="L2037" s="144"/>
      <c r="M2037" s="145"/>
      <c r="N2037" s="144"/>
      <c r="O2037" s="132"/>
      <c r="P2037" s="123"/>
      <c r="U2037" s="146"/>
      <c r="V2037" s="146"/>
      <c r="X2037" s="146"/>
      <c r="Y2037" s="1"/>
      <c r="Z2037" s="1"/>
      <c r="AA2037" s="143"/>
    </row>
    <row r="2038" spans="1:27" s="122" customFormat="1" x14ac:dyDescent="0.25">
      <c r="A2038" s="143"/>
      <c r="B2038" s="186"/>
      <c r="E2038" s="143"/>
      <c r="F2038" s="143"/>
      <c r="I2038" s="123"/>
      <c r="J2038" s="143"/>
      <c r="L2038" s="144"/>
      <c r="M2038" s="145"/>
      <c r="N2038" s="144"/>
      <c r="O2038" s="132"/>
      <c r="P2038" s="123"/>
      <c r="U2038" s="146"/>
      <c r="V2038" s="146"/>
      <c r="X2038" s="146"/>
      <c r="Y2038" s="1"/>
      <c r="Z2038" s="1"/>
      <c r="AA2038" s="143"/>
    </row>
    <row r="2039" spans="1:27" s="122" customFormat="1" x14ac:dyDescent="0.25">
      <c r="A2039" s="143"/>
      <c r="B2039" s="186"/>
      <c r="E2039" s="143"/>
      <c r="F2039" s="143"/>
      <c r="I2039" s="123"/>
      <c r="J2039" s="143"/>
      <c r="L2039" s="144"/>
      <c r="M2039" s="145"/>
      <c r="N2039" s="144"/>
      <c r="O2039" s="132"/>
      <c r="P2039" s="123"/>
      <c r="U2039" s="146"/>
      <c r="V2039" s="146"/>
      <c r="X2039" s="146"/>
      <c r="Y2039" s="1"/>
      <c r="Z2039" s="1"/>
      <c r="AA2039" s="143"/>
    </row>
    <row r="2040" spans="1:27" s="122" customFormat="1" x14ac:dyDescent="0.25">
      <c r="A2040" s="143"/>
      <c r="B2040" s="186"/>
      <c r="E2040" s="143"/>
      <c r="F2040" s="143"/>
      <c r="I2040" s="123"/>
      <c r="J2040" s="143"/>
      <c r="L2040" s="144"/>
      <c r="M2040" s="145"/>
      <c r="N2040" s="144"/>
      <c r="O2040" s="132"/>
      <c r="P2040" s="123"/>
      <c r="U2040" s="146"/>
      <c r="V2040" s="146"/>
      <c r="X2040" s="146"/>
      <c r="Y2040" s="1"/>
      <c r="Z2040" s="1"/>
      <c r="AA2040" s="143"/>
    </row>
    <row r="2041" spans="1:27" s="122" customFormat="1" x14ac:dyDescent="0.25">
      <c r="A2041" s="143"/>
      <c r="B2041" s="186"/>
      <c r="E2041" s="143"/>
      <c r="F2041" s="143"/>
      <c r="I2041" s="123"/>
      <c r="J2041" s="143"/>
      <c r="L2041" s="144"/>
      <c r="M2041" s="145"/>
      <c r="N2041" s="144"/>
      <c r="O2041" s="132"/>
      <c r="P2041" s="123"/>
      <c r="U2041" s="146"/>
      <c r="V2041" s="147"/>
      <c r="X2041" s="147"/>
      <c r="Y2041" s="1"/>
      <c r="Z2041" s="1"/>
      <c r="AA2041" s="143"/>
    </row>
    <row r="2042" spans="1:27" x14ac:dyDescent="0.25">
      <c r="A2042" s="143"/>
      <c r="B2042" s="186"/>
      <c r="C2042" s="122"/>
      <c r="D2042" s="122"/>
      <c r="G2042" s="122"/>
      <c r="J2042" s="24"/>
      <c r="M2042" s="145"/>
      <c r="O2042" s="132"/>
      <c r="P2042" s="123"/>
      <c r="Q2042" s="122"/>
      <c r="R2042" s="122"/>
      <c r="S2042" s="122"/>
      <c r="AA2042" s="24"/>
    </row>
    <row r="2043" spans="1:27" x14ac:dyDescent="0.25">
      <c r="A2043" s="143"/>
      <c r="B2043" s="186"/>
      <c r="G2043" s="122"/>
      <c r="J2043" s="24"/>
      <c r="M2043" s="145"/>
      <c r="O2043" s="132"/>
      <c r="P2043" s="123"/>
      <c r="Q2043" s="122"/>
      <c r="R2043" s="122"/>
      <c r="S2043" s="122"/>
      <c r="AA2043" s="24"/>
    </row>
    <row r="2044" spans="1:27" x14ac:dyDescent="0.25">
      <c r="A2044" s="143"/>
      <c r="B2044" s="186"/>
      <c r="G2044" s="122"/>
      <c r="J2044" s="24"/>
      <c r="M2044" s="145"/>
      <c r="O2044" s="132"/>
      <c r="P2044" s="123"/>
      <c r="Q2044" s="122"/>
      <c r="R2044" s="122"/>
      <c r="S2044" s="122"/>
      <c r="AA2044" s="24"/>
    </row>
    <row r="2045" spans="1:27" x14ac:dyDescent="0.25">
      <c r="A2045" s="143"/>
      <c r="B2045" s="186"/>
      <c r="G2045" s="122"/>
      <c r="J2045" s="24"/>
      <c r="M2045" s="145"/>
      <c r="O2045" s="132"/>
      <c r="P2045" s="123"/>
      <c r="Q2045" s="122"/>
      <c r="R2045" s="122"/>
      <c r="S2045" s="122"/>
      <c r="AA2045" s="24"/>
    </row>
    <row r="2046" spans="1:27" x14ac:dyDescent="0.25">
      <c r="A2046" s="143"/>
      <c r="B2046" s="186"/>
      <c r="G2046" s="122"/>
      <c r="J2046" s="24"/>
      <c r="M2046" s="145"/>
      <c r="O2046" s="132"/>
      <c r="P2046" s="123"/>
      <c r="Q2046" s="122"/>
      <c r="R2046" s="122"/>
      <c r="S2046" s="122"/>
      <c r="AA2046" s="24"/>
    </row>
    <row r="2047" spans="1:27" x14ac:dyDescent="0.25">
      <c r="A2047" s="143"/>
      <c r="B2047" s="186"/>
      <c r="J2047" s="24"/>
      <c r="M2047" s="145"/>
      <c r="O2047" s="132"/>
      <c r="AA2047" s="24"/>
    </row>
    <row r="2048" spans="1:27" x14ac:dyDescent="0.25">
      <c r="A2048" s="143"/>
      <c r="B2048" s="186"/>
      <c r="J2048" s="24"/>
      <c r="M2048" s="145"/>
      <c r="O2048" s="132"/>
      <c r="AA2048" s="24"/>
    </row>
    <row r="2049" spans="1:27" x14ac:dyDescent="0.25">
      <c r="A2049" s="143"/>
      <c r="B2049" s="186"/>
      <c r="J2049" s="24"/>
      <c r="M2049" s="145"/>
      <c r="O2049" s="132"/>
      <c r="AA2049" s="24"/>
    </row>
    <row r="2050" spans="1:27" x14ac:dyDescent="0.25">
      <c r="A2050" s="143"/>
      <c r="B2050" s="186"/>
      <c r="J2050" s="24"/>
      <c r="M2050" s="145"/>
      <c r="O2050" s="132"/>
      <c r="AA2050" s="24"/>
    </row>
    <row r="2051" spans="1:27" x14ac:dyDescent="0.25">
      <c r="A2051" s="143"/>
      <c r="B2051" s="186"/>
      <c r="J2051" s="24"/>
      <c r="M2051" s="145"/>
      <c r="O2051" s="132"/>
      <c r="AA2051" s="24"/>
    </row>
    <row r="2052" spans="1:27" x14ac:dyDescent="0.25">
      <c r="A2052" s="143"/>
      <c r="B2052" s="186"/>
      <c r="J2052" s="24"/>
      <c r="M2052" s="145"/>
      <c r="O2052" s="132"/>
      <c r="AA2052" s="24"/>
    </row>
    <row r="2053" spans="1:27" x14ac:dyDescent="0.25">
      <c r="A2053" s="143"/>
      <c r="B2053" s="186"/>
      <c r="J2053" s="24"/>
      <c r="M2053" s="145"/>
      <c r="O2053" s="132"/>
      <c r="AA2053" s="24"/>
    </row>
    <row r="2054" spans="1:27" x14ac:dyDescent="0.25">
      <c r="A2054" s="143"/>
      <c r="B2054" s="186"/>
      <c r="J2054" s="24"/>
      <c r="M2054" s="145"/>
      <c r="O2054" s="132"/>
      <c r="AA2054" s="24"/>
    </row>
    <row r="2055" spans="1:27" x14ac:dyDescent="0.25">
      <c r="A2055" s="143"/>
      <c r="B2055" s="186"/>
      <c r="J2055" s="24"/>
      <c r="M2055" s="145"/>
      <c r="O2055" s="132"/>
      <c r="AA2055" s="24"/>
    </row>
    <row r="2056" spans="1:27" x14ac:dyDescent="0.25">
      <c r="A2056" s="143"/>
      <c r="B2056" s="186"/>
      <c r="J2056" s="24"/>
      <c r="M2056" s="145"/>
      <c r="O2056" s="132"/>
      <c r="AA2056" s="24"/>
    </row>
    <row r="2057" spans="1:27" x14ac:dyDescent="0.25">
      <c r="A2057" s="143"/>
      <c r="B2057" s="186"/>
      <c r="J2057" s="24"/>
      <c r="M2057" s="145"/>
      <c r="O2057" s="132"/>
      <c r="AA2057" s="24"/>
    </row>
    <row r="2058" spans="1:27" x14ac:dyDescent="0.25">
      <c r="A2058" s="143"/>
      <c r="B2058" s="186"/>
      <c r="J2058" s="24"/>
      <c r="M2058" s="145"/>
      <c r="O2058" s="132"/>
      <c r="AA2058" s="24"/>
    </row>
    <row r="2059" spans="1:27" x14ac:dyDescent="0.25">
      <c r="A2059" s="143"/>
      <c r="B2059" s="186"/>
      <c r="J2059" s="24"/>
      <c r="M2059" s="145"/>
      <c r="O2059" s="132"/>
      <c r="AA2059" s="24"/>
    </row>
    <row r="2060" spans="1:27" x14ac:dyDescent="0.25">
      <c r="A2060" s="143"/>
      <c r="B2060" s="186"/>
      <c r="J2060" s="24"/>
      <c r="M2060" s="145"/>
      <c r="O2060" s="132"/>
      <c r="AA2060" s="24"/>
    </row>
    <row r="2061" spans="1:27" x14ac:dyDescent="0.25">
      <c r="A2061" s="143"/>
      <c r="B2061" s="186"/>
      <c r="J2061" s="24"/>
      <c r="M2061" s="145"/>
      <c r="O2061" s="132"/>
      <c r="AA2061" s="24"/>
    </row>
    <row r="2062" spans="1:27" x14ac:dyDescent="0.25">
      <c r="A2062" s="143"/>
      <c r="B2062" s="186"/>
      <c r="J2062" s="24"/>
      <c r="M2062" s="145"/>
      <c r="O2062" s="132"/>
      <c r="AA2062" s="24"/>
    </row>
    <row r="2063" spans="1:27" x14ac:dyDescent="0.25">
      <c r="A2063" s="143"/>
      <c r="B2063" s="186"/>
      <c r="J2063" s="24"/>
      <c r="M2063" s="145"/>
      <c r="O2063" s="132"/>
      <c r="AA2063" s="24"/>
    </row>
    <row r="2064" spans="1:27" x14ac:dyDescent="0.25">
      <c r="A2064" s="143"/>
      <c r="B2064" s="186"/>
      <c r="J2064" s="24"/>
      <c r="M2064" s="145"/>
      <c r="O2064" s="132"/>
      <c r="AA2064" s="24"/>
    </row>
    <row r="2065" spans="1:27" x14ac:dyDescent="0.25">
      <c r="A2065" s="143"/>
      <c r="B2065" s="186"/>
      <c r="J2065" s="24"/>
      <c r="M2065" s="145"/>
      <c r="O2065" s="132"/>
      <c r="AA2065" s="24"/>
    </row>
    <row r="2066" spans="1:27" x14ac:dyDescent="0.25">
      <c r="A2066" s="143"/>
      <c r="B2066" s="186"/>
      <c r="J2066" s="24"/>
      <c r="M2066" s="145"/>
      <c r="O2066" s="132"/>
      <c r="AA2066" s="24"/>
    </row>
    <row r="2067" spans="1:27" x14ac:dyDescent="0.25">
      <c r="A2067" s="143"/>
      <c r="B2067" s="186"/>
      <c r="J2067" s="24"/>
      <c r="M2067" s="145"/>
      <c r="O2067" s="132"/>
      <c r="AA2067" s="24"/>
    </row>
    <row r="2068" spans="1:27" x14ac:dyDescent="0.25">
      <c r="A2068" s="143"/>
      <c r="B2068" s="186"/>
      <c r="J2068" s="24"/>
      <c r="M2068" s="145"/>
      <c r="O2068" s="132"/>
      <c r="AA2068" s="24"/>
    </row>
    <row r="2069" spans="1:27" x14ac:dyDescent="0.25">
      <c r="A2069" s="143"/>
      <c r="B2069" s="186"/>
      <c r="J2069" s="24"/>
      <c r="M2069" s="145"/>
      <c r="O2069" s="132"/>
      <c r="AA2069" s="24"/>
    </row>
    <row r="2070" spans="1:27" x14ac:dyDescent="0.25">
      <c r="A2070" s="143"/>
      <c r="B2070" s="186"/>
      <c r="J2070" s="24"/>
      <c r="M2070" s="145"/>
      <c r="O2070" s="132"/>
      <c r="AA2070" s="24"/>
    </row>
    <row r="2071" spans="1:27" x14ac:dyDescent="0.25">
      <c r="A2071" s="143"/>
      <c r="B2071" s="186"/>
      <c r="J2071" s="24"/>
      <c r="M2071" s="145"/>
      <c r="O2071" s="132"/>
      <c r="AA2071" s="24"/>
    </row>
    <row r="2072" spans="1:27" s="31" customFormat="1" x14ac:dyDescent="0.25">
      <c r="A2072" s="58"/>
      <c r="B2072" s="121"/>
      <c r="E2072" s="58"/>
      <c r="F2072" s="58"/>
      <c r="I2072" s="51"/>
      <c r="J2072" s="58"/>
      <c r="L2072" s="52"/>
      <c r="M2072" s="53"/>
      <c r="N2072" s="52"/>
      <c r="O2072" s="54"/>
      <c r="P2072" s="51"/>
      <c r="U2072" s="55"/>
      <c r="V2072" s="57"/>
      <c r="X2072" s="57"/>
      <c r="Y2072" s="1"/>
      <c r="Z2072" s="1"/>
      <c r="AA2072" s="58"/>
    </row>
    <row r="2073" spans="1:27" x14ac:dyDescent="0.25">
      <c r="A2073" s="143"/>
      <c r="B2073" s="186"/>
      <c r="J2073" s="24"/>
      <c r="M2073" s="145"/>
      <c r="O2073" s="132"/>
      <c r="AA2073" s="24"/>
    </row>
    <row r="2074" spans="1:27" x14ac:dyDescent="0.25">
      <c r="A2074" s="143"/>
      <c r="B2074" s="186"/>
      <c r="J2074" s="24"/>
      <c r="M2074" s="145"/>
      <c r="O2074" s="132"/>
      <c r="AA2074" s="24"/>
    </row>
    <row r="2075" spans="1:27" s="31" customFormat="1" x14ac:dyDescent="0.25">
      <c r="A2075" s="58"/>
      <c r="B2075" s="121"/>
      <c r="E2075" s="58"/>
      <c r="F2075" s="58"/>
      <c r="I2075" s="51"/>
      <c r="J2075" s="58"/>
      <c r="L2075" s="52"/>
      <c r="M2075" s="53"/>
      <c r="N2075" s="52"/>
      <c r="O2075" s="54"/>
      <c r="P2075" s="51"/>
      <c r="U2075" s="55"/>
      <c r="V2075" s="57"/>
      <c r="X2075" s="57"/>
      <c r="Y2075" s="1"/>
      <c r="Z2075" s="1"/>
      <c r="AA2075" s="58"/>
    </row>
    <row r="2076" spans="1:27" x14ac:dyDescent="0.25">
      <c r="A2076" s="143"/>
      <c r="B2076" s="186"/>
      <c r="J2076" s="24"/>
      <c r="M2076" s="145"/>
      <c r="O2076" s="132"/>
      <c r="AA2076" s="24"/>
    </row>
    <row r="2077" spans="1:27" x14ac:dyDescent="0.25">
      <c r="A2077" s="143"/>
      <c r="B2077" s="186"/>
      <c r="J2077" s="24"/>
      <c r="M2077" s="145"/>
      <c r="O2077" s="132"/>
      <c r="AA2077" s="24"/>
    </row>
    <row r="2078" spans="1:27" x14ac:dyDescent="0.25">
      <c r="A2078" s="143"/>
      <c r="B2078" s="186"/>
      <c r="J2078" s="24"/>
      <c r="M2078" s="145"/>
      <c r="O2078" s="132"/>
      <c r="AA2078" s="24"/>
    </row>
    <row r="2079" spans="1:27" x14ac:dyDescent="0.25">
      <c r="A2079" s="143"/>
      <c r="B2079" s="186"/>
      <c r="J2079" s="24"/>
      <c r="M2079" s="145"/>
      <c r="O2079" s="132"/>
      <c r="AA2079" s="24"/>
    </row>
    <row r="2080" spans="1:27" x14ac:dyDescent="0.25">
      <c r="A2080" s="143"/>
      <c r="B2080" s="186"/>
      <c r="J2080" s="24"/>
      <c r="M2080" s="145"/>
      <c r="O2080" s="132"/>
      <c r="AA2080" s="24"/>
    </row>
    <row r="2081" spans="1:27" x14ac:dyDescent="0.25">
      <c r="A2081" s="143"/>
      <c r="B2081" s="186"/>
      <c r="J2081" s="24"/>
      <c r="M2081" s="145"/>
      <c r="O2081" s="132"/>
      <c r="AA2081" s="24"/>
    </row>
    <row r="2082" spans="1:27" x14ac:dyDescent="0.25">
      <c r="A2082" s="143"/>
      <c r="B2082" s="186"/>
      <c r="J2082" s="24"/>
      <c r="M2082" s="145"/>
      <c r="O2082" s="132"/>
      <c r="AA2082" s="24"/>
    </row>
    <row r="2083" spans="1:27" x14ac:dyDescent="0.25">
      <c r="A2083" s="143"/>
      <c r="B2083" s="186"/>
      <c r="J2083" s="24"/>
      <c r="M2083" s="145"/>
      <c r="O2083" s="132"/>
      <c r="AA2083" s="24"/>
    </row>
    <row r="2084" spans="1:27" x14ac:dyDescent="0.25">
      <c r="A2084" s="143"/>
      <c r="B2084" s="186"/>
      <c r="J2084" s="24"/>
      <c r="M2084" s="145"/>
      <c r="O2084" s="132"/>
      <c r="AA2084" s="24"/>
    </row>
    <row r="2085" spans="1:27" x14ac:dyDescent="0.25">
      <c r="A2085" s="143"/>
      <c r="B2085" s="186"/>
      <c r="J2085" s="24"/>
      <c r="M2085" s="145"/>
      <c r="O2085" s="132"/>
      <c r="AA2085" s="24"/>
    </row>
    <row r="2086" spans="1:27" x14ac:dyDescent="0.25">
      <c r="A2086" s="143"/>
      <c r="B2086" s="186"/>
      <c r="J2086" s="24"/>
      <c r="M2086" s="145"/>
      <c r="O2086" s="132"/>
      <c r="Y2086" s="31"/>
      <c r="Z2086" s="31"/>
      <c r="AA2086" s="24"/>
    </row>
    <row r="2087" spans="1:27" x14ac:dyDescent="0.25">
      <c r="A2087" s="143"/>
      <c r="B2087" s="186"/>
      <c r="J2087" s="24"/>
      <c r="M2087" s="145"/>
      <c r="O2087" s="132"/>
      <c r="AA2087" s="24"/>
    </row>
    <row r="2088" spans="1:27" x14ac:dyDescent="0.25">
      <c r="A2088" s="143"/>
      <c r="B2088" s="186"/>
      <c r="J2088" s="24"/>
      <c r="M2088" s="145"/>
      <c r="O2088" s="132"/>
      <c r="AA2088" s="24"/>
    </row>
    <row r="2089" spans="1:27" x14ac:dyDescent="0.25">
      <c r="A2089" s="143"/>
      <c r="B2089" s="186"/>
      <c r="J2089" s="24"/>
      <c r="M2089" s="145"/>
      <c r="O2089" s="132"/>
      <c r="AA2089" s="24"/>
    </row>
    <row r="2090" spans="1:27" x14ac:dyDescent="0.25">
      <c r="A2090" s="143"/>
      <c r="B2090" s="186"/>
      <c r="J2090" s="24"/>
      <c r="M2090" s="145"/>
      <c r="O2090" s="132"/>
      <c r="AA2090" s="24"/>
    </row>
    <row r="2091" spans="1:27" x14ac:dyDescent="0.25">
      <c r="A2091" s="143"/>
      <c r="B2091" s="186"/>
      <c r="J2091" s="24"/>
      <c r="M2091" s="145"/>
      <c r="O2091" s="132"/>
      <c r="AA2091" s="24"/>
    </row>
    <row r="2092" spans="1:27" x14ac:dyDescent="0.25">
      <c r="A2092" s="143"/>
      <c r="B2092" s="186"/>
      <c r="I2092" s="379"/>
      <c r="J2092" s="24"/>
      <c r="M2092" s="145"/>
      <c r="O2092" s="132"/>
      <c r="P2092" s="8"/>
      <c r="U2092" s="1"/>
      <c r="AA2092" s="24"/>
    </row>
    <row r="2093" spans="1:27" x14ac:dyDescent="0.25">
      <c r="A2093" s="143"/>
      <c r="B2093" s="186"/>
      <c r="J2093" s="24"/>
      <c r="M2093" s="145"/>
      <c r="O2093" s="132"/>
      <c r="P2093" s="8"/>
      <c r="U2093" s="1"/>
      <c r="AA2093" s="24"/>
    </row>
    <row r="2094" spans="1:27" x14ac:dyDescent="0.25">
      <c r="A2094" s="143"/>
      <c r="B2094" s="186"/>
      <c r="J2094" s="24"/>
      <c r="M2094" s="145"/>
      <c r="O2094" s="132"/>
      <c r="P2094" s="8"/>
      <c r="U2094" s="1"/>
      <c r="AA2094" s="24"/>
    </row>
    <row r="2095" spans="1:27" x14ac:dyDescent="0.25">
      <c r="A2095" s="143"/>
      <c r="B2095" s="186"/>
      <c r="J2095" s="24"/>
      <c r="M2095" s="145"/>
      <c r="O2095" s="132"/>
      <c r="P2095" s="8"/>
      <c r="U2095" s="1"/>
      <c r="AA2095" s="24"/>
    </row>
    <row r="2096" spans="1:27" x14ac:dyDescent="0.25">
      <c r="A2096" s="143"/>
      <c r="B2096" s="186"/>
      <c r="J2096" s="24"/>
      <c r="M2096" s="145"/>
      <c r="O2096" s="132"/>
      <c r="P2096" s="8"/>
      <c r="U2096" s="1"/>
      <c r="AA2096" s="24"/>
    </row>
    <row r="2097" spans="1:27" x14ac:dyDescent="0.25">
      <c r="A2097" s="143"/>
      <c r="B2097" s="186"/>
      <c r="J2097" s="24"/>
      <c r="M2097" s="145"/>
      <c r="O2097" s="132"/>
      <c r="P2097" s="8"/>
      <c r="U2097" s="1"/>
      <c r="AA2097" s="24"/>
    </row>
    <row r="2098" spans="1:27" x14ac:dyDescent="0.25">
      <c r="A2098" s="143"/>
      <c r="B2098" s="186"/>
      <c r="J2098" s="24"/>
      <c r="M2098" s="145"/>
      <c r="O2098" s="132"/>
      <c r="P2098" s="8"/>
      <c r="U2098" s="1"/>
      <c r="AA2098" s="24"/>
    </row>
    <row r="2099" spans="1:27" x14ac:dyDescent="0.25">
      <c r="A2099" s="143"/>
      <c r="B2099" s="186"/>
      <c r="M2099" s="145"/>
      <c r="O2099" s="132"/>
      <c r="P2099" s="8"/>
      <c r="U2099" s="1"/>
      <c r="AA2099" s="24"/>
    </row>
    <row r="2100" spans="1:27" x14ac:dyDescent="0.25">
      <c r="A2100" s="143"/>
      <c r="B2100" s="186"/>
      <c r="J2100" s="24"/>
      <c r="M2100" s="145"/>
      <c r="O2100" s="132"/>
      <c r="P2100" s="8"/>
      <c r="U2100" s="1"/>
      <c r="AA2100" s="24"/>
    </row>
    <row r="2101" spans="1:27" x14ac:dyDescent="0.25">
      <c r="A2101" s="143"/>
      <c r="B2101" s="186"/>
      <c r="J2101" s="24"/>
      <c r="M2101" s="145"/>
      <c r="O2101" s="132"/>
      <c r="P2101" s="8"/>
      <c r="U2101" s="1"/>
      <c r="AA2101" s="24"/>
    </row>
    <row r="2102" spans="1:27" x14ac:dyDescent="0.25">
      <c r="A2102" s="143"/>
      <c r="B2102" s="186"/>
      <c r="J2102" s="24"/>
      <c r="M2102" s="145"/>
      <c r="O2102" s="132"/>
      <c r="P2102" s="8"/>
      <c r="U2102" s="1"/>
      <c r="AA2102" s="24"/>
    </row>
    <row r="2103" spans="1:27" x14ac:dyDescent="0.25">
      <c r="A2103" s="143"/>
      <c r="B2103" s="186"/>
      <c r="J2103" s="24"/>
      <c r="M2103" s="145"/>
      <c r="O2103" s="132"/>
      <c r="P2103" s="8"/>
      <c r="U2103" s="1"/>
      <c r="AA2103" s="24"/>
    </row>
    <row r="2104" spans="1:27" x14ac:dyDescent="0.25">
      <c r="A2104" s="143"/>
      <c r="B2104" s="186"/>
      <c r="J2104" s="24"/>
      <c r="M2104" s="145"/>
      <c r="O2104" s="132"/>
      <c r="P2104" s="8"/>
      <c r="U2104" s="1"/>
      <c r="AA2104" s="24"/>
    </row>
    <row r="2105" spans="1:27" x14ac:dyDescent="0.25">
      <c r="A2105" s="143"/>
      <c r="B2105" s="186"/>
      <c r="J2105" s="24"/>
      <c r="M2105" s="145"/>
      <c r="O2105" s="132"/>
      <c r="P2105" s="8"/>
      <c r="U2105" s="1"/>
      <c r="AA2105" s="24"/>
    </row>
    <row r="2106" spans="1:27" x14ac:dyDescent="0.25">
      <c r="A2106" s="143"/>
      <c r="B2106" s="186"/>
      <c r="I2106" s="379"/>
      <c r="M2106" s="145"/>
      <c r="O2106" s="132"/>
      <c r="P2106" s="8"/>
      <c r="U2106" s="1"/>
      <c r="Y2106" s="31"/>
      <c r="Z2106" s="31"/>
      <c r="AA2106" s="24"/>
    </row>
    <row r="2107" spans="1:27" x14ac:dyDescent="0.25">
      <c r="A2107" s="143"/>
      <c r="B2107" s="186"/>
      <c r="J2107" s="24"/>
      <c r="M2107" s="145"/>
      <c r="O2107" s="132"/>
      <c r="P2107" s="8"/>
      <c r="U2107" s="1"/>
      <c r="Y2107" s="31"/>
      <c r="Z2107" s="31"/>
      <c r="AA2107" s="24"/>
    </row>
    <row r="2108" spans="1:27" x14ac:dyDescent="0.25">
      <c r="A2108" s="143"/>
      <c r="B2108" s="186"/>
      <c r="J2108" s="24"/>
      <c r="M2108" s="145"/>
      <c r="O2108" s="132"/>
      <c r="P2108" s="8"/>
      <c r="U2108" s="1"/>
      <c r="Y2108" s="31"/>
      <c r="Z2108" s="31"/>
      <c r="AA2108" s="24"/>
    </row>
    <row r="2109" spans="1:27" x14ac:dyDescent="0.25">
      <c r="A2109" s="143"/>
      <c r="B2109" s="186"/>
      <c r="J2109" s="24"/>
      <c r="M2109" s="145"/>
      <c r="O2109" s="132"/>
      <c r="P2109" s="8"/>
      <c r="U2109" s="1"/>
      <c r="Y2109" s="31"/>
      <c r="Z2109" s="31"/>
      <c r="AA2109" s="24"/>
    </row>
    <row r="2110" spans="1:27" x14ac:dyDescent="0.25">
      <c r="A2110" s="143"/>
      <c r="B2110" s="186"/>
      <c r="J2110" s="24"/>
      <c r="M2110" s="145"/>
      <c r="O2110" s="132"/>
      <c r="P2110" s="8"/>
      <c r="U2110" s="1"/>
      <c r="Y2110" s="31"/>
      <c r="Z2110" s="31"/>
      <c r="AA2110" s="24"/>
    </row>
    <row r="2111" spans="1:27" x14ac:dyDescent="0.25">
      <c r="A2111" s="143"/>
      <c r="B2111" s="186"/>
      <c r="J2111" s="24"/>
      <c r="M2111" s="145"/>
      <c r="O2111" s="132"/>
      <c r="P2111" s="8"/>
      <c r="U2111" s="1"/>
      <c r="Y2111" s="31"/>
      <c r="Z2111" s="31"/>
      <c r="AA2111" s="24"/>
    </row>
    <row r="2112" spans="1:27" x14ac:dyDescent="0.25">
      <c r="A2112" s="143"/>
      <c r="B2112" s="186"/>
      <c r="J2112" s="24"/>
      <c r="M2112" s="145"/>
      <c r="O2112" s="132"/>
      <c r="P2112" s="8"/>
      <c r="U2112" s="1"/>
      <c r="Y2112" s="31"/>
      <c r="Z2112" s="31"/>
      <c r="AA2112" s="24"/>
    </row>
    <row r="2113" spans="1:27" x14ac:dyDescent="0.25">
      <c r="A2113" s="143"/>
      <c r="B2113" s="186"/>
      <c r="J2113" s="24"/>
      <c r="M2113" s="145"/>
      <c r="O2113" s="132"/>
      <c r="Y2113" s="31"/>
      <c r="Z2113" s="31"/>
      <c r="AA2113" s="24"/>
    </row>
    <row r="2114" spans="1:27" x14ac:dyDescent="0.25">
      <c r="A2114" s="143"/>
      <c r="B2114" s="186"/>
      <c r="J2114" s="24"/>
      <c r="M2114" s="145"/>
      <c r="O2114" s="132"/>
      <c r="Y2114" s="31"/>
      <c r="Z2114" s="31"/>
      <c r="AA2114" s="24"/>
    </row>
    <row r="2115" spans="1:27" x14ac:dyDescent="0.25">
      <c r="A2115" s="143"/>
      <c r="B2115" s="186"/>
      <c r="J2115" s="24"/>
      <c r="M2115" s="145"/>
      <c r="O2115" s="132"/>
      <c r="Y2115" s="31"/>
      <c r="Z2115" s="31"/>
      <c r="AA2115" s="24"/>
    </row>
    <row r="2116" spans="1:27" x14ac:dyDescent="0.25">
      <c r="A2116" s="143"/>
      <c r="B2116" s="186"/>
      <c r="J2116" s="24"/>
      <c r="M2116" s="145"/>
      <c r="O2116" s="132"/>
      <c r="Y2116" s="31"/>
      <c r="Z2116" s="31"/>
      <c r="AA2116" s="24"/>
    </row>
    <row r="2117" spans="1:27" x14ac:dyDescent="0.25">
      <c r="A2117" s="143"/>
      <c r="B2117" s="186"/>
      <c r="J2117" s="24"/>
      <c r="M2117" s="145"/>
      <c r="O2117" s="132"/>
      <c r="Y2117" s="31"/>
      <c r="Z2117" s="31"/>
      <c r="AA2117" s="24"/>
    </row>
    <row r="2118" spans="1:27" x14ac:dyDescent="0.25">
      <c r="A2118" s="143"/>
      <c r="B2118" s="186"/>
      <c r="J2118" s="24"/>
      <c r="M2118" s="145"/>
      <c r="O2118" s="132"/>
      <c r="Y2118" s="31"/>
      <c r="Z2118" s="31"/>
      <c r="AA2118" s="24"/>
    </row>
    <row r="2119" spans="1:27" x14ac:dyDescent="0.25">
      <c r="A2119" s="143"/>
      <c r="B2119" s="186"/>
      <c r="J2119" s="24"/>
      <c r="M2119" s="145"/>
      <c r="O2119" s="132"/>
      <c r="Y2119" s="31"/>
      <c r="Z2119" s="31"/>
      <c r="AA2119" s="24"/>
    </row>
    <row r="2120" spans="1:27" x14ac:dyDescent="0.25">
      <c r="A2120" s="143"/>
      <c r="B2120" s="186"/>
      <c r="J2120" s="24"/>
      <c r="M2120" s="145"/>
      <c r="O2120" s="132"/>
      <c r="Y2120" s="31"/>
      <c r="Z2120" s="31"/>
      <c r="AA2120" s="24"/>
    </row>
    <row r="2121" spans="1:27" x14ac:dyDescent="0.25">
      <c r="A2121" s="143"/>
      <c r="B2121" s="186"/>
      <c r="J2121" s="24"/>
      <c r="M2121" s="145"/>
      <c r="O2121" s="132"/>
      <c r="Y2121" s="31"/>
      <c r="Z2121" s="31"/>
      <c r="AA2121" s="24"/>
    </row>
    <row r="2122" spans="1:27" x14ac:dyDescent="0.25">
      <c r="A2122" s="143"/>
      <c r="B2122" s="186"/>
      <c r="J2122" s="24"/>
      <c r="M2122" s="145"/>
      <c r="O2122" s="132"/>
      <c r="Y2122" s="31"/>
      <c r="Z2122" s="31"/>
      <c r="AA2122" s="24"/>
    </row>
    <row r="2123" spans="1:27" x14ac:dyDescent="0.25">
      <c r="A2123" s="143"/>
      <c r="B2123" s="186"/>
      <c r="J2123" s="24"/>
      <c r="M2123" s="145"/>
      <c r="O2123" s="132"/>
      <c r="Y2123" s="31"/>
      <c r="Z2123" s="31"/>
      <c r="AA2123" s="24"/>
    </row>
    <row r="2124" spans="1:27" x14ac:dyDescent="0.25">
      <c r="A2124" s="143"/>
      <c r="B2124" s="186"/>
      <c r="J2124" s="24"/>
      <c r="M2124" s="145"/>
      <c r="O2124" s="132"/>
      <c r="AA2124" s="24"/>
    </row>
    <row r="2125" spans="1:27" x14ac:dyDescent="0.25">
      <c r="A2125" s="143"/>
      <c r="B2125" s="186"/>
      <c r="J2125" s="24"/>
      <c r="M2125" s="145"/>
      <c r="O2125" s="132"/>
      <c r="AA2125" s="24"/>
    </row>
    <row r="2126" spans="1:27" x14ac:dyDescent="0.25">
      <c r="A2126" s="143"/>
      <c r="B2126" s="186"/>
      <c r="J2126" s="24"/>
      <c r="O2126" s="132"/>
      <c r="AA2126" s="24"/>
    </row>
    <row r="2127" spans="1:27" x14ac:dyDescent="0.25">
      <c r="A2127" s="143"/>
      <c r="B2127" s="186"/>
      <c r="J2127" s="24"/>
      <c r="O2127" s="132"/>
      <c r="AA2127" s="24"/>
    </row>
    <row r="2128" spans="1:27" x14ac:dyDescent="0.25">
      <c r="A2128" s="143"/>
      <c r="B2128" s="186"/>
      <c r="J2128" s="24"/>
      <c r="O2128" s="132"/>
      <c r="AA2128" s="24"/>
    </row>
    <row r="2129" spans="1:27" x14ac:dyDescent="0.25">
      <c r="A2129" s="143"/>
      <c r="B2129" s="186"/>
      <c r="J2129" s="24"/>
      <c r="O2129" s="132"/>
      <c r="AA2129" s="24"/>
    </row>
    <row r="2130" spans="1:27" s="31" customFormat="1" x14ac:dyDescent="0.25">
      <c r="A2130" s="58"/>
      <c r="B2130" s="121"/>
      <c r="E2130" s="58"/>
      <c r="F2130" s="58"/>
      <c r="I2130" s="51"/>
      <c r="J2130" s="58"/>
      <c r="L2130" s="52"/>
      <c r="M2130" s="53"/>
      <c r="N2130" s="52"/>
      <c r="O2130" s="54"/>
      <c r="P2130" s="51"/>
      <c r="U2130" s="55"/>
      <c r="V2130" s="57"/>
      <c r="X2130" s="57"/>
      <c r="Y2130" s="1"/>
      <c r="Z2130" s="1"/>
      <c r="AA2130" s="58"/>
    </row>
    <row r="2131" spans="1:27" x14ac:dyDescent="0.25">
      <c r="A2131" s="143"/>
      <c r="B2131" s="186"/>
      <c r="J2131" s="24"/>
      <c r="O2131" s="132"/>
      <c r="AA2131" s="24"/>
    </row>
    <row r="2132" spans="1:27" x14ac:dyDescent="0.25">
      <c r="A2132" s="143"/>
      <c r="B2132" s="186"/>
      <c r="H2132" s="62"/>
      <c r="J2132" s="24"/>
      <c r="O2132" s="132"/>
      <c r="P2132" s="8"/>
      <c r="V2132" s="16"/>
      <c r="X2132" s="16"/>
      <c r="AA2132" s="24"/>
    </row>
    <row r="2133" spans="1:27" x14ac:dyDescent="0.25">
      <c r="A2133" s="143"/>
      <c r="B2133" s="186"/>
      <c r="J2133" s="24"/>
      <c r="O2133" s="132"/>
      <c r="P2133" s="8"/>
      <c r="V2133" s="16"/>
      <c r="X2133" s="16"/>
      <c r="AA2133" s="24"/>
    </row>
    <row r="2134" spans="1:27" x14ac:dyDescent="0.25">
      <c r="A2134" s="143"/>
      <c r="B2134" s="186"/>
      <c r="J2134" s="24"/>
      <c r="O2134" s="132"/>
      <c r="AA2134" s="24"/>
    </row>
    <row r="2135" spans="1:27" x14ac:dyDescent="0.25">
      <c r="A2135" s="143"/>
      <c r="B2135" s="186"/>
      <c r="J2135" s="24"/>
      <c r="O2135" s="132"/>
      <c r="AA2135" s="24"/>
    </row>
    <row r="2136" spans="1:27" x14ac:dyDescent="0.25">
      <c r="A2136" s="143"/>
      <c r="B2136" s="186"/>
      <c r="J2136" s="24"/>
      <c r="O2136" s="132"/>
      <c r="AA2136" s="24"/>
    </row>
    <row r="2137" spans="1:27" x14ac:dyDescent="0.25">
      <c r="A2137" s="143"/>
      <c r="B2137" s="186"/>
      <c r="J2137" s="24"/>
      <c r="O2137" s="132"/>
      <c r="P2137" s="8"/>
      <c r="U2137" s="1"/>
      <c r="V2137" s="1"/>
      <c r="AA2137" s="24"/>
    </row>
    <row r="2138" spans="1:27" x14ac:dyDescent="0.25">
      <c r="A2138" s="143"/>
      <c r="B2138" s="186"/>
      <c r="J2138" s="24"/>
      <c r="O2138" s="132"/>
      <c r="P2138" s="8"/>
      <c r="U2138" s="1"/>
      <c r="V2138" s="1"/>
      <c r="AA2138" s="24"/>
    </row>
    <row r="2139" spans="1:27" x14ac:dyDescent="0.25">
      <c r="A2139" s="143"/>
      <c r="B2139" s="186"/>
      <c r="J2139" s="24"/>
      <c r="O2139" s="132"/>
      <c r="P2139" s="8"/>
      <c r="U2139" s="1"/>
      <c r="V2139" s="1"/>
      <c r="AA2139" s="24"/>
    </row>
    <row r="2140" spans="1:27" x14ac:dyDescent="0.25">
      <c r="A2140" s="143"/>
      <c r="B2140" s="186"/>
      <c r="J2140" s="24"/>
      <c r="O2140" s="132"/>
      <c r="P2140" s="8"/>
      <c r="U2140" s="1"/>
      <c r="V2140" s="1"/>
      <c r="AA2140" s="24"/>
    </row>
    <row r="2141" spans="1:27" x14ac:dyDescent="0.25">
      <c r="A2141" s="143"/>
      <c r="B2141" s="186"/>
      <c r="J2141" s="24"/>
      <c r="O2141" s="132"/>
      <c r="P2141" s="8"/>
      <c r="U2141" s="1"/>
      <c r="V2141" s="1"/>
      <c r="X2141" s="1"/>
      <c r="AA2141" s="24"/>
    </row>
    <row r="2142" spans="1:27" x14ac:dyDescent="0.25">
      <c r="A2142" s="143"/>
      <c r="B2142" s="186"/>
      <c r="J2142" s="24"/>
      <c r="O2142" s="132"/>
      <c r="P2142" s="8"/>
      <c r="U2142" s="1"/>
      <c r="V2142" s="1"/>
      <c r="X2142" s="1"/>
      <c r="AA2142" s="24"/>
    </row>
    <row r="2143" spans="1:27" x14ac:dyDescent="0.25">
      <c r="A2143" s="143"/>
      <c r="B2143" s="186"/>
      <c r="J2143" s="24"/>
      <c r="O2143" s="132"/>
      <c r="P2143" s="8"/>
      <c r="U2143" s="1"/>
      <c r="V2143" s="1"/>
      <c r="X2143" s="1"/>
      <c r="AA2143" s="24"/>
    </row>
    <row r="2144" spans="1:27" x14ac:dyDescent="0.25">
      <c r="A2144" s="143"/>
      <c r="B2144" s="186"/>
      <c r="J2144" s="24"/>
      <c r="O2144" s="132"/>
      <c r="P2144" s="8"/>
      <c r="U2144" s="1"/>
      <c r="V2144" s="1"/>
      <c r="X2144" s="1"/>
      <c r="AA2144" s="24"/>
    </row>
    <row r="2145" spans="1:27" x14ac:dyDescent="0.25">
      <c r="A2145" s="143"/>
      <c r="B2145" s="186"/>
      <c r="J2145" s="24"/>
      <c r="O2145" s="132"/>
      <c r="AA2145" s="24"/>
    </row>
    <row r="2146" spans="1:27" x14ac:dyDescent="0.25">
      <c r="A2146" s="143"/>
      <c r="B2146" s="186"/>
      <c r="J2146" s="24"/>
      <c r="O2146" s="132"/>
      <c r="AA2146" s="24"/>
    </row>
    <row r="2147" spans="1:27" x14ac:dyDescent="0.25">
      <c r="A2147" s="143"/>
      <c r="B2147" s="186"/>
      <c r="J2147" s="24"/>
      <c r="O2147" s="132"/>
      <c r="AA2147" s="24"/>
    </row>
    <row r="2148" spans="1:27" x14ac:dyDescent="0.25">
      <c r="A2148" s="143"/>
      <c r="B2148" s="186"/>
      <c r="J2148" s="24"/>
      <c r="O2148" s="132"/>
      <c r="AA2148" s="24"/>
    </row>
    <row r="2149" spans="1:27" x14ac:dyDescent="0.25">
      <c r="A2149" s="143"/>
      <c r="B2149" s="186"/>
      <c r="J2149" s="24"/>
      <c r="O2149" s="132"/>
      <c r="AA2149" s="24"/>
    </row>
    <row r="2150" spans="1:27" s="31" customFormat="1" x14ac:dyDescent="0.25">
      <c r="A2150" s="58"/>
      <c r="B2150" s="121"/>
      <c r="E2150" s="58"/>
      <c r="F2150" s="58"/>
      <c r="I2150" s="51"/>
      <c r="J2150" s="58"/>
      <c r="L2150" s="52"/>
      <c r="M2150" s="53"/>
      <c r="N2150" s="52"/>
      <c r="O2150" s="54"/>
      <c r="U2150" s="55"/>
      <c r="V2150" s="57"/>
      <c r="X2150" s="57"/>
      <c r="Y2150" s="1"/>
      <c r="Z2150" s="1"/>
      <c r="AA2150" s="58"/>
    </row>
    <row r="2151" spans="1:27" s="31" customFormat="1" x14ac:dyDescent="0.25">
      <c r="A2151" s="58"/>
      <c r="B2151" s="121"/>
      <c r="E2151" s="58"/>
      <c r="F2151" s="58"/>
      <c r="I2151" s="51"/>
      <c r="J2151" s="58"/>
      <c r="L2151" s="52"/>
      <c r="M2151" s="53"/>
      <c r="N2151" s="52"/>
      <c r="O2151" s="54"/>
      <c r="U2151" s="55"/>
      <c r="V2151" s="57"/>
      <c r="X2151" s="57"/>
      <c r="Y2151" s="1"/>
      <c r="Z2151" s="1"/>
      <c r="AA2151" s="58"/>
    </row>
    <row r="2152" spans="1:27" s="31" customFormat="1" x14ac:dyDescent="0.25">
      <c r="A2152" s="58"/>
      <c r="B2152" s="121"/>
      <c r="E2152" s="58"/>
      <c r="F2152" s="58"/>
      <c r="I2152" s="51"/>
      <c r="J2152" s="58"/>
      <c r="L2152" s="52"/>
      <c r="M2152" s="53"/>
      <c r="N2152" s="52"/>
      <c r="O2152" s="54"/>
      <c r="U2152" s="55"/>
      <c r="V2152" s="57"/>
      <c r="X2152" s="57"/>
      <c r="Y2152" s="1"/>
      <c r="Z2152" s="1"/>
      <c r="AA2152" s="58"/>
    </row>
    <row r="2153" spans="1:27" s="31" customFormat="1" x14ac:dyDescent="0.25">
      <c r="A2153" s="58"/>
      <c r="B2153" s="121"/>
      <c r="E2153" s="58"/>
      <c r="F2153" s="58"/>
      <c r="I2153" s="51"/>
      <c r="J2153" s="58"/>
      <c r="L2153" s="52"/>
      <c r="M2153" s="53"/>
      <c r="N2153" s="52"/>
      <c r="O2153" s="54"/>
      <c r="U2153" s="55"/>
      <c r="V2153" s="57"/>
      <c r="X2153" s="57"/>
      <c r="Y2153" s="1"/>
      <c r="Z2153" s="1"/>
      <c r="AA2153" s="58"/>
    </row>
    <row r="2154" spans="1:27" s="31" customFormat="1" x14ac:dyDescent="0.25">
      <c r="A2154" s="58"/>
      <c r="B2154" s="121"/>
      <c r="E2154" s="58"/>
      <c r="F2154" s="58"/>
      <c r="I2154" s="51"/>
      <c r="J2154" s="58"/>
      <c r="L2154" s="52"/>
      <c r="M2154" s="53"/>
      <c r="N2154" s="52"/>
      <c r="O2154" s="54"/>
      <c r="U2154" s="55"/>
      <c r="V2154" s="57"/>
      <c r="X2154" s="57"/>
      <c r="Y2154" s="1"/>
      <c r="Z2154" s="1"/>
      <c r="AA2154" s="58"/>
    </row>
    <row r="2155" spans="1:27" s="31" customFormat="1" x14ac:dyDescent="0.25">
      <c r="A2155" s="58"/>
      <c r="B2155" s="121"/>
      <c r="E2155" s="58"/>
      <c r="F2155" s="58"/>
      <c r="I2155" s="51"/>
      <c r="J2155" s="58"/>
      <c r="L2155" s="52"/>
      <c r="M2155" s="53"/>
      <c r="N2155" s="52"/>
      <c r="O2155" s="54"/>
      <c r="U2155" s="55"/>
      <c r="V2155" s="57"/>
      <c r="X2155" s="57"/>
      <c r="Y2155" s="1"/>
      <c r="Z2155" s="1"/>
      <c r="AA2155" s="58"/>
    </row>
    <row r="2156" spans="1:27" s="31" customFormat="1" x14ac:dyDescent="0.25">
      <c r="A2156" s="58"/>
      <c r="B2156" s="121"/>
      <c r="E2156" s="58"/>
      <c r="F2156" s="58"/>
      <c r="I2156" s="51"/>
      <c r="J2156" s="58"/>
      <c r="L2156" s="52"/>
      <c r="M2156" s="53"/>
      <c r="N2156" s="52"/>
      <c r="O2156" s="54"/>
      <c r="U2156" s="55"/>
      <c r="V2156" s="57"/>
      <c r="X2156" s="57"/>
      <c r="Y2156" s="1"/>
      <c r="Z2156" s="1"/>
      <c r="AA2156" s="58"/>
    </row>
    <row r="2157" spans="1:27" s="31" customFormat="1" x14ac:dyDescent="0.25">
      <c r="A2157" s="58"/>
      <c r="B2157" s="121"/>
      <c r="E2157" s="58"/>
      <c r="F2157" s="58"/>
      <c r="I2157" s="51"/>
      <c r="J2157" s="58"/>
      <c r="L2157" s="52"/>
      <c r="M2157" s="53"/>
      <c r="N2157" s="52"/>
      <c r="O2157" s="54"/>
      <c r="U2157" s="55"/>
      <c r="V2157" s="57"/>
      <c r="X2157" s="57"/>
      <c r="Y2157" s="1"/>
      <c r="Z2157" s="1"/>
      <c r="AA2157" s="58"/>
    </row>
    <row r="2158" spans="1:27" s="31" customFormat="1" x14ac:dyDescent="0.25">
      <c r="A2158" s="58"/>
      <c r="B2158" s="121"/>
      <c r="E2158" s="58"/>
      <c r="F2158" s="58"/>
      <c r="I2158" s="51"/>
      <c r="J2158" s="58"/>
      <c r="L2158" s="52"/>
      <c r="M2158" s="53"/>
      <c r="N2158" s="52"/>
      <c r="O2158" s="54"/>
      <c r="U2158" s="55"/>
      <c r="V2158" s="57"/>
      <c r="X2158" s="57"/>
      <c r="Y2158" s="1"/>
      <c r="Z2158" s="1"/>
      <c r="AA2158" s="58"/>
    </row>
    <row r="2159" spans="1:27" s="31" customFormat="1" x14ac:dyDescent="0.25">
      <c r="A2159" s="58"/>
      <c r="B2159" s="121"/>
      <c r="E2159" s="58"/>
      <c r="F2159" s="58"/>
      <c r="I2159" s="51"/>
      <c r="J2159" s="58"/>
      <c r="L2159" s="52"/>
      <c r="M2159" s="53"/>
      <c r="N2159" s="52"/>
      <c r="O2159" s="54"/>
      <c r="U2159" s="55"/>
      <c r="V2159" s="57"/>
      <c r="X2159" s="57"/>
      <c r="Y2159" s="1"/>
      <c r="Z2159" s="1"/>
      <c r="AA2159" s="58"/>
    </row>
    <row r="2160" spans="1:27" s="31" customFormat="1" x14ac:dyDescent="0.25">
      <c r="A2160" s="58"/>
      <c r="B2160" s="121"/>
      <c r="E2160" s="58"/>
      <c r="F2160" s="58"/>
      <c r="I2160" s="51"/>
      <c r="J2160" s="58"/>
      <c r="L2160" s="52"/>
      <c r="M2160" s="53"/>
      <c r="N2160" s="52"/>
      <c r="O2160" s="54"/>
      <c r="U2160" s="55"/>
      <c r="V2160" s="57"/>
      <c r="X2160" s="57"/>
      <c r="Y2160" s="1"/>
      <c r="Z2160" s="1"/>
      <c r="AA2160" s="58"/>
    </row>
    <row r="2161" spans="1:27" s="31" customFormat="1" x14ac:dyDescent="0.25">
      <c r="A2161" s="58"/>
      <c r="B2161" s="121"/>
      <c r="E2161" s="58"/>
      <c r="F2161" s="58"/>
      <c r="I2161" s="51"/>
      <c r="J2161" s="58"/>
      <c r="L2161" s="52"/>
      <c r="M2161" s="53"/>
      <c r="N2161" s="52"/>
      <c r="O2161" s="54"/>
      <c r="U2161" s="55"/>
      <c r="V2161" s="57"/>
      <c r="X2161" s="57"/>
      <c r="Y2161" s="1"/>
      <c r="Z2161" s="1"/>
      <c r="AA2161" s="58"/>
    </row>
    <row r="2162" spans="1:27" s="31" customFormat="1" x14ac:dyDescent="0.25">
      <c r="A2162" s="58"/>
      <c r="B2162" s="121"/>
      <c r="E2162" s="58"/>
      <c r="F2162" s="58"/>
      <c r="I2162" s="51"/>
      <c r="J2162" s="58"/>
      <c r="L2162" s="52"/>
      <c r="M2162" s="53"/>
      <c r="N2162" s="52"/>
      <c r="O2162" s="54"/>
      <c r="U2162" s="55"/>
      <c r="V2162" s="57"/>
      <c r="X2162" s="57"/>
      <c r="AA2162" s="58"/>
    </row>
    <row r="2163" spans="1:27" s="31" customFormat="1" x14ac:dyDescent="0.25">
      <c r="A2163" s="58"/>
      <c r="B2163" s="121"/>
      <c r="E2163" s="58"/>
      <c r="F2163" s="58"/>
      <c r="I2163" s="51"/>
      <c r="J2163" s="58"/>
      <c r="L2163" s="52"/>
      <c r="M2163" s="53"/>
      <c r="N2163" s="52"/>
      <c r="O2163" s="54"/>
      <c r="U2163" s="55"/>
      <c r="V2163" s="57"/>
      <c r="X2163" s="57"/>
      <c r="Y2163" s="1"/>
      <c r="Z2163" s="1"/>
      <c r="AA2163" s="58"/>
    </row>
    <row r="2164" spans="1:27" s="31" customFormat="1" x14ac:dyDescent="0.25">
      <c r="A2164" s="58"/>
      <c r="B2164" s="121"/>
      <c r="E2164" s="58"/>
      <c r="F2164" s="58"/>
      <c r="I2164" s="51"/>
      <c r="J2164" s="58"/>
      <c r="L2164" s="52"/>
      <c r="M2164" s="53"/>
      <c r="N2164" s="52"/>
      <c r="O2164" s="54"/>
      <c r="U2164" s="55"/>
      <c r="V2164" s="57"/>
      <c r="X2164" s="57"/>
      <c r="Y2164" s="1"/>
      <c r="Z2164" s="1"/>
      <c r="AA2164" s="58"/>
    </row>
    <row r="2165" spans="1:27" s="31" customFormat="1" x14ac:dyDescent="0.25">
      <c r="A2165" s="58"/>
      <c r="B2165" s="121"/>
      <c r="E2165" s="58"/>
      <c r="F2165" s="58"/>
      <c r="I2165" s="51"/>
      <c r="J2165" s="58"/>
      <c r="L2165" s="52"/>
      <c r="M2165" s="53"/>
      <c r="N2165" s="52"/>
      <c r="O2165" s="54"/>
      <c r="U2165" s="55"/>
      <c r="V2165" s="57"/>
      <c r="X2165" s="57"/>
      <c r="Y2165" s="1"/>
      <c r="Z2165" s="1"/>
      <c r="AA2165" s="58"/>
    </row>
    <row r="2166" spans="1:27" s="31" customFormat="1" x14ac:dyDescent="0.25">
      <c r="A2166" s="58"/>
      <c r="B2166" s="121"/>
      <c r="E2166" s="58"/>
      <c r="F2166" s="58"/>
      <c r="I2166" s="51"/>
      <c r="J2166" s="58"/>
      <c r="L2166" s="52"/>
      <c r="M2166" s="53"/>
      <c r="N2166" s="52"/>
      <c r="O2166" s="54"/>
      <c r="U2166" s="55"/>
      <c r="V2166" s="57"/>
      <c r="X2166" s="57"/>
      <c r="Y2166" s="1"/>
      <c r="Z2166" s="1"/>
      <c r="AA2166" s="58"/>
    </row>
    <row r="2167" spans="1:27" s="31" customFormat="1" x14ac:dyDescent="0.25">
      <c r="A2167" s="58"/>
      <c r="B2167" s="121"/>
      <c r="E2167" s="58"/>
      <c r="F2167" s="58"/>
      <c r="I2167" s="51"/>
      <c r="J2167" s="58"/>
      <c r="L2167" s="52"/>
      <c r="M2167" s="53"/>
      <c r="N2167" s="52"/>
      <c r="O2167" s="54"/>
      <c r="U2167" s="55"/>
      <c r="V2167" s="57"/>
      <c r="X2167" s="57"/>
      <c r="Y2167" s="1"/>
      <c r="Z2167" s="1"/>
      <c r="AA2167" s="58"/>
    </row>
    <row r="2168" spans="1:27" x14ac:dyDescent="0.25">
      <c r="A2168" s="143"/>
      <c r="B2168" s="186"/>
      <c r="O2168" s="132"/>
      <c r="AA2168" s="24"/>
    </row>
    <row r="2169" spans="1:27" x14ac:dyDescent="0.25">
      <c r="A2169" s="143"/>
      <c r="B2169" s="186"/>
      <c r="J2169" s="24"/>
      <c r="O2169" s="132"/>
      <c r="P2169" s="8"/>
      <c r="AA2169" s="24"/>
    </row>
    <row r="2170" spans="1:27" x14ac:dyDescent="0.25">
      <c r="A2170" s="143"/>
      <c r="B2170" s="186"/>
      <c r="J2170" s="24"/>
      <c r="O2170" s="132"/>
      <c r="P2170" s="8"/>
      <c r="AA2170" s="24"/>
    </row>
    <row r="2171" spans="1:27" x14ac:dyDescent="0.25">
      <c r="A2171" s="143"/>
      <c r="B2171" s="186"/>
      <c r="J2171" s="24"/>
      <c r="O2171" s="132"/>
      <c r="P2171" s="8"/>
      <c r="AA2171" s="24"/>
    </row>
    <row r="2172" spans="1:27" x14ac:dyDescent="0.25">
      <c r="A2172" s="143"/>
      <c r="B2172" s="186"/>
      <c r="J2172" s="24"/>
      <c r="O2172" s="132"/>
      <c r="P2172" s="8"/>
      <c r="AA2172" s="24"/>
    </row>
    <row r="2173" spans="1:27" x14ac:dyDescent="0.25">
      <c r="A2173" s="143"/>
      <c r="B2173" s="186"/>
      <c r="J2173" s="24"/>
      <c r="O2173" s="132"/>
      <c r="P2173" s="8"/>
      <c r="AA2173" s="24"/>
    </row>
    <row r="2174" spans="1:27" x14ac:dyDescent="0.25">
      <c r="A2174" s="143"/>
      <c r="B2174" s="186"/>
      <c r="J2174" s="24"/>
      <c r="O2174" s="132"/>
      <c r="P2174" s="8"/>
      <c r="AA2174" s="24"/>
    </row>
    <row r="2175" spans="1:27" x14ac:dyDescent="0.25">
      <c r="A2175" s="143"/>
      <c r="B2175" s="186"/>
      <c r="J2175" s="24"/>
      <c r="O2175" s="132"/>
      <c r="P2175" s="8"/>
      <c r="AA2175" s="24"/>
    </row>
    <row r="2176" spans="1:27" x14ac:dyDescent="0.25">
      <c r="A2176" s="143"/>
      <c r="B2176" s="186"/>
      <c r="J2176" s="24"/>
      <c r="O2176" s="132"/>
      <c r="P2176" s="8"/>
      <c r="AA2176" s="24"/>
    </row>
    <row r="2177" spans="1:27" x14ac:dyDescent="0.25">
      <c r="A2177" s="143"/>
      <c r="B2177" s="186"/>
      <c r="J2177" s="24"/>
      <c r="O2177" s="132"/>
      <c r="P2177" s="8"/>
      <c r="AA2177" s="24"/>
    </row>
    <row r="2178" spans="1:27" x14ac:dyDescent="0.25">
      <c r="A2178" s="143"/>
      <c r="B2178" s="186"/>
      <c r="J2178" s="24"/>
      <c r="O2178" s="132"/>
      <c r="AA2178" s="24"/>
    </row>
    <row r="2179" spans="1:27" x14ac:dyDescent="0.25">
      <c r="A2179" s="143"/>
      <c r="B2179" s="186"/>
      <c r="J2179" s="24"/>
      <c r="O2179" s="132"/>
      <c r="Y2179" s="31"/>
      <c r="Z2179" s="31"/>
      <c r="AA2179" s="24"/>
    </row>
    <row r="2180" spans="1:27" x14ac:dyDescent="0.25">
      <c r="A2180" s="143"/>
      <c r="B2180" s="186"/>
      <c r="J2180" s="24"/>
      <c r="O2180" s="132"/>
      <c r="Y2180" s="31"/>
      <c r="Z2180" s="31"/>
      <c r="AA2180" s="24"/>
    </row>
    <row r="2181" spans="1:27" x14ac:dyDescent="0.25">
      <c r="A2181" s="143"/>
      <c r="B2181" s="186"/>
      <c r="J2181" s="24"/>
      <c r="O2181" s="132"/>
      <c r="Y2181" s="31"/>
      <c r="Z2181" s="31"/>
      <c r="AA2181" s="24"/>
    </row>
    <row r="2182" spans="1:27" x14ac:dyDescent="0.25">
      <c r="A2182" s="143"/>
      <c r="B2182" s="186"/>
      <c r="J2182" s="24"/>
      <c r="O2182" s="132"/>
      <c r="Y2182" s="31"/>
      <c r="Z2182" s="31"/>
      <c r="AA2182" s="24"/>
    </row>
    <row r="2183" spans="1:27" x14ac:dyDescent="0.25">
      <c r="A2183" s="143"/>
      <c r="B2183" s="186"/>
      <c r="J2183" s="24"/>
      <c r="O2183" s="132"/>
      <c r="Y2183" s="31"/>
      <c r="Z2183" s="31"/>
      <c r="AA2183" s="24"/>
    </row>
    <row r="2184" spans="1:27" x14ac:dyDescent="0.25">
      <c r="A2184" s="143"/>
      <c r="B2184" s="186"/>
      <c r="J2184" s="24"/>
      <c r="O2184" s="132"/>
      <c r="Y2184" s="31"/>
      <c r="Z2184" s="31"/>
      <c r="AA2184" s="24"/>
    </row>
    <row r="2185" spans="1:27" x14ac:dyDescent="0.25">
      <c r="A2185" s="143"/>
      <c r="B2185" s="186"/>
      <c r="J2185" s="24"/>
      <c r="O2185" s="132"/>
      <c r="AA2185" s="24"/>
    </row>
    <row r="2186" spans="1:27" x14ac:dyDescent="0.25">
      <c r="A2186" s="143"/>
      <c r="B2186" s="186"/>
      <c r="J2186" s="24"/>
      <c r="O2186" s="132"/>
      <c r="AA2186" s="24"/>
    </row>
    <row r="2187" spans="1:27" x14ac:dyDescent="0.25">
      <c r="A2187" s="143"/>
      <c r="B2187" s="186"/>
      <c r="J2187" s="24"/>
      <c r="O2187" s="132"/>
      <c r="AA2187" s="24"/>
    </row>
    <row r="2188" spans="1:27" x14ac:dyDescent="0.25">
      <c r="A2188" s="143"/>
      <c r="B2188" s="186"/>
      <c r="J2188" s="24"/>
      <c r="O2188" s="132"/>
      <c r="AA2188" s="24"/>
    </row>
    <row r="2189" spans="1:27" x14ac:dyDescent="0.25">
      <c r="A2189" s="143"/>
      <c r="B2189" s="186"/>
      <c r="J2189" s="24"/>
      <c r="O2189" s="132"/>
      <c r="AA2189" s="24"/>
    </row>
    <row r="2190" spans="1:27" x14ac:dyDescent="0.25">
      <c r="A2190" s="143"/>
      <c r="B2190" s="186"/>
      <c r="J2190" s="24"/>
      <c r="O2190" s="132"/>
      <c r="Y2190" s="31"/>
      <c r="Z2190" s="31"/>
      <c r="AA2190" s="24"/>
    </row>
    <row r="2191" spans="1:27" x14ac:dyDescent="0.25">
      <c r="A2191" s="143"/>
      <c r="B2191" s="186"/>
      <c r="J2191" s="24"/>
      <c r="O2191" s="132"/>
      <c r="Y2191" s="31"/>
      <c r="Z2191" s="31"/>
      <c r="AA2191" s="24"/>
    </row>
    <row r="2192" spans="1:27" x14ac:dyDescent="0.25">
      <c r="A2192" s="143"/>
      <c r="B2192" s="186"/>
      <c r="J2192" s="24"/>
      <c r="O2192" s="132"/>
      <c r="Y2192" s="31"/>
      <c r="Z2192" s="31"/>
      <c r="AA2192" s="24"/>
    </row>
    <row r="2193" spans="1:30" x14ac:dyDescent="0.25">
      <c r="A2193" s="143"/>
      <c r="B2193" s="186"/>
      <c r="J2193" s="24"/>
      <c r="O2193" s="132"/>
      <c r="P2193" s="8"/>
      <c r="V2193" s="16"/>
      <c r="X2193" s="16"/>
      <c r="Y2193" s="31"/>
      <c r="Z2193" s="31"/>
      <c r="AA2193" s="24"/>
    </row>
    <row r="2194" spans="1:30" x14ac:dyDescent="0.25">
      <c r="A2194" s="143"/>
      <c r="B2194" s="186"/>
      <c r="J2194" s="24"/>
      <c r="O2194" s="132"/>
      <c r="P2194" s="8"/>
      <c r="Y2194" s="31"/>
      <c r="Z2194" s="31"/>
      <c r="AA2194" s="24"/>
    </row>
    <row r="2195" spans="1:30" x14ac:dyDescent="0.25">
      <c r="A2195" s="143"/>
      <c r="B2195" s="186"/>
      <c r="J2195" s="24"/>
      <c r="O2195" s="132"/>
      <c r="P2195" s="8"/>
      <c r="Y2195" s="31"/>
      <c r="Z2195" s="31"/>
      <c r="AA2195" s="24"/>
      <c r="AD2195" s="96"/>
    </row>
    <row r="2196" spans="1:30" x14ac:dyDescent="0.25">
      <c r="A2196" s="143"/>
      <c r="B2196" s="186"/>
      <c r="J2196" s="24"/>
      <c r="O2196" s="132"/>
      <c r="Y2196" s="31"/>
      <c r="Z2196" s="31"/>
      <c r="AA2196" s="24"/>
    </row>
    <row r="2197" spans="1:30" x14ac:dyDescent="0.25">
      <c r="A2197" s="143"/>
      <c r="B2197" s="186"/>
      <c r="J2197" s="24"/>
      <c r="O2197" s="132"/>
      <c r="Y2197" s="31"/>
      <c r="Z2197" s="31"/>
      <c r="AA2197" s="24"/>
    </row>
    <row r="2198" spans="1:30" x14ac:dyDescent="0.25">
      <c r="A2198" s="143"/>
      <c r="B2198" s="186"/>
      <c r="J2198" s="24"/>
      <c r="O2198" s="132"/>
      <c r="Y2198" s="31"/>
      <c r="Z2198" s="31"/>
      <c r="AA2198" s="24"/>
    </row>
    <row r="2199" spans="1:30" x14ac:dyDescent="0.25">
      <c r="A2199" s="143"/>
      <c r="B2199" s="186"/>
      <c r="J2199" s="24"/>
      <c r="O2199" s="132"/>
      <c r="Y2199" s="31"/>
      <c r="Z2199" s="31"/>
      <c r="AA2199" s="24"/>
    </row>
    <row r="2200" spans="1:30" x14ac:dyDescent="0.25">
      <c r="A2200" s="143"/>
      <c r="B2200" s="186"/>
      <c r="J2200" s="24"/>
      <c r="O2200" s="132"/>
      <c r="Y2200" s="31"/>
      <c r="Z2200" s="31"/>
      <c r="AA2200" s="24"/>
    </row>
    <row r="2201" spans="1:30" x14ac:dyDescent="0.25">
      <c r="A2201" s="143"/>
      <c r="B2201" s="186"/>
      <c r="J2201" s="24"/>
      <c r="O2201" s="132"/>
      <c r="Y2201" s="31"/>
      <c r="Z2201" s="31"/>
      <c r="AA2201" s="24"/>
    </row>
    <row r="2202" spans="1:30" x14ac:dyDescent="0.25">
      <c r="A2202" s="143"/>
      <c r="B2202" s="186"/>
      <c r="J2202" s="24"/>
      <c r="O2202" s="132"/>
      <c r="Y2202" s="31"/>
      <c r="Z2202" s="31"/>
      <c r="AA2202" s="24"/>
    </row>
    <row r="2203" spans="1:30" x14ac:dyDescent="0.25">
      <c r="A2203" s="143"/>
      <c r="B2203" s="186"/>
      <c r="J2203" s="24"/>
      <c r="O2203" s="132"/>
      <c r="Y2203" s="31"/>
      <c r="Z2203" s="31"/>
      <c r="AA2203" s="24"/>
    </row>
    <row r="2204" spans="1:30" x14ac:dyDescent="0.25">
      <c r="A2204" s="143"/>
      <c r="B2204" s="186"/>
      <c r="J2204" s="24"/>
      <c r="O2204" s="132"/>
      <c r="Y2204" s="31"/>
      <c r="Z2204" s="31"/>
      <c r="AA2204" s="24"/>
    </row>
    <row r="2205" spans="1:30" x14ac:dyDescent="0.25">
      <c r="A2205" s="143"/>
      <c r="B2205" s="186"/>
      <c r="J2205" s="24"/>
      <c r="O2205" s="132"/>
      <c r="Y2205" s="31"/>
      <c r="Z2205" s="31"/>
      <c r="AA2205" s="24"/>
    </row>
    <row r="2206" spans="1:30" s="31" customFormat="1" x14ac:dyDescent="0.25">
      <c r="A2206" s="58"/>
      <c r="B2206" s="121"/>
      <c r="E2206" s="58"/>
      <c r="F2206" s="58"/>
      <c r="I2206" s="51"/>
      <c r="J2206" s="58"/>
      <c r="L2206" s="52"/>
      <c r="M2206" s="53"/>
      <c r="N2206" s="52"/>
      <c r="O2206" s="54"/>
      <c r="U2206" s="55"/>
      <c r="V2206" s="57"/>
      <c r="X2206" s="57"/>
      <c r="AA2206" s="58"/>
    </row>
    <row r="2207" spans="1:30" x14ac:dyDescent="0.25">
      <c r="A2207" s="143"/>
      <c r="B2207" s="186"/>
      <c r="J2207" s="24"/>
      <c r="Y2207" s="31"/>
      <c r="Z2207" s="31"/>
      <c r="AA2207" s="24"/>
    </row>
    <row r="2208" spans="1:30" x14ac:dyDescent="0.25">
      <c r="A2208" s="143"/>
      <c r="B2208" s="186"/>
      <c r="J2208" s="24"/>
      <c r="Y2208" s="31"/>
      <c r="Z2208" s="31"/>
      <c r="AA2208" s="24"/>
    </row>
    <row r="2209" spans="1:27" x14ac:dyDescent="0.25">
      <c r="A2209" s="143"/>
      <c r="B2209" s="186"/>
      <c r="J2209" s="24"/>
      <c r="Y2209" s="31"/>
      <c r="Z2209" s="31"/>
      <c r="AA2209" s="24"/>
    </row>
    <row r="2210" spans="1:27" x14ac:dyDescent="0.25">
      <c r="A2210" s="143"/>
      <c r="B2210" s="186"/>
      <c r="J2210" s="24"/>
      <c r="Y2210" s="31"/>
      <c r="Z2210" s="31"/>
      <c r="AA2210" s="24"/>
    </row>
    <row r="2211" spans="1:27" x14ac:dyDescent="0.25">
      <c r="A2211" s="143"/>
      <c r="B2211" s="186"/>
      <c r="J2211" s="24"/>
      <c r="P2211" s="8"/>
      <c r="V2211" s="16"/>
      <c r="Y2211" s="31"/>
      <c r="Z2211" s="31"/>
      <c r="AA2211" s="24"/>
    </row>
    <row r="2212" spans="1:27" x14ac:dyDescent="0.25">
      <c r="A2212" s="143"/>
      <c r="B2212" s="186"/>
      <c r="J2212" s="24"/>
      <c r="P2212" s="8"/>
      <c r="U2212" s="1"/>
      <c r="V2212" s="1"/>
      <c r="Y2212" s="31"/>
      <c r="Z2212" s="31"/>
      <c r="AA2212" s="24"/>
    </row>
    <row r="2213" spans="1:27" x14ac:dyDescent="0.25">
      <c r="A2213" s="143"/>
      <c r="B2213" s="186"/>
      <c r="J2213" s="24"/>
      <c r="P2213" s="8"/>
      <c r="U2213" s="1"/>
      <c r="V2213" s="1"/>
      <c r="Y2213" s="31"/>
      <c r="Z2213" s="31"/>
      <c r="AA2213" s="24"/>
    </row>
    <row r="2214" spans="1:27" x14ac:dyDescent="0.25">
      <c r="A2214" s="143"/>
      <c r="B2214" s="186"/>
      <c r="J2214" s="24"/>
      <c r="P2214" s="8"/>
      <c r="U2214" s="1"/>
      <c r="V2214" s="1"/>
      <c r="Y2214" s="31"/>
      <c r="Z2214" s="31"/>
      <c r="AA2214" s="24"/>
    </row>
    <row r="2215" spans="1:27" x14ac:dyDescent="0.25">
      <c r="A2215" s="143"/>
      <c r="B2215" s="186"/>
      <c r="J2215" s="24"/>
      <c r="Y2215" s="31"/>
      <c r="Z2215" s="31"/>
      <c r="AA2215" s="24"/>
    </row>
    <row r="2216" spans="1:27" x14ac:dyDescent="0.25">
      <c r="A2216" s="143"/>
      <c r="B2216" s="186"/>
      <c r="J2216" s="24"/>
      <c r="Y2216" s="31"/>
      <c r="Z2216" s="31"/>
      <c r="AA2216" s="24"/>
    </row>
    <row r="2217" spans="1:27" x14ac:dyDescent="0.25">
      <c r="A2217" s="143"/>
      <c r="B2217" s="186"/>
      <c r="J2217" s="24"/>
      <c r="Y2217" s="31"/>
      <c r="Z2217" s="31"/>
      <c r="AA2217" s="24"/>
    </row>
    <row r="2218" spans="1:27" x14ac:dyDescent="0.25">
      <c r="A2218" s="143"/>
      <c r="B2218" s="186"/>
      <c r="J2218" s="24"/>
      <c r="Y2218" s="31"/>
      <c r="Z2218" s="31"/>
      <c r="AA2218" s="24"/>
    </row>
    <row r="2219" spans="1:27" x14ac:dyDescent="0.25">
      <c r="A2219" s="143"/>
      <c r="B2219" s="186"/>
      <c r="J2219" s="24"/>
      <c r="Y2219" s="31"/>
      <c r="Z2219" s="31"/>
      <c r="AA2219" s="24"/>
    </row>
    <row r="2220" spans="1:27" x14ac:dyDescent="0.25">
      <c r="A2220" s="143"/>
      <c r="B2220" s="186"/>
      <c r="J2220" s="24"/>
      <c r="Y2220" s="31"/>
      <c r="Z2220" s="31"/>
      <c r="AA2220" s="24"/>
    </row>
    <row r="2221" spans="1:27" x14ac:dyDescent="0.25">
      <c r="A2221" s="143"/>
      <c r="B2221" s="186"/>
      <c r="J2221" s="24"/>
      <c r="Y2221" s="31"/>
      <c r="Z2221" s="31"/>
      <c r="AA2221" s="24"/>
    </row>
    <row r="2222" spans="1:27" x14ac:dyDescent="0.25">
      <c r="A2222" s="143"/>
      <c r="B2222" s="186"/>
      <c r="J2222" s="24"/>
      <c r="Y2222" s="31"/>
      <c r="Z2222" s="31"/>
      <c r="AA2222" s="24"/>
    </row>
    <row r="2223" spans="1:27" s="31" customFormat="1" x14ac:dyDescent="0.25">
      <c r="A2223" s="58"/>
      <c r="B2223" s="121"/>
      <c r="E2223" s="58"/>
      <c r="F2223" s="58"/>
      <c r="I2223" s="51"/>
      <c r="J2223" s="58"/>
      <c r="L2223" s="52"/>
      <c r="M2223" s="53"/>
      <c r="N2223" s="52"/>
      <c r="O2223" s="54"/>
      <c r="U2223" s="55"/>
      <c r="V2223" s="57"/>
      <c r="X2223" s="57"/>
      <c r="AA2223" s="58"/>
    </row>
    <row r="2224" spans="1:27" s="31" customFormat="1" x14ac:dyDescent="0.25">
      <c r="A2224" s="58"/>
      <c r="B2224" s="121"/>
      <c r="E2224" s="58"/>
      <c r="F2224" s="58"/>
      <c r="I2224" s="51"/>
      <c r="J2224" s="58"/>
      <c r="L2224" s="52"/>
      <c r="M2224" s="53"/>
      <c r="N2224" s="52"/>
      <c r="O2224" s="54"/>
      <c r="U2224" s="55"/>
      <c r="V2224" s="57"/>
      <c r="X2224" s="57"/>
      <c r="AA2224" s="58"/>
    </row>
    <row r="2225" spans="1:27" s="31" customFormat="1" x14ac:dyDescent="0.25">
      <c r="A2225" s="58"/>
      <c r="B2225" s="121"/>
      <c r="E2225" s="58"/>
      <c r="F2225" s="58"/>
      <c r="I2225" s="51"/>
      <c r="J2225" s="58"/>
      <c r="L2225" s="52"/>
      <c r="M2225" s="53"/>
      <c r="N2225" s="52"/>
      <c r="O2225" s="54"/>
      <c r="U2225" s="55"/>
      <c r="V2225" s="57"/>
      <c r="X2225" s="57"/>
      <c r="AA2225" s="58"/>
    </row>
    <row r="2226" spans="1:27" s="31" customFormat="1" x14ac:dyDescent="0.25">
      <c r="A2226" s="58"/>
      <c r="B2226" s="121"/>
      <c r="E2226" s="58"/>
      <c r="F2226" s="58"/>
      <c r="I2226" s="51"/>
      <c r="J2226" s="58"/>
      <c r="L2226" s="52"/>
      <c r="M2226" s="53"/>
      <c r="N2226" s="52"/>
      <c r="O2226" s="54"/>
      <c r="U2226" s="55"/>
      <c r="V2226" s="57"/>
      <c r="X2226" s="57"/>
      <c r="AA2226" s="58"/>
    </row>
    <row r="2227" spans="1:27" s="31" customFormat="1" x14ac:dyDescent="0.25">
      <c r="A2227" s="58"/>
      <c r="B2227" s="121"/>
      <c r="E2227" s="58"/>
      <c r="F2227" s="58"/>
      <c r="I2227" s="51"/>
      <c r="J2227" s="58"/>
      <c r="L2227" s="52"/>
      <c r="M2227" s="53"/>
      <c r="N2227" s="52"/>
      <c r="O2227" s="54"/>
      <c r="U2227" s="55"/>
      <c r="V2227" s="57"/>
      <c r="X2227" s="57"/>
      <c r="AA2227" s="58"/>
    </row>
    <row r="2228" spans="1:27" s="31" customFormat="1" x14ac:dyDescent="0.25">
      <c r="A2228" s="58"/>
      <c r="B2228" s="121"/>
      <c r="E2228" s="58"/>
      <c r="F2228" s="58"/>
      <c r="I2228" s="51"/>
      <c r="J2228" s="58"/>
      <c r="L2228" s="52"/>
      <c r="M2228" s="53"/>
      <c r="N2228" s="52"/>
      <c r="O2228" s="54"/>
      <c r="U2228" s="55"/>
      <c r="V2228" s="57"/>
      <c r="X2228" s="57"/>
      <c r="AA2228" s="58"/>
    </row>
    <row r="2229" spans="1:27" x14ac:dyDescent="0.25">
      <c r="A2229" s="143"/>
      <c r="B2229" s="186"/>
      <c r="J2229" s="24"/>
      <c r="Y2229" s="31"/>
      <c r="Z2229" s="31"/>
      <c r="AA2229" s="24"/>
    </row>
    <row r="2230" spans="1:27" x14ac:dyDescent="0.25">
      <c r="A2230" s="143"/>
      <c r="B2230" s="186"/>
      <c r="J2230" s="24"/>
      <c r="Y2230" s="31"/>
      <c r="Z2230" s="31"/>
      <c r="AA2230" s="24"/>
    </row>
    <row r="2231" spans="1:27" x14ac:dyDescent="0.25">
      <c r="A2231" s="143"/>
      <c r="B2231" s="186"/>
      <c r="J2231" s="24"/>
      <c r="Y2231" s="31"/>
      <c r="Z2231" s="31"/>
      <c r="AA2231" s="24"/>
    </row>
    <row r="2232" spans="1:27" x14ac:dyDescent="0.25">
      <c r="A2232" s="143"/>
      <c r="B2232" s="186"/>
      <c r="J2232" s="24"/>
      <c r="Y2232" s="31"/>
      <c r="Z2232" s="31"/>
      <c r="AA2232" s="24"/>
    </row>
    <row r="2233" spans="1:27" x14ac:dyDescent="0.25">
      <c r="A2233" s="143"/>
      <c r="B2233" s="186"/>
      <c r="J2233" s="24"/>
      <c r="AA2233" s="24"/>
    </row>
    <row r="2234" spans="1:27" s="31" customFormat="1" x14ac:dyDescent="0.25">
      <c r="A2234" s="58"/>
      <c r="B2234" s="121"/>
      <c r="E2234" s="58"/>
      <c r="F2234" s="58"/>
      <c r="I2234" s="51"/>
      <c r="J2234" s="58"/>
      <c r="L2234" s="52"/>
      <c r="M2234" s="53"/>
      <c r="N2234" s="52"/>
      <c r="O2234" s="54"/>
      <c r="U2234" s="55"/>
      <c r="V2234" s="57"/>
      <c r="X2234" s="57"/>
      <c r="Y2234" s="1"/>
      <c r="Z2234" s="1"/>
      <c r="AA2234" s="58"/>
    </row>
    <row r="2235" spans="1:27" s="31" customFormat="1" x14ac:dyDescent="0.25">
      <c r="A2235" s="58"/>
      <c r="B2235" s="121"/>
      <c r="E2235" s="58"/>
      <c r="F2235" s="58"/>
      <c r="I2235" s="51"/>
      <c r="J2235" s="58"/>
      <c r="L2235" s="52"/>
      <c r="M2235" s="53"/>
      <c r="N2235" s="52"/>
      <c r="O2235" s="54"/>
      <c r="U2235" s="55"/>
      <c r="V2235" s="57"/>
      <c r="X2235" s="57"/>
      <c r="Y2235" s="1"/>
      <c r="Z2235" s="1"/>
      <c r="AA2235" s="58"/>
    </row>
    <row r="2236" spans="1:27" s="31" customFormat="1" x14ac:dyDescent="0.25">
      <c r="A2236" s="58"/>
      <c r="B2236" s="121"/>
      <c r="E2236" s="58"/>
      <c r="F2236" s="58"/>
      <c r="I2236" s="51"/>
      <c r="J2236" s="58"/>
      <c r="L2236" s="52"/>
      <c r="M2236" s="53"/>
      <c r="N2236" s="52"/>
      <c r="O2236" s="54"/>
      <c r="U2236" s="55"/>
      <c r="V2236" s="57"/>
      <c r="X2236" s="57"/>
      <c r="Y2236" s="1"/>
      <c r="Z2236" s="1"/>
      <c r="AA2236" s="58"/>
    </row>
    <row r="2237" spans="1:27" s="31" customFormat="1" x14ac:dyDescent="0.25">
      <c r="A2237" s="58"/>
      <c r="B2237" s="121"/>
      <c r="E2237" s="58"/>
      <c r="F2237" s="58"/>
      <c r="I2237" s="51"/>
      <c r="J2237" s="58"/>
      <c r="L2237" s="52"/>
      <c r="M2237" s="53"/>
      <c r="N2237" s="52"/>
      <c r="O2237" s="54"/>
      <c r="U2237" s="55"/>
      <c r="V2237" s="57"/>
      <c r="X2237" s="57"/>
      <c r="Y2237" s="1"/>
      <c r="Z2237" s="1"/>
      <c r="AA2237" s="58"/>
    </row>
    <row r="2238" spans="1:27" s="31" customFormat="1" x14ac:dyDescent="0.25">
      <c r="A2238" s="58"/>
      <c r="B2238" s="121"/>
      <c r="E2238" s="58"/>
      <c r="F2238" s="58"/>
      <c r="I2238" s="51"/>
      <c r="J2238" s="58"/>
      <c r="L2238" s="52"/>
      <c r="M2238" s="53"/>
      <c r="N2238" s="52"/>
      <c r="O2238" s="54"/>
      <c r="U2238" s="55"/>
      <c r="V2238" s="57"/>
      <c r="X2238" s="57"/>
      <c r="Y2238" s="1"/>
      <c r="Z2238" s="1"/>
      <c r="AA2238" s="58"/>
    </row>
    <row r="2239" spans="1:27" s="31" customFormat="1" x14ac:dyDescent="0.25">
      <c r="A2239" s="58"/>
      <c r="B2239" s="121"/>
      <c r="E2239" s="58"/>
      <c r="F2239" s="58"/>
      <c r="I2239" s="51"/>
      <c r="J2239" s="58"/>
      <c r="L2239" s="52"/>
      <c r="M2239" s="53"/>
      <c r="N2239" s="52"/>
      <c r="O2239" s="54"/>
      <c r="U2239" s="55"/>
      <c r="V2239" s="57"/>
      <c r="X2239" s="57"/>
      <c r="Y2239" s="1"/>
      <c r="Z2239" s="1"/>
      <c r="AA2239" s="58"/>
    </row>
    <row r="2240" spans="1:27" s="31" customFormat="1" x14ac:dyDescent="0.25">
      <c r="A2240" s="58"/>
      <c r="B2240" s="121"/>
      <c r="E2240" s="58"/>
      <c r="F2240" s="58"/>
      <c r="I2240" s="51"/>
      <c r="J2240" s="58"/>
      <c r="L2240" s="52"/>
      <c r="M2240" s="53"/>
      <c r="N2240" s="52"/>
      <c r="O2240" s="54"/>
      <c r="U2240" s="55"/>
      <c r="V2240" s="57"/>
      <c r="X2240" s="57"/>
      <c r="Y2240" s="1"/>
      <c r="Z2240" s="1"/>
      <c r="AA2240" s="58"/>
    </row>
    <row r="2241" spans="1:27" s="31" customFormat="1" x14ac:dyDescent="0.25">
      <c r="A2241" s="58"/>
      <c r="B2241" s="121"/>
      <c r="E2241" s="58"/>
      <c r="F2241" s="58"/>
      <c r="I2241" s="51"/>
      <c r="J2241" s="58"/>
      <c r="L2241" s="52"/>
      <c r="M2241" s="53"/>
      <c r="N2241" s="52"/>
      <c r="O2241" s="54"/>
      <c r="U2241" s="55"/>
      <c r="V2241" s="57"/>
      <c r="X2241" s="57"/>
      <c r="Y2241" s="1"/>
      <c r="Z2241" s="1"/>
      <c r="AA2241" s="58"/>
    </row>
    <row r="2242" spans="1:27" s="31" customFormat="1" x14ac:dyDescent="0.25">
      <c r="A2242" s="58"/>
      <c r="B2242" s="121"/>
      <c r="E2242" s="58"/>
      <c r="F2242" s="58"/>
      <c r="I2242" s="51"/>
      <c r="J2242" s="58"/>
      <c r="L2242" s="52"/>
      <c r="M2242" s="53"/>
      <c r="N2242" s="52"/>
      <c r="O2242" s="54"/>
      <c r="U2242" s="55"/>
      <c r="V2242" s="57"/>
      <c r="X2242" s="57"/>
      <c r="Y2242" s="1"/>
      <c r="Z2242" s="1"/>
      <c r="AA2242" s="58"/>
    </row>
    <row r="2243" spans="1:27" s="31" customFormat="1" x14ac:dyDescent="0.25">
      <c r="A2243" s="58"/>
      <c r="B2243" s="121"/>
      <c r="E2243" s="58"/>
      <c r="F2243" s="58"/>
      <c r="I2243" s="51"/>
      <c r="J2243" s="58"/>
      <c r="L2243" s="52"/>
      <c r="M2243" s="53"/>
      <c r="N2243" s="52"/>
      <c r="O2243" s="54"/>
      <c r="U2243" s="55"/>
      <c r="V2243" s="57"/>
      <c r="X2243" s="57"/>
      <c r="Y2243" s="1"/>
      <c r="Z2243" s="1"/>
      <c r="AA2243" s="58"/>
    </row>
    <row r="2244" spans="1:27" s="31" customFormat="1" x14ac:dyDescent="0.25">
      <c r="A2244" s="58"/>
      <c r="B2244" s="121"/>
      <c r="E2244" s="58"/>
      <c r="F2244" s="58"/>
      <c r="I2244" s="51"/>
      <c r="J2244" s="58"/>
      <c r="L2244" s="52"/>
      <c r="M2244" s="53"/>
      <c r="N2244" s="52"/>
      <c r="O2244" s="54"/>
      <c r="U2244" s="55"/>
      <c r="V2244" s="57"/>
      <c r="X2244" s="57"/>
      <c r="Y2244" s="1"/>
      <c r="Z2244" s="1"/>
      <c r="AA2244" s="58"/>
    </row>
    <row r="2245" spans="1:27" s="31" customFormat="1" x14ac:dyDescent="0.25">
      <c r="A2245" s="58"/>
      <c r="B2245" s="121"/>
      <c r="E2245" s="58"/>
      <c r="F2245" s="58"/>
      <c r="I2245" s="51"/>
      <c r="J2245" s="58"/>
      <c r="L2245" s="52"/>
      <c r="M2245" s="53"/>
      <c r="N2245" s="52"/>
      <c r="O2245" s="54"/>
      <c r="U2245" s="55"/>
      <c r="V2245" s="57"/>
      <c r="X2245" s="57"/>
      <c r="Y2245" s="1"/>
      <c r="Z2245" s="1"/>
      <c r="AA2245" s="58"/>
    </row>
    <row r="2246" spans="1:27" s="31" customFormat="1" x14ac:dyDescent="0.25">
      <c r="A2246" s="58"/>
      <c r="B2246" s="121"/>
      <c r="E2246" s="58"/>
      <c r="F2246" s="58"/>
      <c r="I2246" s="51"/>
      <c r="J2246" s="58"/>
      <c r="L2246" s="52"/>
      <c r="M2246" s="53"/>
      <c r="N2246" s="52"/>
      <c r="O2246" s="54"/>
      <c r="U2246" s="55"/>
      <c r="V2246" s="57"/>
      <c r="X2246" s="57"/>
      <c r="Y2246" s="1"/>
      <c r="Z2246" s="1"/>
      <c r="AA2246" s="58"/>
    </row>
    <row r="2247" spans="1:27" s="31" customFormat="1" x14ac:dyDescent="0.25">
      <c r="A2247" s="58"/>
      <c r="B2247" s="121"/>
      <c r="E2247" s="58"/>
      <c r="F2247" s="58"/>
      <c r="I2247" s="51"/>
      <c r="J2247" s="58"/>
      <c r="L2247" s="52"/>
      <c r="M2247" s="53"/>
      <c r="N2247" s="52"/>
      <c r="O2247" s="54"/>
      <c r="U2247" s="55"/>
      <c r="V2247" s="57"/>
      <c r="X2247" s="57"/>
      <c r="Y2247" s="1"/>
      <c r="Z2247" s="1"/>
      <c r="AA2247" s="58"/>
    </row>
    <row r="2248" spans="1:27" s="31" customFormat="1" x14ac:dyDescent="0.25">
      <c r="A2248" s="58"/>
      <c r="B2248" s="121"/>
      <c r="E2248" s="58"/>
      <c r="F2248" s="58"/>
      <c r="I2248" s="51"/>
      <c r="J2248" s="58"/>
      <c r="L2248" s="52"/>
      <c r="M2248" s="53"/>
      <c r="N2248" s="52"/>
      <c r="O2248" s="54"/>
      <c r="U2248" s="55"/>
      <c r="V2248" s="57"/>
      <c r="X2248" s="57"/>
      <c r="Y2248" s="1"/>
      <c r="Z2248" s="1"/>
      <c r="AA2248" s="58"/>
    </row>
    <row r="2249" spans="1:27" s="31" customFormat="1" x14ac:dyDescent="0.25">
      <c r="A2249" s="58"/>
      <c r="B2249" s="121"/>
      <c r="E2249" s="58"/>
      <c r="F2249" s="58"/>
      <c r="I2249" s="51"/>
      <c r="J2249" s="58"/>
      <c r="L2249" s="52"/>
      <c r="M2249" s="53"/>
      <c r="N2249" s="52"/>
      <c r="O2249" s="54"/>
      <c r="U2249" s="55"/>
      <c r="V2249" s="57"/>
      <c r="X2249" s="57"/>
      <c r="Y2249" s="1"/>
      <c r="Z2249" s="1"/>
      <c r="AA2249" s="58"/>
    </row>
    <row r="2250" spans="1:27" s="31" customFormat="1" x14ac:dyDescent="0.25">
      <c r="A2250" s="58"/>
      <c r="B2250" s="121"/>
      <c r="E2250" s="58"/>
      <c r="F2250" s="58"/>
      <c r="I2250" s="51"/>
      <c r="J2250" s="58"/>
      <c r="L2250" s="52"/>
      <c r="M2250" s="53"/>
      <c r="N2250" s="52"/>
      <c r="O2250" s="54"/>
      <c r="U2250" s="55"/>
      <c r="V2250" s="57"/>
      <c r="X2250" s="57"/>
      <c r="Y2250" s="1"/>
      <c r="Z2250" s="1"/>
      <c r="AA2250" s="58"/>
    </row>
    <row r="2251" spans="1:27" s="31" customFormat="1" x14ac:dyDescent="0.25">
      <c r="A2251" s="58"/>
      <c r="B2251" s="121"/>
      <c r="E2251" s="58"/>
      <c r="F2251" s="58"/>
      <c r="I2251" s="51"/>
      <c r="J2251" s="58"/>
      <c r="L2251" s="52"/>
      <c r="M2251" s="53"/>
      <c r="N2251" s="52"/>
      <c r="O2251" s="54"/>
      <c r="U2251" s="55"/>
      <c r="V2251" s="57"/>
      <c r="X2251" s="57"/>
      <c r="Y2251" s="1"/>
      <c r="Z2251" s="1"/>
      <c r="AA2251" s="58"/>
    </row>
    <row r="2252" spans="1:27" s="31" customFormat="1" x14ac:dyDescent="0.25">
      <c r="A2252" s="58"/>
      <c r="B2252" s="121"/>
      <c r="E2252" s="58"/>
      <c r="F2252" s="58"/>
      <c r="I2252" s="51"/>
      <c r="J2252" s="58"/>
      <c r="L2252" s="52"/>
      <c r="M2252" s="53"/>
      <c r="N2252" s="52"/>
      <c r="O2252" s="54"/>
      <c r="U2252" s="55"/>
      <c r="V2252" s="57"/>
      <c r="X2252" s="57"/>
      <c r="Y2252" s="1"/>
      <c r="Z2252" s="1"/>
      <c r="AA2252" s="58"/>
    </row>
    <row r="2253" spans="1:27" s="31" customFormat="1" x14ac:dyDescent="0.25">
      <c r="A2253" s="58"/>
      <c r="B2253" s="121"/>
      <c r="E2253" s="58"/>
      <c r="F2253" s="58"/>
      <c r="I2253" s="51"/>
      <c r="J2253" s="58"/>
      <c r="L2253" s="52"/>
      <c r="M2253" s="53"/>
      <c r="N2253" s="52"/>
      <c r="O2253" s="54"/>
      <c r="U2253" s="55"/>
      <c r="V2253" s="57"/>
      <c r="X2253" s="57"/>
      <c r="Y2253" s="1"/>
      <c r="Z2253" s="1"/>
      <c r="AA2253" s="58"/>
    </row>
    <row r="2254" spans="1:27" s="31" customFormat="1" x14ac:dyDescent="0.25">
      <c r="A2254" s="58"/>
      <c r="B2254" s="121"/>
      <c r="E2254" s="58"/>
      <c r="F2254" s="58"/>
      <c r="I2254" s="51"/>
      <c r="J2254" s="58"/>
      <c r="L2254" s="52"/>
      <c r="M2254" s="53"/>
      <c r="N2254" s="52"/>
      <c r="O2254" s="54"/>
      <c r="U2254" s="55"/>
      <c r="V2254" s="57"/>
      <c r="X2254" s="57"/>
      <c r="Y2254" s="1"/>
      <c r="Z2254" s="1"/>
      <c r="AA2254" s="58"/>
    </row>
    <row r="2255" spans="1:27" s="31" customFormat="1" x14ac:dyDescent="0.25">
      <c r="A2255" s="58"/>
      <c r="B2255" s="121"/>
      <c r="E2255" s="58"/>
      <c r="F2255" s="58"/>
      <c r="I2255" s="51"/>
      <c r="J2255" s="58"/>
      <c r="L2255" s="52"/>
      <c r="M2255" s="53"/>
      <c r="N2255" s="52"/>
      <c r="O2255" s="54"/>
      <c r="U2255" s="55"/>
      <c r="V2255" s="57"/>
      <c r="X2255" s="57"/>
      <c r="Y2255" s="1"/>
      <c r="Z2255" s="1"/>
      <c r="AA2255" s="58"/>
    </row>
    <row r="2256" spans="1:27" s="31" customFormat="1" x14ac:dyDescent="0.25">
      <c r="A2256" s="58"/>
      <c r="B2256" s="121"/>
      <c r="E2256" s="58"/>
      <c r="F2256" s="58"/>
      <c r="I2256" s="51"/>
      <c r="J2256" s="58"/>
      <c r="L2256" s="52"/>
      <c r="M2256" s="53"/>
      <c r="N2256" s="52"/>
      <c r="O2256" s="54"/>
      <c r="U2256" s="55"/>
      <c r="V2256" s="57"/>
      <c r="X2256" s="57"/>
      <c r="Y2256" s="1"/>
      <c r="Z2256" s="1"/>
      <c r="AA2256" s="58"/>
    </row>
    <row r="2257" spans="1:27" s="31" customFormat="1" x14ac:dyDescent="0.25">
      <c r="A2257" s="58"/>
      <c r="B2257" s="121"/>
      <c r="E2257" s="58"/>
      <c r="F2257" s="58"/>
      <c r="I2257" s="51"/>
      <c r="J2257" s="58"/>
      <c r="L2257" s="52"/>
      <c r="M2257" s="53"/>
      <c r="N2257" s="52"/>
      <c r="O2257" s="54"/>
      <c r="U2257" s="55"/>
      <c r="V2257" s="57"/>
      <c r="X2257" s="57"/>
      <c r="Y2257" s="1"/>
      <c r="Z2257" s="1"/>
      <c r="AA2257" s="58"/>
    </row>
    <row r="2258" spans="1:27" s="31" customFormat="1" x14ac:dyDescent="0.25">
      <c r="A2258" s="58"/>
      <c r="B2258" s="121"/>
      <c r="E2258" s="58"/>
      <c r="F2258" s="58"/>
      <c r="I2258" s="51"/>
      <c r="J2258" s="58"/>
      <c r="L2258" s="52"/>
      <c r="M2258" s="53"/>
      <c r="N2258" s="52"/>
      <c r="O2258" s="54"/>
      <c r="U2258" s="55"/>
      <c r="V2258" s="57"/>
      <c r="X2258" s="57"/>
      <c r="Y2258" s="1"/>
      <c r="Z2258" s="1"/>
      <c r="AA2258" s="58"/>
    </row>
    <row r="2259" spans="1:27" s="31" customFormat="1" x14ac:dyDescent="0.25">
      <c r="A2259" s="58"/>
      <c r="B2259" s="121"/>
      <c r="E2259" s="58"/>
      <c r="F2259" s="58"/>
      <c r="I2259" s="51"/>
      <c r="J2259" s="58"/>
      <c r="L2259" s="52"/>
      <c r="M2259" s="53"/>
      <c r="N2259" s="52"/>
      <c r="O2259" s="54"/>
      <c r="U2259" s="55"/>
      <c r="V2259" s="57"/>
      <c r="X2259" s="57"/>
      <c r="Y2259" s="1"/>
      <c r="Z2259" s="1"/>
      <c r="AA2259" s="58"/>
    </row>
    <row r="2260" spans="1:27" s="31" customFormat="1" x14ac:dyDescent="0.25">
      <c r="A2260" s="58"/>
      <c r="B2260" s="121"/>
      <c r="E2260" s="58"/>
      <c r="F2260" s="58"/>
      <c r="I2260" s="51"/>
      <c r="J2260" s="58"/>
      <c r="L2260" s="52"/>
      <c r="M2260" s="53"/>
      <c r="N2260" s="52"/>
      <c r="O2260" s="54"/>
      <c r="U2260" s="55"/>
      <c r="V2260" s="57"/>
      <c r="X2260" s="57"/>
      <c r="Y2260" s="1"/>
      <c r="Z2260" s="1"/>
      <c r="AA2260" s="58"/>
    </row>
    <row r="2261" spans="1:27" s="31" customFormat="1" x14ac:dyDescent="0.25">
      <c r="A2261" s="58"/>
      <c r="B2261" s="121"/>
      <c r="E2261" s="58"/>
      <c r="F2261" s="58"/>
      <c r="I2261" s="51"/>
      <c r="J2261" s="58"/>
      <c r="L2261" s="52"/>
      <c r="M2261" s="53"/>
      <c r="N2261" s="52"/>
      <c r="O2261" s="54"/>
      <c r="U2261" s="55"/>
      <c r="V2261" s="57"/>
      <c r="X2261" s="57"/>
      <c r="Y2261" s="1"/>
      <c r="Z2261" s="1"/>
      <c r="AA2261" s="58"/>
    </row>
    <row r="2262" spans="1:27" s="31" customFormat="1" x14ac:dyDescent="0.25">
      <c r="A2262" s="58"/>
      <c r="B2262" s="121"/>
      <c r="E2262" s="58"/>
      <c r="F2262" s="58"/>
      <c r="I2262" s="51"/>
      <c r="J2262" s="58"/>
      <c r="L2262" s="52"/>
      <c r="M2262" s="53"/>
      <c r="N2262" s="52"/>
      <c r="O2262" s="54"/>
      <c r="U2262" s="55"/>
      <c r="V2262" s="57"/>
      <c r="X2262" s="57"/>
      <c r="Y2262" s="1"/>
      <c r="Z2262" s="1"/>
      <c r="AA2262" s="58"/>
    </row>
    <row r="2263" spans="1:27" s="31" customFormat="1" x14ac:dyDescent="0.25">
      <c r="A2263" s="58"/>
      <c r="B2263" s="121"/>
      <c r="E2263" s="58"/>
      <c r="F2263" s="58"/>
      <c r="I2263" s="51"/>
      <c r="J2263" s="58"/>
      <c r="L2263" s="52"/>
      <c r="M2263" s="53"/>
      <c r="N2263" s="52"/>
      <c r="O2263" s="54"/>
      <c r="U2263" s="55"/>
      <c r="V2263" s="57"/>
      <c r="X2263" s="57"/>
      <c r="Y2263" s="1"/>
      <c r="Z2263" s="1"/>
      <c r="AA2263" s="58"/>
    </row>
    <row r="2264" spans="1:27" s="31" customFormat="1" x14ac:dyDescent="0.25">
      <c r="A2264" s="58"/>
      <c r="B2264" s="121"/>
      <c r="E2264" s="58"/>
      <c r="F2264" s="58"/>
      <c r="I2264" s="51"/>
      <c r="J2264" s="58"/>
      <c r="L2264" s="52"/>
      <c r="M2264" s="53"/>
      <c r="N2264" s="52"/>
      <c r="O2264" s="54"/>
      <c r="U2264" s="55"/>
      <c r="V2264" s="57"/>
      <c r="X2264" s="57"/>
      <c r="Y2264" s="1"/>
      <c r="Z2264" s="1"/>
      <c r="AA2264" s="58"/>
    </row>
    <row r="2265" spans="1:27" s="31" customFormat="1" x14ac:dyDescent="0.25">
      <c r="A2265" s="58"/>
      <c r="B2265" s="121"/>
      <c r="E2265" s="58"/>
      <c r="F2265" s="58"/>
      <c r="I2265" s="51"/>
      <c r="J2265" s="58"/>
      <c r="L2265" s="52"/>
      <c r="M2265" s="53"/>
      <c r="N2265" s="52"/>
      <c r="O2265" s="54"/>
      <c r="U2265" s="55"/>
      <c r="V2265" s="57"/>
      <c r="X2265" s="57"/>
      <c r="Y2265" s="1"/>
      <c r="Z2265" s="1"/>
      <c r="AA2265" s="58"/>
    </row>
    <row r="2266" spans="1:27" s="31" customFormat="1" x14ac:dyDescent="0.25">
      <c r="A2266" s="58"/>
      <c r="B2266" s="121"/>
      <c r="E2266" s="58"/>
      <c r="F2266" s="58"/>
      <c r="I2266" s="51"/>
      <c r="J2266" s="58"/>
      <c r="L2266" s="52"/>
      <c r="M2266" s="53"/>
      <c r="N2266" s="52"/>
      <c r="O2266" s="54"/>
      <c r="U2266" s="55"/>
      <c r="V2266" s="57"/>
      <c r="X2266" s="57"/>
      <c r="Y2266" s="1"/>
      <c r="Z2266" s="1"/>
      <c r="AA2266" s="58"/>
    </row>
    <row r="2267" spans="1:27" s="31" customFormat="1" x14ac:dyDescent="0.25">
      <c r="A2267" s="58"/>
      <c r="B2267" s="121"/>
      <c r="E2267" s="58"/>
      <c r="F2267" s="58"/>
      <c r="I2267" s="51"/>
      <c r="J2267" s="58"/>
      <c r="L2267" s="52"/>
      <c r="M2267" s="53"/>
      <c r="N2267" s="52"/>
      <c r="O2267" s="54"/>
      <c r="U2267" s="55"/>
      <c r="V2267" s="57"/>
      <c r="X2267" s="57"/>
      <c r="Y2267" s="1"/>
      <c r="Z2267" s="1"/>
      <c r="AA2267" s="58"/>
    </row>
    <row r="2268" spans="1:27" s="31" customFormat="1" x14ac:dyDescent="0.25">
      <c r="A2268" s="58"/>
      <c r="B2268" s="121"/>
      <c r="E2268" s="58"/>
      <c r="F2268" s="58"/>
      <c r="I2268" s="51"/>
      <c r="J2268" s="58"/>
      <c r="L2268" s="52"/>
      <c r="M2268" s="53"/>
      <c r="N2268" s="52"/>
      <c r="O2268" s="54"/>
      <c r="U2268" s="55"/>
      <c r="V2268" s="57"/>
      <c r="X2268" s="57"/>
      <c r="Y2268" s="1"/>
      <c r="Z2268" s="1"/>
      <c r="AA2268" s="58"/>
    </row>
    <row r="2269" spans="1:27" s="31" customFormat="1" x14ac:dyDescent="0.25">
      <c r="A2269" s="58"/>
      <c r="B2269" s="121"/>
      <c r="E2269" s="58"/>
      <c r="F2269" s="58"/>
      <c r="I2269" s="51"/>
      <c r="J2269" s="58"/>
      <c r="L2269" s="52"/>
      <c r="M2269" s="53"/>
      <c r="N2269" s="52"/>
      <c r="O2269" s="54"/>
      <c r="U2269" s="55"/>
      <c r="V2269" s="57"/>
      <c r="X2269" s="57"/>
      <c r="Y2269" s="1"/>
      <c r="Z2269" s="1"/>
      <c r="AA2269" s="58"/>
    </row>
    <row r="2270" spans="1:27" s="31" customFormat="1" x14ac:dyDescent="0.25">
      <c r="A2270" s="58"/>
      <c r="B2270" s="121"/>
      <c r="E2270" s="58"/>
      <c r="F2270" s="58"/>
      <c r="I2270" s="51"/>
      <c r="J2270" s="58"/>
      <c r="L2270" s="52"/>
      <c r="M2270" s="53"/>
      <c r="N2270" s="52"/>
      <c r="O2270" s="54"/>
      <c r="U2270" s="55"/>
      <c r="V2270" s="57"/>
      <c r="X2270" s="57"/>
      <c r="Y2270" s="1"/>
      <c r="Z2270" s="1"/>
      <c r="AA2270" s="58"/>
    </row>
    <row r="2271" spans="1:27" s="31" customFormat="1" x14ac:dyDescent="0.25">
      <c r="A2271" s="58"/>
      <c r="B2271" s="121"/>
      <c r="E2271" s="58"/>
      <c r="F2271" s="58"/>
      <c r="I2271" s="51"/>
      <c r="J2271" s="58"/>
      <c r="L2271" s="52"/>
      <c r="M2271" s="53"/>
      <c r="N2271" s="52"/>
      <c r="O2271" s="54"/>
      <c r="U2271" s="55"/>
      <c r="V2271" s="57"/>
      <c r="X2271" s="57"/>
      <c r="Y2271" s="1"/>
      <c r="Z2271" s="1"/>
      <c r="AA2271" s="58"/>
    </row>
    <row r="2272" spans="1:27" s="31" customFormat="1" x14ac:dyDescent="0.25">
      <c r="A2272" s="58"/>
      <c r="B2272" s="121"/>
      <c r="E2272" s="58"/>
      <c r="F2272" s="58"/>
      <c r="I2272" s="51"/>
      <c r="J2272" s="58"/>
      <c r="L2272" s="52"/>
      <c r="M2272" s="53"/>
      <c r="N2272" s="52"/>
      <c r="O2272" s="54"/>
      <c r="U2272" s="55"/>
      <c r="V2272" s="57"/>
      <c r="X2272" s="57"/>
      <c r="Y2272" s="1"/>
      <c r="Z2272" s="1"/>
      <c r="AA2272" s="58"/>
    </row>
    <row r="2273" spans="1:27" s="31" customFormat="1" x14ac:dyDescent="0.25">
      <c r="A2273" s="58"/>
      <c r="B2273" s="121"/>
      <c r="E2273" s="58"/>
      <c r="F2273" s="58"/>
      <c r="I2273" s="51"/>
      <c r="J2273" s="58"/>
      <c r="L2273" s="52"/>
      <c r="M2273" s="53"/>
      <c r="N2273" s="52"/>
      <c r="O2273" s="54"/>
      <c r="U2273" s="55"/>
      <c r="V2273" s="57"/>
      <c r="X2273" s="57"/>
      <c r="Y2273" s="1"/>
      <c r="Z2273" s="1"/>
      <c r="AA2273" s="58"/>
    </row>
    <row r="2274" spans="1:27" s="31" customFormat="1" x14ac:dyDescent="0.25">
      <c r="A2274" s="58"/>
      <c r="B2274" s="121"/>
      <c r="E2274" s="58"/>
      <c r="F2274" s="58"/>
      <c r="I2274" s="51"/>
      <c r="J2274" s="58"/>
      <c r="L2274" s="52"/>
      <c r="M2274" s="53"/>
      <c r="N2274" s="52"/>
      <c r="O2274" s="54"/>
      <c r="U2274" s="55"/>
      <c r="V2274" s="57"/>
      <c r="X2274" s="57"/>
      <c r="Y2274" s="1"/>
      <c r="Z2274" s="1"/>
      <c r="AA2274" s="58"/>
    </row>
    <row r="2275" spans="1:27" s="31" customFormat="1" x14ac:dyDescent="0.25">
      <c r="A2275" s="58"/>
      <c r="B2275" s="121"/>
      <c r="E2275" s="58"/>
      <c r="F2275" s="58"/>
      <c r="I2275" s="51"/>
      <c r="J2275" s="58"/>
      <c r="L2275" s="52"/>
      <c r="M2275" s="53"/>
      <c r="N2275" s="52"/>
      <c r="O2275" s="54"/>
      <c r="U2275" s="55"/>
      <c r="V2275" s="57"/>
      <c r="X2275" s="57"/>
      <c r="Y2275" s="1"/>
      <c r="Z2275" s="1"/>
      <c r="AA2275" s="58"/>
    </row>
    <row r="2276" spans="1:27" s="31" customFormat="1" x14ac:dyDescent="0.25">
      <c r="A2276" s="58"/>
      <c r="B2276" s="121"/>
      <c r="E2276" s="58"/>
      <c r="F2276" s="58"/>
      <c r="I2276" s="51"/>
      <c r="J2276" s="58"/>
      <c r="L2276" s="52"/>
      <c r="M2276" s="53"/>
      <c r="N2276" s="52"/>
      <c r="O2276" s="54"/>
      <c r="U2276" s="55"/>
      <c r="V2276" s="57"/>
      <c r="X2276" s="57"/>
      <c r="Y2276" s="1"/>
      <c r="Z2276" s="1"/>
      <c r="AA2276" s="58"/>
    </row>
    <row r="2277" spans="1:27" x14ac:dyDescent="0.25">
      <c r="A2277" s="143"/>
      <c r="B2277" s="186"/>
      <c r="J2277" s="24"/>
      <c r="AA2277" s="24"/>
    </row>
    <row r="2278" spans="1:27" x14ac:dyDescent="0.25">
      <c r="A2278" s="143"/>
      <c r="B2278" s="186"/>
      <c r="J2278" s="24"/>
      <c r="AA2278" s="24"/>
    </row>
    <row r="2279" spans="1:27" x14ac:dyDescent="0.25">
      <c r="A2279" s="143"/>
      <c r="B2279" s="186"/>
      <c r="J2279" s="24"/>
      <c r="AA2279" s="24"/>
    </row>
    <row r="2280" spans="1:27" x14ac:dyDescent="0.25">
      <c r="A2280" s="143"/>
      <c r="B2280" s="186"/>
      <c r="J2280" s="24"/>
      <c r="AA2280" s="24"/>
    </row>
    <row r="2281" spans="1:27" x14ac:dyDescent="0.25">
      <c r="A2281" s="143"/>
      <c r="B2281" s="186"/>
      <c r="J2281" s="24"/>
      <c r="AA2281" s="24"/>
    </row>
    <row r="2282" spans="1:27" x14ac:dyDescent="0.25">
      <c r="A2282" s="143"/>
      <c r="B2282" s="186"/>
      <c r="J2282" s="24"/>
      <c r="AA2282" s="24"/>
    </row>
    <row r="2283" spans="1:27" x14ac:dyDescent="0.25">
      <c r="A2283" s="143"/>
      <c r="B2283" s="186"/>
      <c r="J2283" s="24"/>
      <c r="AA2283" s="24"/>
    </row>
    <row r="2284" spans="1:27" x14ac:dyDescent="0.25">
      <c r="A2284" s="143"/>
      <c r="B2284" s="186"/>
      <c r="J2284" s="24"/>
      <c r="AA2284" s="24"/>
    </row>
    <row r="2285" spans="1:27" x14ac:dyDescent="0.25">
      <c r="A2285" s="143"/>
      <c r="B2285" s="186"/>
      <c r="J2285" s="24"/>
      <c r="AA2285" s="24"/>
    </row>
    <row r="2286" spans="1:27" x14ac:dyDescent="0.25">
      <c r="A2286" s="143"/>
      <c r="B2286" s="186"/>
      <c r="J2286" s="24"/>
      <c r="AA2286" s="24"/>
    </row>
    <row r="2287" spans="1:27" x14ac:dyDescent="0.25">
      <c r="A2287" s="143"/>
      <c r="B2287" s="186"/>
      <c r="J2287" s="24"/>
      <c r="AA2287" s="24"/>
    </row>
    <row r="2288" spans="1:27" x14ac:dyDescent="0.25">
      <c r="A2288" s="143"/>
      <c r="B2288" s="186"/>
      <c r="J2288" s="24"/>
      <c r="AA2288" s="24"/>
    </row>
    <row r="2289" spans="1:27" x14ac:dyDescent="0.25">
      <c r="A2289" s="143"/>
      <c r="B2289" s="186"/>
      <c r="J2289" s="24"/>
      <c r="AA2289" s="24"/>
    </row>
    <row r="2290" spans="1:27" x14ac:dyDescent="0.25">
      <c r="A2290" s="143"/>
      <c r="B2290" s="186"/>
      <c r="J2290" s="24"/>
      <c r="AA2290" s="24"/>
    </row>
    <row r="2291" spans="1:27" x14ac:dyDescent="0.25">
      <c r="A2291" s="143"/>
      <c r="B2291" s="186"/>
      <c r="J2291" s="24"/>
      <c r="AA2291" s="24"/>
    </row>
    <row r="2292" spans="1:27" x14ac:dyDescent="0.25">
      <c r="A2292" s="143"/>
      <c r="B2292" s="186"/>
      <c r="J2292" s="24"/>
      <c r="AA2292" s="24"/>
    </row>
    <row r="2293" spans="1:27" x14ac:dyDescent="0.25">
      <c r="A2293" s="143"/>
      <c r="B2293" s="186"/>
      <c r="J2293" s="24"/>
      <c r="AA2293" s="24"/>
    </row>
    <row r="2294" spans="1:27" x14ac:dyDescent="0.25">
      <c r="A2294" s="143"/>
      <c r="B2294" s="186"/>
      <c r="J2294" s="24"/>
      <c r="AA2294" s="24"/>
    </row>
    <row r="2295" spans="1:27" x14ac:dyDescent="0.25">
      <c r="A2295" s="143"/>
      <c r="B2295" s="186"/>
      <c r="J2295" s="24"/>
      <c r="AA2295" s="24"/>
    </row>
    <row r="2296" spans="1:27" x14ac:dyDescent="0.25">
      <c r="A2296" s="143"/>
      <c r="B2296" s="186"/>
      <c r="J2296" s="24"/>
      <c r="AA2296" s="24"/>
    </row>
    <row r="2297" spans="1:27" x14ac:dyDescent="0.25">
      <c r="A2297" s="143"/>
      <c r="B2297" s="186"/>
      <c r="J2297" s="24"/>
      <c r="AA2297" s="24"/>
    </row>
    <row r="2298" spans="1:27" x14ac:dyDescent="0.25">
      <c r="A2298" s="143"/>
      <c r="B2298" s="186"/>
      <c r="J2298" s="24"/>
      <c r="AA2298" s="24"/>
    </row>
    <row r="2299" spans="1:27" x14ac:dyDescent="0.25">
      <c r="A2299" s="143"/>
      <c r="B2299" s="186"/>
      <c r="J2299" s="24"/>
      <c r="AA2299" s="24"/>
    </row>
    <row r="2300" spans="1:27" x14ac:dyDescent="0.25">
      <c r="A2300" s="143"/>
      <c r="B2300" s="186"/>
      <c r="J2300" s="24"/>
      <c r="AA2300" s="24"/>
    </row>
    <row r="2301" spans="1:27" x14ac:dyDescent="0.25">
      <c r="A2301" s="143"/>
      <c r="B2301" s="186"/>
      <c r="J2301" s="24"/>
      <c r="AA2301" s="24"/>
    </row>
    <row r="2302" spans="1:27" x14ac:dyDescent="0.25">
      <c r="A2302" s="143"/>
      <c r="B2302" s="186"/>
      <c r="J2302" s="24"/>
      <c r="AA2302" s="24"/>
    </row>
    <row r="2303" spans="1:27" x14ac:dyDescent="0.25">
      <c r="A2303" s="143"/>
      <c r="B2303" s="186"/>
      <c r="J2303" s="24"/>
      <c r="AA2303" s="24"/>
    </row>
    <row r="2304" spans="1:27" x14ac:dyDescent="0.25">
      <c r="A2304" s="143"/>
      <c r="B2304" s="186"/>
      <c r="J2304" s="24"/>
      <c r="AA2304" s="24"/>
    </row>
    <row r="2305" spans="1:27" x14ac:dyDescent="0.25">
      <c r="A2305" s="143"/>
      <c r="B2305" s="186"/>
      <c r="J2305" s="24"/>
      <c r="AA2305" s="24"/>
    </row>
    <row r="2306" spans="1:27" x14ac:dyDescent="0.25">
      <c r="A2306" s="143"/>
      <c r="B2306" s="186"/>
      <c r="J2306" s="24"/>
      <c r="AA2306" s="24"/>
    </row>
    <row r="2307" spans="1:27" x14ac:dyDescent="0.25">
      <c r="A2307" s="143"/>
      <c r="B2307" s="186"/>
      <c r="J2307" s="24"/>
      <c r="AA2307" s="24"/>
    </row>
    <row r="2308" spans="1:27" x14ac:dyDescent="0.25">
      <c r="A2308" s="143"/>
      <c r="B2308" s="186"/>
      <c r="J2308" s="24"/>
      <c r="AA2308" s="24"/>
    </row>
    <row r="2309" spans="1:27" x14ac:dyDescent="0.25">
      <c r="A2309" s="143"/>
      <c r="B2309" s="186"/>
      <c r="J2309" s="24"/>
      <c r="P2309" s="8"/>
      <c r="AA2309" s="24"/>
    </row>
    <row r="2310" spans="1:27" x14ac:dyDescent="0.25">
      <c r="A2310" s="143"/>
      <c r="B2310" s="186"/>
      <c r="J2310" s="24"/>
      <c r="P2310" s="8"/>
      <c r="AA2310" s="24"/>
    </row>
    <row r="2311" spans="1:27" x14ac:dyDescent="0.25">
      <c r="A2311" s="143"/>
      <c r="B2311" s="186"/>
      <c r="J2311" s="24"/>
      <c r="P2311" s="8"/>
      <c r="AA2311" s="24"/>
    </row>
    <row r="2312" spans="1:27" x14ac:dyDescent="0.25">
      <c r="A2312" s="143"/>
      <c r="B2312" s="186"/>
      <c r="J2312" s="24"/>
      <c r="U2312" s="1"/>
      <c r="V2312" s="1"/>
      <c r="X2312" s="1"/>
      <c r="AA2312" s="24"/>
    </row>
    <row r="2313" spans="1:27" x14ac:dyDescent="0.25">
      <c r="A2313" s="143"/>
      <c r="B2313" s="186"/>
      <c r="J2313" s="24"/>
      <c r="P2313" s="8"/>
      <c r="U2313" s="1"/>
      <c r="AA2313" s="24"/>
    </row>
    <row r="2314" spans="1:27" x14ac:dyDescent="0.25">
      <c r="A2314" s="143"/>
      <c r="B2314" s="186"/>
      <c r="J2314" s="24"/>
      <c r="AA2314" s="24"/>
    </row>
    <row r="2315" spans="1:27" x14ac:dyDescent="0.25">
      <c r="A2315" s="143"/>
      <c r="B2315" s="186"/>
      <c r="J2315" s="24"/>
      <c r="AA2315" s="24"/>
    </row>
    <row r="2316" spans="1:27" x14ac:dyDescent="0.25">
      <c r="A2316" s="143"/>
      <c r="B2316" s="186"/>
      <c r="J2316" s="24"/>
      <c r="AA2316" s="24"/>
    </row>
    <row r="2317" spans="1:27" x14ac:dyDescent="0.25">
      <c r="A2317" s="143"/>
      <c r="B2317" s="186"/>
      <c r="J2317" s="24"/>
      <c r="AA2317" s="24"/>
    </row>
    <row r="2318" spans="1:27" x14ac:dyDescent="0.25">
      <c r="A2318" s="143"/>
      <c r="B2318" s="186"/>
      <c r="J2318" s="24"/>
      <c r="AA2318" s="24"/>
    </row>
    <row r="2319" spans="1:27" x14ac:dyDescent="0.25">
      <c r="A2319" s="143"/>
      <c r="B2319" s="186"/>
      <c r="J2319" s="24"/>
      <c r="AA2319" s="24"/>
    </row>
    <row r="2320" spans="1:27" x14ac:dyDescent="0.25">
      <c r="A2320" s="143"/>
      <c r="B2320" s="186"/>
      <c r="J2320" s="24"/>
      <c r="AA2320" s="24"/>
    </row>
    <row r="2321" spans="1:27" x14ac:dyDescent="0.25">
      <c r="A2321" s="143"/>
      <c r="B2321" s="186"/>
      <c r="J2321" s="24"/>
      <c r="AA2321" s="24"/>
    </row>
    <row r="2322" spans="1:27" x14ac:dyDescent="0.25">
      <c r="A2322" s="143"/>
      <c r="B2322" s="186"/>
      <c r="J2322" s="24"/>
      <c r="P2322" s="8"/>
      <c r="AA2322" s="24"/>
    </row>
    <row r="2323" spans="1:27" x14ac:dyDescent="0.25">
      <c r="A2323" s="143"/>
      <c r="B2323" s="186"/>
      <c r="J2323" s="24"/>
      <c r="P2323" s="8"/>
      <c r="AA2323" s="24"/>
    </row>
    <row r="2324" spans="1:27" x14ac:dyDescent="0.25">
      <c r="A2324" s="143"/>
      <c r="B2324" s="186"/>
      <c r="J2324" s="24"/>
      <c r="P2324" s="8"/>
      <c r="AA2324" s="24"/>
    </row>
    <row r="2325" spans="1:27" x14ac:dyDescent="0.25">
      <c r="A2325" s="143"/>
      <c r="B2325" s="186"/>
      <c r="J2325" s="24"/>
      <c r="AA2325" s="24"/>
    </row>
    <row r="2326" spans="1:27" x14ac:dyDescent="0.25">
      <c r="A2326" s="143"/>
      <c r="B2326" s="186"/>
      <c r="J2326" s="24"/>
      <c r="AA2326" s="24"/>
    </row>
    <row r="2327" spans="1:27" x14ac:dyDescent="0.25">
      <c r="A2327" s="143"/>
      <c r="B2327" s="186"/>
      <c r="J2327" s="24"/>
      <c r="AA2327" s="24"/>
    </row>
    <row r="2328" spans="1:27" x14ac:dyDescent="0.25">
      <c r="A2328" s="143"/>
      <c r="B2328" s="186"/>
      <c r="J2328" s="24"/>
      <c r="AA2328" s="24"/>
    </row>
    <row r="2329" spans="1:27" x14ac:dyDescent="0.25">
      <c r="A2329" s="143"/>
      <c r="B2329" s="186"/>
      <c r="J2329" s="24"/>
      <c r="AA2329" s="24"/>
    </row>
    <row r="2330" spans="1:27" x14ac:dyDescent="0.25">
      <c r="A2330" s="143"/>
      <c r="B2330" s="186"/>
      <c r="J2330" s="24"/>
      <c r="AA2330" s="24"/>
    </row>
    <row r="2331" spans="1:27" x14ac:dyDescent="0.25">
      <c r="A2331" s="143"/>
      <c r="B2331" s="186"/>
      <c r="J2331" s="24"/>
      <c r="Y2331" s="31"/>
      <c r="Z2331" s="31"/>
      <c r="AA2331" s="24"/>
    </row>
    <row r="2332" spans="1:27" x14ac:dyDescent="0.25">
      <c r="A2332" s="143"/>
      <c r="B2332" s="186"/>
      <c r="J2332" s="24"/>
      <c r="Y2332" s="31"/>
      <c r="Z2332" s="31"/>
      <c r="AA2332" s="24"/>
    </row>
    <row r="2333" spans="1:27" x14ac:dyDescent="0.25">
      <c r="A2333" s="143"/>
      <c r="B2333" s="186"/>
      <c r="J2333" s="24"/>
      <c r="AA2333" s="24"/>
    </row>
    <row r="2334" spans="1:27" x14ac:dyDescent="0.25">
      <c r="A2334" s="143"/>
      <c r="B2334" s="186"/>
      <c r="J2334" s="24"/>
      <c r="AA2334" s="24"/>
    </row>
    <row r="2335" spans="1:27" x14ac:dyDescent="0.25">
      <c r="A2335" s="143"/>
      <c r="B2335" s="186"/>
      <c r="J2335" s="24"/>
      <c r="Y2335" s="31"/>
      <c r="Z2335" s="31"/>
      <c r="AA2335" s="24"/>
    </row>
    <row r="2336" spans="1:27" x14ac:dyDescent="0.25">
      <c r="A2336" s="143"/>
      <c r="B2336" s="186"/>
      <c r="J2336" s="24"/>
      <c r="P2336" s="8"/>
      <c r="Q2336" s="8"/>
      <c r="R2336" s="8"/>
      <c r="S2336" s="8"/>
      <c r="T2336" s="8"/>
      <c r="U2336" s="133"/>
      <c r="V2336" s="134"/>
      <c r="W2336" s="8"/>
      <c r="X2336" s="134"/>
      <c r="Y2336" s="31"/>
      <c r="Z2336" s="31"/>
      <c r="AA2336" s="24"/>
    </row>
    <row r="2337" spans="1:27" x14ac:dyDescent="0.25">
      <c r="A2337" s="143"/>
      <c r="B2337" s="186"/>
      <c r="J2337" s="24"/>
      <c r="P2337" s="8"/>
      <c r="Q2337" s="8"/>
      <c r="R2337" s="8"/>
      <c r="S2337" s="8"/>
      <c r="T2337" s="8"/>
      <c r="W2337" s="8"/>
      <c r="Y2337" s="31"/>
      <c r="Z2337" s="31"/>
      <c r="AA2337" s="24"/>
    </row>
    <row r="2338" spans="1:27" x14ac:dyDescent="0.25">
      <c r="A2338" s="143"/>
      <c r="B2338" s="186"/>
      <c r="J2338" s="24"/>
      <c r="P2338" s="8"/>
      <c r="Q2338" s="8"/>
      <c r="R2338" s="8"/>
      <c r="S2338" s="8"/>
      <c r="T2338" s="8"/>
      <c r="W2338" s="8"/>
      <c r="AA2338" s="24"/>
    </row>
    <row r="2339" spans="1:27" x14ac:dyDescent="0.25">
      <c r="A2339" s="143"/>
      <c r="B2339" s="186"/>
      <c r="J2339" s="24"/>
      <c r="P2339" s="8"/>
      <c r="Q2339" s="8"/>
      <c r="R2339" s="8"/>
      <c r="S2339" s="8"/>
      <c r="T2339" s="8"/>
      <c r="W2339" s="8"/>
      <c r="AA2339" s="24"/>
    </row>
    <row r="2340" spans="1:27" x14ac:dyDescent="0.25">
      <c r="A2340" s="143"/>
      <c r="B2340" s="186"/>
      <c r="J2340" s="24"/>
      <c r="P2340" s="8"/>
      <c r="Q2340" s="8"/>
      <c r="R2340" s="8"/>
      <c r="S2340" s="8"/>
      <c r="T2340" s="8"/>
      <c r="W2340" s="8"/>
      <c r="AA2340" s="24"/>
    </row>
    <row r="2341" spans="1:27" x14ac:dyDescent="0.25">
      <c r="A2341" s="143"/>
      <c r="B2341" s="186"/>
      <c r="J2341" s="24"/>
      <c r="P2341" s="8"/>
      <c r="Q2341" s="8"/>
      <c r="R2341" s="8"/>
      <c r="S2341" s="8"/>
      <c r="T2341" s="8"/>
      <c r="W2341" s="8"/>
      <c r="AA2341" s="24"/>
    </row>
    <row r="2342" spans="1:27" x14ac:dyDescent="0.25">
      <c r="A2342" s="143"/>
      <c r="B2342" s="186"/>
      <c r="J2342" s="24"/>
      <c r="P2342" s="8"/>
      <c r="Q2342" s="8"/>
      <c r="R2342" s="8"/>
      <c r="S2342" s="8"/>
      <c r="T2342" s="8"/>
      <c r="W2342" s="8"/>
      <c r="AA2342" s="24"/>
    </row>
    <row r="2343" spans="1:27" x14ac:dyDescent="0.25">
      <c r="A2343" s="143"/>
      <c r="B2343" s="186"/>
      <c r="J2343" s="24"/>
      <c r="P2343" s="8"/>
      <c r="Q2343" s="8"/>
      <c r="R2343" s="8"/>
      <c r="S2343" s="8"/>
      <c r="T2343" s="8"/>
      <c r="W2343" s="8"/>
      <c r="AA2343" s="24"/>
    </row>
    <row r="2344" spans="1:27" x14ac:dyDescent="0.25">
      <c r="A2344" s="143"/>
      <c r="B2344" s="186"/>
      <c r="J2344" s="24"/>
      <c r="P2344" s="8"/>
      <c r="Q2344" s="8"/>
      <c r="R2344" s="8"/>
      <c r="S2344" s="8"/>
      <c r="T2344" s="8"/>
      <c r="W2344" s="8"/>
      <c r="AA2344" s="24"/>
    </row>
    <row r="2345" spans="1:27" x14ac:dyDescent="0.25">
      <c r="A2345" s="143"/>
      <c r="B2345" s="186"/>
      <c r="J2345" s="24"/>
      <c r="P2345" s="8"/>
      <c r="Q2345" s="8"/>
      <c r="R2345" s="8"/>
      <c r="S2345" s="8"/>
      <c r="T2345" s="8"/>
      <c r="W2345" s="8"/>
      <c r="AA2345" s="24"/>
    </row>
    <row r="2346" spans="1:27" x14ac:dyDescent="0.25">
      <c r="A2346" s="143"/>
      <c r="B2346" s="186"/>
      <c r="J2346" s="24"/>
      <c r="P2346" s="8"/>
      <c r="Q2346" s="8"/>
      <c r="R2346" s="8"/>
      <c r="S2346" s="8"/>
      <c r="T2346" s="8"/>
      <c r="W2346" s="8"/>
      <c r="AA2346" s="24"/>
    </row>
    <row r="2347" spans="1:27" x14ac:dyDescent="0.25">
      <c r="A2347" s="143"/>
      <c r="B2347" s="186"/>
      <c r="J2347" s="24"/>
      <c r="P2347" s="8"/>
      <c r="Q2347" s="8"/>
      <c r="R2347" s="8"/>
      <c r="S2347" s="8"/>
      <c r="T2347" s="8"/>
      <c r="W2347" s="8"/>
    </row>
    <row r="2348" spans="1:27" x14ac:dyDescent="0.25">
      <c r="A2348" s="143"/>
      <c r="B2348" s="186"/>
      <c r="J2348" s="24"/>
      <c r="P2348" s="8"/>
      <c r="U2348" s="1"/>
    </row>
    <row r="2349" spans="1:27" x14ac:dyDescent="0.25">
      <c r="A2349" s="143"/>
      <c r="B2349" s="186"/>
      <c r="J2349" s="24"/>
      <c r="P2349" s="8"/>
      <c r="U2349" s="1"/>
    </row>
    <row r="2350" spans="1:27" x14ac:dyDescent="0.25">
      <c r="A2350" s="143"/>
      <c r="B2350" s="186"/>
      <c r="J2350" s="24"/>
      <c r="P2350" s="8"/>
      <c r="U2350" s="1"/>
    </row>
    <row r="2351" spans="1:27" x14ac:dyDescent="0.25">
      <c r="A2351" s="143"/>
      <c r="B2351" s="186"/>
      <c r="J2351" s="24"/>
    </row>
    <row r="2352" spans="1:27" x14ac:dyDescent="0.25">
      <c r="A2352" s="143"/>
      <c r="B2352" s="186"/>
      <c r="J2352" s="24"/>
    </row>
    <row r="2353" spans="1:26" x14ac:dyDescent="0.25">
      <c r="A2353" s="143"/>
      <c r="B2353" s="186"/>
      <c r="J2353" s="24"/>
    </row>
    <row r="2354" spans="1:26" x14ac:dyDescent="0.25">
      <c r="A2354" s="143"/>
      <c r="B2354" s="186"/>
      <c r="J2354" s="24"/>
      <c r="Y2354" s="62"/>
      <c r="Z2354" s="62"/>
    </row>
    <row r="2355" spans="1:26" x14ac:dyDescent="0.25">
      <c r="A2355" s="143"/>
      <c r="B2355" s="186"/>
      <c r="J2355" s="24"/>
      <c r="Y2355" s="62"/>
      <c r="Z2355" s="62"/>
    </row>
    <row r="2356" spans="1:26" x14ac:dyDescent="0.25">
      <c r="A2356" s="143"/>
      <c r="B2356" s="186"/>
      <c r="J2356" s="24"/>
    </row>
    <row r="2357" spans="1:26" x14ac:dyDescent="0.25">
      <c r="A2357" s="143"/>
      <c r="B2357" s="186"/>
      <c r="J2357" s="24"/>
    </row>
    <row r="2358" spans="1:26" x14ac:dyDescent="0.25">
      <c r="A2358" s="143"/>
      <c r="B2358" s="186"/>
      <c r="J2358" s="24"/>
    </row>
    <row r="2359" spans="1:26" x14ac:dyDescent="0.25">
      <c r="A2359" s="143"/>
      <c r="B2359" s="186"/>
      <c r="J2359" s="24"/>
    </row>
    <row r="2360" spans="1:26" x14ac:dyDescent="0.25">
      <c r="A2360" s="143"/>
      <c r="B2360" s="186"/>
      <c r="J2360" s="24"/>
    </row>
    <row r="2361" spans="1:26" x14ac:dyDescent="0.25">
      <c r="A2361" s="143"/>
      <c r="B2361" s="186"/>
      <c r="J2361" s="24"/>
    </row>
    <row r="2362" spans="1:26" x14ac:dyDescent="0.25">
      <c r="A2362" s="143"/>
      <c r="B2362" s="186"/>
      <c r="J2362" s="24"/>
    </row>
    <row r="2363" spans="1:26" x14ac:dyDescent="0.25">
      <c r="A2363" s="143"/>
      <c r="B2363" s="186"/>
      <c r="J2363" s="24"/>
    </row>
    <row r="2364" spans="1:26" x14ac:dyDescent="0.25">
      <c r="A2364" s="143"/>
      <c r="B2364" s="186"/>
      <c r="J2364" s="24"/>
    </row>
    <row r="2365" spans="1:26" x14ac:dyDescent="0.25">
      <c r="A2365" s="143"/>
      <c r="B2365" s="186"/>
      <c r="J2365" s="24"/>
    </row>
    <row r="2366" spans="1:26" x14ac:dyDescent="0.25">
      <c r="A2366" s="143"/>
      <c r="B2366" s="186"/>
      <c r="J2366" s="24"/>
    </row>
    <row r="2367" spans="1:26" x14ac:dyDescent="0.25">
      <c r="A2367" s="143"/>
      <c r="B2367" s="186"/>
      <c r="J2367" s="24"/>
    </row>
    <row r="2368" spans="1:26" x14ac:dyDescent="0.25">
      <c r="A2368" s="143"/>
      <c r="B2368" s="186"/>
      <c r="J2368" s="24"/>
    </row>
    <row r="2369" spans="1:26" x14ac:dyDescent="0.25">
      <c r="A2369" s="143"/>
      <c r="B2369" s="186"/>
      <c r="J2369" s="24"/>
    </row>
    <row r="2370" spans="1:26" x14ac:dyDescent="0.25">
      <c r="A2370" s="143"/>
      <c r="B2370" s="186"/>
      <c r="J2370" s="24"/>
    </row>
    <row r="2371" spans="1:26" x14ac:dyDescent="0.25">
      <c r="A2371" s="143"/>
      <c r="B2371" s="186"/>
      <c r="J2371" s="24"/>
    </row>
    <row r="2372" spans="1:26" x14ac:dyDescent="0.25">
      <c r="A2372" s="143"/>
      <c r="B2372" s="186"/>
      <c r="J2372" s="24"/>
    </row>
    <row r="2373" spans="1:26" x14ac:dyDescent="0.25">
      <c r="A2373" s="143"/>
      <c r="B2373" s="186"/>
      <c r="J2373" s="24"/>
    </row>
    <row r="2374" spans="1:26" x14ac:dyDescent="0.25">
      <c r="A2374" s="143"/>
      <c r="B2374" s="186"/>
      <c r="J2374" s="24"/>
    </row>
    <row r="2375" spans="1:26" s="31" customFormat="1" x14ac:dyDescent="0.25">
      <c r="A2375" s="58"/>
      <c r="B2375" s="121"/>
      <c r="E2375" s="58"/>
      <c r="F2375" s="58"/>
      <c r="I2375" s="51"/>
      <c r="J2375" s="58"/>
      <c r="L2375" s="52"/>
      <c r="M2375" s="53"/>
      <c r="N2375" s="52"/>
      <c r="O2375" s="54"/>
      <c r="U2375" s="55"/>
      <c r="V2375" s="57"/>
      <c r="X2375" s="57"/>
      <c r="Y2375" s="1"/>
      <c r="Z2375" s="1"/>
    </row>
    <row r="2376" spans="1:26" s="31" customFormat="1" x14ac:dyDescent="0.25">
      <c r="A2376" s="58"/>
      <c r="B2376" s="121"/>
      <c r="E2376" s="58"/>
      <c r="F2376" s="58"/>
      <c r="I2376" s="51"/>
      <c r="J2376" s="58"/>
      <c r="L2376" s="52"/>
      <c r="M2376" s="53"/>
      <c r="N2376" s="52"/>
      <c r="O2376" s="54"/>
      <c r="U2376" s="55"/>
      <c r="V2376" s="57"/>
      <c r="X2376" s="57"/>
      <c r="Y2376" s="1"/>
      <c r="Z2376" s="1"/>
    </row>
    <row r="2377" spans="1:26" ht="42" customHeight="1" x14ac:dyDescent="0.25">
      <c r="A2377" s="143"/>
      <c r="B2377" s="186"/>
      <c r="J2377" s="24"/>
      <c r="Y2377" s="31"/>
      <c r="Z2377" s="31"/>
    </row>
    <row r="2378" spans="1:26" x14ac:dyDescent="0.25">
      <c r="A2378" s="143"/>
      <c r="B2378" s="186"/>
      <c r="J2378" s="24"/>
      <c r="Y2378" s="31"/>
      <c r="Z2378" s="31"/>
    </row>
    <row r="2379" spans="1:26" s="31" customFormat="1" x14ac:dyDescent="0.25">
      <c r="A2379" s="58"/>
      <c r="B2379" s="121"/>
      <c r="E2379" s="58"/>
      <c r="F2379" s="58"/>
      <c r="I2379" s="51"/>
      <c r="J2379" s="58"/>
      <c r="L2379" s="52"/>
      <c r="M2379" s="53"/>
      <c r="N2379" s="52"/>
      <c r="O2379" s="54"/>
      <c r="U2379" s="55"/>
      <c r="V2379" s="57"/>
      <c r="X2379" s="57"/>
    </row>
    <row r="2380" spans="1:26" s="31" customFormat="1" x14ac:dyDescent="0.25">
      <c r="A2380" s="58"/>
      <c r="B2380" s="121"/>
      <c r="E2380" s="58"/>
      <c r="F2380" s="58"/>
      <c r="I2380" s="51"/>
      <c r="J2380" s="58"/>
      <c r="L2380" s="52"/>
      <c r="M2380" s="53"/>
      <c r="N2380" s="52"/>
      <c r="O2380" s="54"/>
      <c r="U2380" s="55"/>
      <c r="V2380" s="57"/>
      <c r="X2380" s="57"/>
    </row>
    <row r="2381" spans="1:26" s="31" customFormat="1" x14ac:dyDescent="0.25">
      <c r="A2381" s="58"/>
      <c r="B2381" s="121"/>
      <c r="E2381" s="58"/>
      <c r="F2381" s="58"/>
      <c r="I2381" s="51"/>
      <c r="J2381" s="58"/>
      <c r="L2381" s="52"/>
      <c r="M2381" s="53"/>
      <c r="N2381" s="52"/>
      <c r="O2381" s="54"/>
      <c r="U2381" s="55"/>
      <c r="V2381" s="57"/>
      <c r="X2381" s="57"/>
    </row>
    <row r="2382" spans="1:26" x14ac:dyDescent="0.25">
      <c r="A2382" s="143"/>
      <c r="B2382" s="186"/>
      <c r="J2382" s="24"/>
      <c r="Y2382" s="31"/>
      <c r="Z2382" s="31"/>
    </row>
    <row r="2383" spans="1:26" x14ac:dyDescent="0.25">
      <c r="A2383" s="143"/>
      <c r="B2383" s="186"/>
      <c r="J2383" s="24"/>
      <c r="Y2383" s="31"/>
      <c r="Z2383" s="31"/>
    </row>
    <row r="2384" spans="1:26" x14ac:dyDescent="0.25">
      <c r="A2384" s="143"/>
      <c r="B2384" s="186"/>
      <c r="J2384" s="24"/>
      <c r="Y2384" s="31"/>
      <c r="Z2384" s="31"/>
    </row>
    <row r="2385" spans="1:27" x14ac:dyDescent="0.25">
      <c r="A2385" s="143"/>
      <c r="B2385" s="186"/>
      <c r="J2385" s="24"/>
      <c r="Y2385" s="31"/>
      <c r="Z2385" s="31"/>
    </row>
    <row r="2386" spans="1:27" x14ac:dyDescent="0.25">
      <c r="A2386" s="143"/>
      <c r="B2386" s="186"/>
      <c r="J2386" s="24"/>
      <c r="Y2386" s="31"/>
      <c r="Z2386" s="31"/>
    </row>
    <row r="2387" spans="1:27" x14ac:dyDescent="0.25">
      <c r="A2387" s="143"/>
      <c r="B2387" s="186"/>
      <c r="J2387" s="24"/>
      <c r="Y2387" s="31"/>
      <c r="Z2387" s="31"/>
    </row>
    <row r="2388" spans="1:27" x14ac:dyDescent="0.25">
      <c r="A2388" s="143"/>
      <c r="B2388" s="186"/>
      <c r="J2388" s="24"/>
      <c r="Y2388" s="31"/>
      <c r="Z2388" s="31"/>
    </row>
    <row r="2389" spans="1:27" x14ac:dyDescent="0.25">
      <c r="A2389" s="143"/>
      <c r="B2389" s="186"/>
      <c r="J2389" s="24"/>
      <c r="Y2389" s="31"/>
      <c r="Z2389" s="31"/>
    </row>
    <row r="2390" spans="1:27" x14ac:dyDescent="0.25">
      <c r="A2390" s="143"/>
      <c r="B2390" s="186"/>
      <c r="J2390" s="24"/>
      <c r="Y2390" s="31"/>
      <c r="Z2390" s="31"/>
    </row>
    <row r="2391" spans="1:27" x14ac:dyDescent="0.25">
      <c r="A2391" s="143"/>
      <c r="B2391" s="186"/>
      <c r="J2391" s="24"/>
      <c r="P2391" s="8"/>
      <c r="Y2391" s="31"/>
      <c r="Z2391" s="31"/>
    </row>
    <row r="2392" spans="1:27" x14ac:dyDescent="0.25">
      <c r="A2392" s="143"/>
      <c r="B2392" s="186"/>
      <c r="J2392" s="24"/>
      <c r="Y2392" s="31"/>
      <c r="Z2392" s="31"/>
    </row>
    <row r="2393" spans="1:27" x14ac:dyDescent="0.25">
      <c r="A2393" s="143"/>
      <c r="B2393" s="186"/>
      <c r="J2393" s="24"/>
      <c r="Y2393" s="31"/>
      <c r="Z2393" s="31"/>
    </row>
    <row r="2394" spans="1:27" x14ac:dyDescent="0.25">
      <c r="A2394" s="143"/>
      <c r="B2394" s="186"/>
      <c r="J2394" s="24"/>
      <c r="Y2394" s="31"/>
      <c r="Z2394" s="31"/>
    </row>
    <row r="2395" spans="1:27" x14ac:dyDescent="0.25">
      <c r="A2395" s="143"/>
      <c r="B2395" s="186"/>
      <c r="J2395" s="24"/>
      <c r="Y2395" s="31"/>
      <c r="Z2395" s="31"/>
    </row>
    <row r="2396" spans="1:27" x14ac:dyDescent="0.25">
      <c r="A2396" s="143"/>
      <c r="B2396" s="186"/>
      <c r="J2396" s="24"/>
      <c r="Y2396" s="31"/>
      <c r="Z2396" s="31"/>
    </row>
    <row r="2397" spans="1:27" x14ac:dyDescent="0.25">
      <c r="A2397" s="143"/>
      <c r="B2397" s="186"/>
      <c r="J2397" s="24"/>
      <c r="Y2397" s="31"/>
      <c r="Z2397" s="31"/>
      <c r="AA2397" s="24"/>
    </row>
    <row r="2398" spans="1:27" s="62" customFormat="1" x14ac:dyDescent="0.25">
      <c r="A2398" s="131"/>
      <c r="B2398" s="373"/>
      <c r="E2398" s="131"/>
      <c r="F2398" s="131"/>
      <c r="I2398" s="372"/>
      <c r="J2398" s="131"/>
      <c r="L2398" s="374"/>
      <c r="M2398" s="375"/>
      <c r="N2398" s="374"/>
      <c r="O2398" s="376"/>
      <c r="U2398" s="377"/>
      <c r="V2398" s="378"/>
      <c r="X2398" s="378"/>
      <c r="Y2398" s="31"/>
      <c r="Z2398" s="31"/>
      <c r="AA2398" s="131"/>
    </row>
    <row r="2399" spans="1:27" s="62" customFormat="1" x14ac:dyDescent="0.25">
      <c r="A2399" s="131"/>
      <c r="B2399" s="373"/>
      <c r="E2399" s="131"/>
      <c r="F2399" s="131"/>
      <c r="I2399" s="372"/>
      <c r="J2399" s="131"/>
      <c r="L2399" s="374"/>
      <c r="M2399" s="375"/>
      <c r="N2399" s="374"/>
      <c r="O2399" s="376"/>
      <c r="U2399" s="377"/>
      <c r="V2399" s="378"/>
      <c r="X2399" s="378"/>
      <c r="Y2399" s="31"/>
      <c r="Z2399" s="31"/>
      <c r="AA2399" s="131"/>
    </row>
    <row r="2400" spans="1:27" x14ac:dyDescent="0.25">
      <c r="A2400" s="143"/>
      <c r="B2400" s="186"/>
      <c r="J2400" s="24"/>
      <c r="Y2400" s="31"/>
      <c r="Z2400" s="31"/>
      <c r="AA2400" s="24"/>
    </row>
    <row r="2401" spans="1:27" x14ac:dyDescent="0.25">
      <c r="A2401" s="143"/>
      <c r="B2401" s="186"/>
      <c r="J2401" s="24"/>
      <c r="Y2401" s="31"/>
      <c r="Z2401" s="31"/>
      <c r="AA2401" s="24"/>
    </row>
    <row r="2402" spans="1:27" x14ac:dyDescent="0.25">
      <c r="A2402" s="143"/>
      <c r="B2402" s="186"/>
      <c r="J2402" s="24"/>
      <c r="Y2402" s="31"/>
      <c r="Z2402" s="31"/>
      <c r="AA2402" s="24"/>
    </row>
    <row r="2403" spans="1:27" x14ac:dyDescent="0.25">
      <c r="A2403" s="143"/>
      <c r="B2403" s="186"/>
      <c r="J2403" s="24"/>
      <c r="Y2403" s="31"/>
      <c r="Z2403" s="31"/>
      <c r="AA2403" s="24"/>
    </row>
    <row r="2404" spans="1:27" x14ac:dyDescent="0.25">
      <c r="A2404" s="143"/>
      <c r="B2404" s="186"/>
      <c r="J2404" s="24"/>
      <c r="Y2404" s="31"/>
      <c r="Z2404" s="31"/>
      <c r="AA2404" s="24"/>
    </row>
    <row r="2405" spans="1:27" x14ac:dyDescent="0.25">
      <c r="A2405" s="143"/>
      <c r="B2405" s="186"/>
      <c r="J2405" s="24"/>
      <c r="Y2405" s="31"/>
      <c r="Z2405" s="31"/>
      <c r="AA2405" s="24"/>
    </row>
    <row r="2406" spans="1:27" x14ac:dyDescent="0.25">
      <c r="A2406" s="143"/>
      <c r="B2406" s="186"/>
      <c r="J2406" s="24"/>
      <c r="Y2406" s="31"/>
      <c r="Z2406" s="31"/>
      <c r="AA2406" s="24"/>
    </row>
    <row r="2407" spans="1:27" x14ac:dyDescent="0.25">
      <c r="A2407" s="143"/>
      <c r="B2407" s="186"/>
      <c r="J2407" s="24"/>
      <c r="Y2407" s="31"/>
      <c r="Z2407" s="31"/>
      <c r="AA2407" s="24"/>
    </row>
    <row r="2408" spans="1:27" x14ac:dyDescent="0.25">
      <c r="A2408" s="143"/>
      <c r="B2408" s="186"/>
      <c r="J2408" s="24"/>
      <c r="Y2408" s="31"/>
      <c r="Z2408" s="31"/>
      <c r="AA2408" s="24"/>
    </row>
    <row r="2409" spans="1:27" x14ac:dyDescent="0.25">
      <c r="A2409" s="143"/>
      <c r="B2409" s="186"/>
      <c r="J2409" s="24"/>
      <c r="Y2409" s="31"/>
      <c r="Z2409" s="31"/>
      <c r="AA2409" s="24"/>
    </row>
    <row r="2410" spans="1:27" x14ac:dyDescent="0.25">
      <c r="A2410" s="143"/>
      <c r="B2410" s="186"/>
      <c r="J2410" s="24"/>
      <c r="Y2410" s="31"/>
      <c r="Z2410" s="31"/>
      <c r="AA2410" s="24"/>
    </row>
    <row r="2411" spans="1:27" x14ac:dyDescent="0.25">
      <c r="A2411" s="143"/>
      <c r="B2411" s="186"/>
      <c r="J2411" s="24"/>
      <c r="Y2411" s="31"/>
      <c r="Z2411" s="31"/>
      <c r="AA2411" s="24"/>
    </row>
    <row r="2412" spans="1:27" x14ac:dyDescent="0.25">
      <c r="A2412" s="143"/>
      <c r="B2412" s="186"/>
      <c r="J2412" s="24"/>
      <c r="Y2412" s="31"/>
      <c r="Z2412" s="31"/>
      <c r="AA2412" s="24"/>
    </row>
    <row r="2413" spans="1:27" x14ac:dyDescent="0.25">
      <c r="A2413" s="143"/>
      <c r="B2413" s="186"/>
      <c r="J2413" s="24"/>
      <c r="Y2413" s="31"/>
      <c r="Z2413" s="31"/>
      <c r="AA2413" s="24"/>
    </row>
    <row r="2414" spans="1:27" x14ac:dyDescent="0.25">
      <c r="A2414" s="143"/>
      <c r="B2414" s="186"/>
      <c r="J2414" s="24"/>
      <c r="Y2414" s="31"/>
      <c r="Z2414" s="31"/>
      <c r="AA2414" s="24"/>
    </row>
    <row r="2415" spans="1:27" x14ac:dyDescent="0.25">
      <c r="A2415" s="143"/>
      <c r="B2415" s="186"/>
      <c r="J2415" s="24"/>
      <c r="Y2415" s="31"/>
      <c r="Z2415" s="31"/>
      <c r="AA2415" s="24"/>
    </row>
    <row r="2416" spans="1:27" x14ac:dyDescent="0.25">
      <c r="A2416" s="143"/>
      <c r="B2416" s="186"/>
      <c r="J2416" s="24"/>
      <c r="Y2416" s="31"/>
      <c r="Z2416" s="31"/>
      <c r="AA2416" s="24"/>
    </row>
    <row r="2417" spans="1:27" x14ac:dyDescent="0.25">
      <c r="A2417" s="143"/>
      <c r="B2417" s="186"/>
      <c r="J2417" s="24"/>
      <c r="Y2417" s="31"/>
      <c r="Z2417" s="31"/>
      <c r="AA2417" s="24"/>
    </row>
    <row r="2418" spans="1:27" x14ac:dyDescent="0.25">
      <c r="A2418" s="143"/>
      <c r="B2418" s="186"/>
      <c r="J2418" s="24"/>
      <c r="Y2418" s="31"/>
      <c r="Z2418" s="31"/>
      <c r="AA2418" s="24"/>
    </row>
    <row r="2419" spans="1:27" x14ac:dyDescent="0.25">
      <c r="A2419" s="143"/>
      <c r="B2419" s="186"/>
      <c r="J2419" s="24"/>
      <c r="Y2419" s="31"/>
      <c r="Z2419" s="31"/>
      <c r="AA2419" s="24"/>
    </row>
    <row r="2420" spans="1:27" x14ac:dyDescent="0.25">
      <c r="A2420" s="143"/>
      <c r="B2420" s="186"/>
      <c r="J2420" s="24"/>
      <c r="Y2420" s="31"/>
      <c r="Z2420" s="31"/>
      <c r="AA2420" s="24"/>
    </row>
    <row r="2421" spans="1:27" s="31" customFormat="1" x14ac:dyDescent="0.25">
      <c r="A2421" s="58"/>
      <c r="B2421" s="121"/>
      <c r="E2421" s="58"/>
      <c r="F2421" s="58"/>
      <c r="I2421" s="51"/>
      <c r="J2421" s="58"/>
      <c r="L2421" s="52"/>
      <c r="M2421" s="53"/>
      <c r="N2421" s="52"/>
      <c r="O2421" s="54"/>
      <c r="U2421" s="55"/>
      <c r="V2421" s="57"/>
      <c r="X2421" s="57"/>
      <c r="AA2421" s="58"/>
    </row>
    <row r="2422" spans="1:27" s="31" customFormat="1" x14ac:dyDescent="0.25">
      <c r="A2422" s="58"/>
      <c r="B2422" s="121"/>
      <c r="E2422" s="58"/>
      <c r="F2422" s="58"/>
      <c r="I2422" s="51"/>
      <c r="J2422" s="58"/>
      <c r="L2422" s="52"/>
      <c r="M2422" s="53"/>
      <c r="N2422" s="52"/>
      <c r="O2422" s="54"/>
      <c r="U2422" s="55"/>
      <c r="V2422" s="57"/>
      <c r="X2422" s="57"/>
      <c r="AA2422" s="58"/>
    </row>
    <row r="2423" spans="1:27" s="31" customFormat="1" x14ac:dyDescent="0.25">
      <c r="A2423" s="58"/>
      <c r="B2423" s="121"/>
      <c r="E2423" s="58"/>
      <c r="F2423" s="58"/>
      <c r="I2423" s="51"/>
      <c r="J2423" s="58"/>
      <c r="L2423" s="52"/>
      <c r="M2423" s="53"/>
      <c r="N2423" s="52"/>
      <c r="O2423" s="54"/>
      <c r="U2423" s="55"/>
      <c r="V2423" s="57"/>
      <c r="X2423" s="57"/>
      <c r="AA2423" s="58"/>
    </row>
    <row r="2424" spans="1:27" s="31" customFormat="1" x14ac:dyDescent="0.25">
      <c r="A2424" s="58"/>
      <c r="B2424" s="121"/>
      <c r="E2424" s="58"/>
      <c r="F2424" s="58"/>
      <c r="I2424" s="51"/>
      <c r="J2424" s="58"/>
      <c r="L2424" s="52"/>
      <c r="M2424" s="53"/>
      <c r="N2424" s="52"/>
      <c r="O2424" s="54"/>
      <c r="U2424" s="55"/>
      <c r="V2424" s="57"/>
      <c r="X2424" s="57"/>
      <c r="AA2424" s="58"/>
    </row>
    <row r="2425" spans="1:27" s="31" customFormat="1" x14ac:dyDescent="0.25">
      <c r="A2425" s="58"/>
      <c r="B2425" s="121"/>
      <c r="E2425" s="58"/>
      <c r="F2425" s="58"/>
      <c r="I2425" s="51"/>
      <c r="J2425" s="58"/>
      <c r="L2425" s="52"/>
      <c r="M2425" s="53"/>
      <c r="N2425" s="52"/>
      <c r="O2425" s="54"/>
      <c r="U2425" s="55"/>
      <c r="V2425" s="57"/>
      <c r="X2425" s="57"/>
      <c r="AA2425" s="58"/>
    </row>
    <row r="2426" spans="1:27" s="31" customFormat="1" x14ac:dyDescent="0.25">
      <c r="A2426" s="58"/>
      <c r="B2426" s="121"/>
      <c r="E2426" s="58"/>
      <c r="F2426" s="58"/>
      <c r="I2426" s="51"/>
      <c r="J2426" s="58"/>
      <c r="L2426" s="52"/>
      <c r="M2426" s="53"/>
      <c r="N2426" s="52"/>
      <c r="O2426" s="54"/>
      <c r="U2426" s="55"/>
      <c r="V2426" s="57"/>
      <c r="X2426" s="57"/>
      <c r="AA2426" s="58"/>
    </row>
    <row r="2427" spans="1:27" s="31" customFormat="1" x14ac:dyDescent="0.25">
      <c r="A2427" s="58"/>
      <c r="B2427" s="121"/>
      <c r="E2427" s="58"/>
      <c r="F2427" s="58"/>
      <c r="I2427" s="51"/>
      <c r="J2427" s="58"/>
      <c r="L2427" s="52"/>
      <c r="M2427" s="53"/>
      <c r="N2427" s="52"/>
      <c r="O2427" s="54"/>
      <c r="U2427" s="55"/>
      <c r="V2427" s="57"/>
      <c r="X2427" s="57"/>
      <c r="AA2427" s="58"/>
    </row>
    <row r="2428" spans="1:27" s="31" customFormat="1" x14ac:dyDescent="0.25">
      <c r="A2428" s="58"/>
      <c r="B2428" s="121"/>
      <c r="E2428" s="58"/>
      <c r="F2428" s="58"/>
      <c r="I2428" s="51"/>
      <c r="J2428" s="58"/>
      <c r="L2428" s="52"/>
      <c r="M2428" s="53"/>
      <c r="N2428" s="52"/>
      <c r="O2428" s="54"/>
      <c r="U2428" s="55"/>
      <c r="V2428" s="57"/>
      <c r="X2428" s="57"/>
      <c r="AA2428" s="58"/>
    </row>
    <row r="2429" spans="1:27" s="31" customFormat="1" x14ac:dyDescent="0.25">
      <c r="A2429" s="58"/>
      <c r="B2429" s="121"/>
      <c r="E2429" s="58"/>
      <c r="F2429" s="58"/>
      <c r="I2429" s="51"/>
      <c r="J2429" s="58"/>
      <c r="L2429" s="52"/>
      <c r="M2429" s="53"/>
      <c r="N2429" s="52"/>
      <c r="O2429" s="54"/>
      <c r="U2429" s="55"/>
      <c r="V2429" s="57"/>
      <c r="X2429" s="57"/>
      <c r="AA2429" s="58"/>
    </row>
    <row r="2430" spans="1:27" s="31" customFormat="1" x14ac:dyDescent="0.25">
      <c r="A2430" s="58"/>
      <c r="B2430" s="121"/>
      <c r="E2430" s="58"/>
      <c r="F2430" s="58"/>
      <c r="I2430" s="51"/>
      <c r="J2430" s="58"/>
      <c r="L2430" s="52"/>
      <c r="M2430" s="53"/>
      <c r="N2430" s="52"/>
      <c r="O2430" s="54"/>
      <c r="U2430" s="55"/>
      <c r="V2430" s="57"/>
      <c r="X2430" s="57"/>
      <c r="AA2430" s="58"/>
    </row>
    <row r="2431" spans="1:27" s="31" customFormat="1" x14ac:dyDescent="0.25">
      <c r="A2431" s="58"/>
      <c r="B2431" s="121"/>
      <c r="E2431" s="58"/>
      <c r="F2431" s="58"/>
      <c r="I2431" s="51"/>
      <c r="J2431" s="58"/>
      <c r="L2431" s="52"/>
      <c r="M2431" s="53"/>
      <c r="N2431" s="52"/>
      <c r="O2431" s="54"/>
      <c r="U2431" s="55"/>
      <c r="V2431" s="57"/>
      <c r="X2431" s="57"/>
      <c r="AA2431" s="58"/>
    </row>
    <row r="2432" spans="1:27" s="31" customFormat="1" x14ac:dyDescent="0.25">
      <c r="A2432" s="58"/>
      <c r="B2432" s="121"/>
      <c r="E2432" s="58"/>
      <c r="F2432" s="58"/>
      <c r="I2432" s="51"/>
      <c r="J2432" s="58"/>
      <c r="L2432" s="52"/>
      <c r="M2432" s="53"/>
      <c r="N2432" s="52"/>
      <c r="O2432" s="54"/>
      <c r="U2432" s="55"/>
      <c r="V2432" s="57"/>
      <c r="X2432" s="57"/>
      <c r="AA2432" s="58"/>
    </row>
    <row r="2433" spans="1:27" s="31" customFormat="1" x14ac:dyDescent="0.25">
      <c r="A2433" s="58"/>
      <c r="B2433" s="121"/>
      <c r="E2433" s="58"/>
      <c r="F2433" s="58"/>
      <c r="I2433" s="51"/>
      <c r="J2433" s="58"/>
      <c r="L2433" s="52"/>
      <c r="M2433" s="53"/>
      <c r="N2433" s="52"/>
      <c r="O2433" s="54"/>
      <c r="U2433" s="55"/>
      <c r="V2433" s="57"/>
      <c r="X2433" s="57"/>
      <c r="AA2433" s="58"/>
    </row>
    <row r="2434" spans="1:27" s="31" customFormat="1" x14ac:dyDescent="0.25">
      <c r="A2434" s="58"/>
      <c r="B2434" s="121"/>
      <c r="E2434" s="58"/>
      <c r="F2434" s="58"/>
      <c r="I2434" s="51"/>
      <c r="J2434" s="58"/>
      <c r="L2434" s="52"/>
      <c r="M2434" s="53"/>
      <c r="N2434" s="52"/>
      <c r="O2434" s="54"/>
      <c r="U2434" s="55"/>
      <c r="V2434" s="57"/>
      <c r="X2434" s="57"/>
      <c r="AA2434" s="58"/>
    </row>
    <row r="2435" spans="1:27" s="31" customFormat="1" x14ac:dyDescent="0.25">
      <c r="A2435" s="58"/>
      <c r="B2435" s="121"/>
      <c r="E2435" s="58"/>
      <c r="F2435" s="58"/>
      <c r="I2435" s="51"/>
      <c r="J2435" s="58"/>
      <c r="L2435" s="52"/>
      <c r="M2435" s="53"/>
      <c r="N2435" s="52"/>
      <c r="O2435" s="54"/>
      <c r="U2435" s="55"/>
      <c r="V2435" s="57"/>
      <c r="X2435" s="57"/>
      <c r="AA2435" s="58"/>
    </row>
    <row r="2436" spans="1:27" s="31" customFormat="1" x14ac:dyDescent="0.25">
      <c r="A2436" s="58"/>
      <c r="B2436" s="121"/>
      <c r="E2436" s="58"/>
      <c r="F2436" s="58"/>
      <c r="I2436" s="51"/>
      <c r="J2436" s="58"/>
      <c r="L2436" s="52"/>
      <c r="M2436" s="53"/>
      <c r="N2436" s="52"/>
      <c r="O2436" s="54"/>
      <c r="U2436" s="55"/>
      <c r="V2436" s="57"/>
      <c r="X2436" s="57"/>
      <c r="AA2436" s="58"/>
    </row>
    <row r="2437" spans="1:27" s="31" customFormat="1" x14ac:dyDescent="0.25">
      <c r="A2437" s="58"/>
      <c r="B2437" s="121"/>
      <c r="E2437" s="58"/>
      <c r="F2437" s="58"/>
      <c r="I2437" s="51"/>
      <c r="J2437" s="58"/>
      <c r="L2437" s="52"/>
      <c r="M2437" s="53"/>
      <c r="N2437" s="52"/>
      <c r="O2437" s="54"/>
      <c r="U2437" s="55"/>
      <c r="V2437" s="57"/>
      <c r="X2437" s="57"/>
      <c r="AA2437" s="58"/>
    </row>
    <row r="2438" spans="1:27" s="31" customFormat="1" x14ac:dyDescent="0.25">
      <c r="A2438" s="58"/>
      <c r="B2438" s="121"/>
      <c r="E2438" s="58"/>
      <c r="F2438" s="58"/>
      <c r="I2438" s="51"/>
      <c r="J2438" s="58"/>
      <c r="L2438" s="52"/>
      <c r="M2438" s="53"/>
      <c r="N2438" s="52"/>
      <c r="O2438" s="54"/>
      <c r="U2438" s="55"/>
      <c r="V2438" s="57"/>
      <c r="X2438" s="57"/>
      <c r="AA2438" s="58"/>
    </row>
    <row r="2439" spans="1:27" s="31" customFormat="1" x14ac:dyDescent="0.25">
      <c r="A2439" s="58"/>
      <c r="B2439" s="121"/>
      <c r="E2439" s="58"/>
      <c r="F2439" s="58"/>
      <c r="I2439" s="51"/>
      <c r="J2439" s="58"/>
      <c r="L2439" s="52"/>
      <c r="M2439" s="53"/>
      <c r="N2439" s="52"/>
      <c r="O2439" s="54"/>
      <c r="U2439" s="55"/>
      <c r="V2439" s="57"/>
      <c r="X2439" s="57"/>
      <c r="AA2439" s="58"/>
    </row>
    <row r="2440" spans="1:27" s="31" customFormat="1" x14ac:dyDescent="0.25">
      <c r="A2440" s="58"/>
      <c r="B2440" s="121"/>
      <c r="E2440" s="58"/>
      <c r="F2440" s="58"/>
      <c r="I2440" s="51"/>
      <c r="J2440" s="58"/>
      <c r="L2440" s="52"/>
      <c r="M2440" s="53"/>
      <c r="N2440" s="52"/>
      <c r="O2440" s="54"/>
      <c r="U2440" s="55"/>
      <c r="V2440" s="57"/>
      <c r="X2440" s="57"/>
      <c r="AA2440" s="58"/>
    </row>
    <row r="2441" spans="1:27" s="31" customFormat="1" x14ac:dyDescent="0.25">
      <c r="A2441" s="58"/>
      <c r="B2441" s="121"/>
      <c r="E2441" s="58"/>
      <c r="F2441" s="58"/>
      <c r="I2441" s="51"/>
      <c r="J2441" s="58"/>
      <c r="L2441" s="52"/>
      <c r="M2441" s="53"/>
      <c r="N2441" s="52"/>
      <c r="O2441" s="54"/>
      <c r="U2441" s="55"/>
      <c r="V2441" s="57"/>
      <c r="X2441" s="57"/>
      <c r="AA2441" s="58"/>
    </row>
    <row r="2442" spans="1:27" s="31" customFormat="1" x14ac:dyDescent="0.25">
      <c r="A2442" s="58"/>
      <c r="B2442" s="121"/>
      <c r="E2442" s="58"/>
      <c r="F2442" s="58"/>
      <c r="I2442" s="51"/>
      <c r="J2442" s="58"/>
      <c r="L2442" s="52"/>
      <c r="M2442" s="53"/>
      <c r="N2442" s="52"/>
      <c r="O2442" s="54"/>
      <c r="U2442" s="55"/>
      <c r="V2442" s="57"/>
      <c r="X2442" s="57"/>
      <c r="AA2442" s="58"/>
    </row>
    <row r="2443" spans="1:27" s="31" customFormat="1" x14ac:dyDescent="0.25">
      <c r="A2443" s="58"/>
      <c r="B2443" s="121"/>
      <c r="E2443" s="58"/>
      <c r="F2443" s="58"/>
      <c r="I2443" s="51"/>
      <c r="J2443" s="58"/>
      <c r="L2443" s="52"/>
      <c r="M2443" s="53"/>
      <c r="N2443" s="52"/>
      <c r="O2443" s="54"/>
      <c r="U2443" s="55"/>
      <c r="V2443" s="57"/>
      <c r="X2443" s="57"/>
      <c r="AA2443" s="58"/>
    </row>
    <row r="2444" spans="1:27" s="31" customFormat="1" x14ac:dyDescent="0.25">
      <c r="A2444" s="58"/>
      <c r="B2444" s="121"/>
      <c r="E2444" s="58"/>
      <c r="F2444" s="58"/>
      <c r="I2444" s="51"/>
      <c r="J2444" s="58"/>
      <c r="L2444" s="52"/>
      <c r="M2444" s="53"/>
      <c r="N2444" s="52"/>
      <c r="O2444" s="54"/>
      <c r="U2444" s="55"/>
      <c r="V2444" s="57"/>
      <c r="X2444" s="57"/>
      <c r="AA2444" s="58"/>
    </row>
    <row r="2445" spans="1:27" s="31" customFormat="1" x14ac:dyDescent="0.25">
      <c r="A2445" s="58"/>
      <c r="B2445" s="121"/>
      <c r="E2445" s="58"/>
      <c r="F2445" s="58"/>
      <c r="I2445" s="51"/>
      <c r="J2445" s="58"/>
      <c r="L2445" s="52"/>
      <c r="M2445" s="53"/>
      <c r="N2445" s="52"/>
      <c r="O2445" s="54"/>
      <c r="U2445" s="55"/>
      <c r="V2445" s="57"/>
      <c r="X2445" s="57"/>
      <c r="AA2445" s="58"/>
    </row>
    <row r="2446" spans="1:27" s="31" customFormat="1" x14ac:dyDescent="0.25">
      <c r="A2446" s="58"/>
      <c r="B2446" s="121"/>
      <c r="E2446" s="58"/>
      <c r="F2446" s="58"/>
      <c r="I2446" s="51"/>
      <c r="J2446" s="58"/>
      <c r="L2446" s="52"/>
      <c r="M2446" s="53"/>
      <c r="N2446" s="52"/>
      <c r="O2446" s="54"/>
      <c r="U2446" s="55"/>
      <c r="V2446" s="57"/>
      <c r="X2446" s="57"/>
      <c r="Y2446" s="1"/>
      <c r="Z2446" s="1"/>
      <c r="AA2446" s="58"/>
    </row>
    <row r="2447" spans="1:27" s="31" customFormat="1" x14ac:dyDescent="0.25">
      <c r="A2447" s="58"/>
      <c r="B2447" s="121"/>
      <c r="E2447" s="58"/>
      <c r="F2447" s="58"/>
      <c r="I2447" s="51"/>
      <c r="J2447" s="58"/>
      <c r="L2447" s="52"/>
      <c r="M2447" s="53"/>
      <c r="N2447" s="52"/>
      <c r="O2447" s="54"/>
      <c r="U2447" s="55"/>
      <c r="V2447" s="57"/>
      <c r="X2447" s="57"/>
      <c r="Y2447" s="1"/>
      <c r="Z2447" s="1"/>
      <c r="AA2447" s="58"/>
    </row>
    <row r="2448" spans="1:27" s="31" customFormat="1" x14ac:dyDescent="0.25">
      <c r="A2448" s="58"/>
      <c r="B2448" s="121"/>
      <c r="E2448" s="58"/>
      <c r="F2448" s="58"/>
      <c r="I2448" s="51"/>
      <c r="J2448" s="58"/>
      <c r="L2448" s="52"/>
      <c r="M2448" s="53"/>
      <c r="N2448" s="52"/>
      <c r="O2448" s="54"/>
      <c r="U2448" s="55"/>
      <c r="V2448" s="57"/>
      <c r="X2448" s="57"/>
      <c r="Y2448" s="1"/>
      <c r="Z2448" s="1"/>
      <c r="AA2448" s="58"/>
    </row>
    <row r="2449" spans="1:27" s="31" customFormat="1" x14ac:dyDescent="0.25">
      <c r="A2449" s="58"/>
      <c r="B2449" s="121"/>
      <c r="E2449" s="58"/>
      <c r="F2449" s="58"/>
      <c r="I2449" s="51"/>
      <c r="J2449" s="58"/>
      <c r="L2449" s="52"/>
      <c r="M2449" s="53"/>
      <c r="N2449" s="52"/>
      <c r="O2449" s="54"/>
      <c r="U2449" s="55"/>
      <c r="V2449" s="57"/>
      <c r="X2449" s="57"/>
      <c r="Y2449" s="1"/>
      <c r="Z2449" s="1"/>
      <c r="AA2449" s="58"/>
    </row>
    <row r="2450" spans="1:27" s="31" customFormat="1" x14ac:dyDescent="0.25">
      <c r="A2450" s="58"/>
      <c r="B2450" s="121"/>
      <c r="E2450" s="58"/>
      <c r="F2450" s="58"/>
      <c r="I2450" s="51"/>
      <c r="J2450" s="58"/>
      <c r="L2450" s="52"/>
      <c r="M2450" s="53"/>
      <c r="N2450" s="52"/>
      <c r="O2450" s="54"/>
      <c r="U2450" s="55"/>
      <c r="V2450" s="57"/>
      <c r="X2450" s="57"/>
      <c r="Y2450" s="1"/>
      <c r="Z2450" s="1"/>
      <c r="AA2450" s="58"/>
    </row>
    <row r="2451" spans="1:27" s="31" customFormat="1" x14ac:dyDescent="0.25">
      <c r="A2451" s="58"/>
      <c r="B2451" s="121"/>
      <c r="E2451" s="58"/>
      <c r="F2451" s="58"/>
      <c r="I2451" s="51"/>
      <c r="J2451" s="58"/>
      <c r="L2451" s="52"/>
      <c r="M2451" s="53"/>
      <c r="N2451" s="52"/>
      <c r="O2451" s="54"/>
      <c r="U2451" s="55"/>
      <c r="V2451" s="57"/>
      <c r="X2451" s="57"/>
      <c r="Y2451" s="1"/>
      <c r="Z2451" s="1"/>
      <c r="AA2451" s="58"/>
    </row>
    <row r="2452" spans="1:27" s="31" customFormat="1" x14ac:dyDescent="0.25">
      <c r="A2452" s="58"/>
      <c r="B2452" s="121"/>
      <c r="E2452" s="58"/>
      <c r="F2452" s="58"/>
      <c r="I2452" s="51"/>
      <c r="J2452" s="58"/>
      <c r="L2452" s="52"/>
      <c r="M2452" s="53"/>
      <c r="N2452" s="52"/>
      <c r="O2452" s="54"/>
      <c r="U2452" s="55"/>
      <c r="V2452" s="57"/>
      <c r="X2452" s="57"/>
      <c r="Y2452" s="1"/>
      <c r="Z2452" s="1"/>
      <c r="AA2452" s="58"/>
    </row>
    <row r="2453" spans="1:27" s="31" customFormat="1" x14ac:dyDescent="0.25">
      <c r="A2453" s="58"/>
      <c r="B2453" s="121"/>
      <c r="E2453" s="58"/>
      <c r="F2453" s="58"/>
      <c r="I2453" s="51"/>
      <c r="J2453" s="58"/>
      <c r="L2453" s="52"/>
      <c r="M2453" s="53"/>
      <c r="N2453" s="52"/>
      <c r="O2453" s="54"/>
      <c r="U2453" s="55"/>
      <c r="V2453" s="57"/>
      <c r="X2453" s="57"/>
      <c r="Y2453" s="1"/>
      <c r="Z2453" s="1"/>
      <c r="AA2453" s="58"/>
    </row>
    <row r="2454" spans="1:27" s="31" customFormat="1" x14ac:dyDescent="0.25">
      <c r="A2454" s="58"/>
      <c r="B2454" s="121"/>
      <c r="E2454" s="58"/>
      <c r="F2454" s="58"/>
      <c r="I2454" s="51"/>
      <c r="J2454" s="58"/>
      <c r="L2454" s="52"/>
      <c r="M2454" s="53"/>
      <c r="N2454" s="52"/>
      <c r="O2454" s="54"/>
      <c r="U2454" s="55"/>
      <c r="V2454" s="57"/>
      <c r="X2454" s="57"/>
      <c r="Y2454" s="62"/>
      <c r="Z2454" s="62"/>
      <c r="AA2454" s="58"/>
    </row>
    <row r="2455" spans="1:27" s="31" customFormat="1" x14ac:dyDescent="0.25">
      <c r="A2455" s="58"/>
      <c r="B2455" s="121"/>
      <c r="E2455" s="58"/>
      <c r="F2455" s="58"/>
      <c r="I2455" s="51"/>
      <c r="J2455" s="58"/>
      <c r="L2455" s="52"/>
      <c r="M2455" s="53"/>
      <c r="N2455" s="52"/>
      <c r="O2455" s="54"/>
      <c r="U2455" s="55"/>
      <c r="V2455" s="57"/>
      <c r="X2455" s="57"/>
      <c r="Y2455" s="1"/>
      <c r="Z2455" s="1"/>
      <c r="AA2455" s="58"/>
    </row>
    <row r="2456" spans="1:27" s="31" customFormat="1" x14ac:dyDescent="0.25">
      <c r="A2456" s="58"/>
      <c r="B2456" s="121"/>
      <c r="E2456" s="58"/>
      <c r="F2456" s="58"/>
      <c r="I2456" s="51"/>
      <c r="J2456" s="58"/>
      <c r="L2456" s="52"/>
      <c r="M2456" s="53"/>
      <c r="N2456" s="52"/>
      <c r="O2456" s="54"/>
      <c r="U2456" s="55"/>
      <c r="V2456" s="57"/>
      <c r="X2456" s="57"/>
      <c r="Y2456" s="1"/>
      <c r="Z2456" s="1"/>
      <c r="AA2456" s="58"/>
    </row>
    <row r="2457" spans="1:27" s="31" customFormat="1" x14ac:dyDescent="0.25">
      <c r="A2457" s="58"/>
      <c r="B2457" s="121"/>
      <c r="E2457" s="58"/>
      <c r="F2457" s="58"/>
      <c r="I2457" s="51"/>
      <c r="J2457" s="58"/>
      <c r="L2457" s="52"/>
      <c r="M2457" s="53"/>
      <c r="N2457" s="52"/>
      <c r="O2457" s="54"/>
      <c r="U2457" s="55"/>
      <c r="V2457" s="57"/>
      <c r="X2457" s="57"/>
      <c r="Y2457" s="62"/>
      <c r="Z2457" s="62"/>
      <c r="AA2457" s="58"/>
    </row>
    <row r="2458" spans="1:27" s="31" customFormat="1" x14ac:dyDescent="0.25">
      <c r="A2458" s="58"/>
      <c r="B2458" s="121"/>
      <c r="E2458" s="58"/>
      <c r="F2458" s="58"/>
      <c r="I2458" s="51"/>
      <c r="J2458" s="58"/>
      <c r="L2458" s="52"/>
      <c r="M2458" s="53"/>
      <c r="N2458" s="52"/>
      <c r="O2458" s="54"/>
      <c r="U2458" s="55"/>
      <c r="V2458" s="57"/>
      <c r="X2458" s="57"/>
      <c r="Y2458" s="62"/>
      <c r="Z2458" s="62"/>
      <c r="AA2458" s="58"/>
    </row>
    <row r="2459" spans="1:27" s="31" customFormat="1" x14ac:dyDescent="0.25">
      <c r="A2459" s="58"/>
      <c r="B2459" s="121"/>
      <c r="E2459" s="58"/>
      <c r="F2459" s="58"/>
      <c r="I2459" s="51"/>
      <c r="J2459" s="58"/>
      <c r="L2459" s="52"/>
      <c r="M2459" s="53"/>
      <c r="N2459" s="52"/>
      <c r="O2459" s="54"/>
      <c r="U2459" s="55"/>
      <c r="V2459" s="57"/>
      <c r="X2459" s="57"/>
      <c r="Y2459" s="62"/>
      <c r="Z2459" s="62"/>
      <c r="AA2459" s="58"/>
    </row>
    <row r="2460" spans="1:27" s="31" customFormat="1" x14ac:dyDescent="0.25">
      <c r="A2460" s="58"/>
      <c r="B2460" s="121"/>
      <c r="E2460" s="58"/>
      <c r="F2460" s="58"/>
      <c r="I2460" s="51"/>
      <c r="J2460" s="58"/>
      <c r="L2460" s="52"/>
      <c r="M2460" s="53"/>
      <c r="N2460" s="52"/>
      <c r="O2460" s="54"/>
      <c r="U2460" s="55"/>
      <c r="V2460" s="57"/>
      <c r="X2460" s="57"/>
      <c r="Y2460" s="62"/>
      <c r="Z2460" s="62"/>
      <c r="AA2460" s="58"/>
    </row>
    <row r="2461" spans="1:27" s="31" customFormat="1" x14ac:dyDescent="0.25">
      <c r="A2461" s="58"/>
      <c r="B2461" s="121"/>
      <c r="E2461" s="58"/>
      <c r="F2461" s="58"/>
      <c r="I2461" s="51"/>
      <c r="J2461" s="58"/>
      <c r="L2461" s="52"/>
      <c r="M2461" s="53"/>
      <c r="N2461" s="52"/>
      <c r="O2461" s="54"/>
      <c r="U2461" s="55"/>
      <c r="V2461" s="57"/>
      <c r="X2461" s="57"/>
      <c r="Y2461" s="62"/>
      <c r="Z2461" s="62"/>
      <c r="AA2461" s="58"/>
    </row>
    <row r="2462" spans="1:27" s="31" customFormat="1" x14ac:dyDescent="0.25">
      <c r="A2462" s="58"/>
      <c r="B2462" s="121"/>
      <c r="E2462" s="58"/>
      <c r="F2462" s="58"/>
      <c r="I2462" s="51"/>
      <c r="J2462" s="58"/>
      <c r="L2462" s="52"/>
      <c r="M2462" s="53"/>
      <c r="N2462" s="52"/>
      <c r="O2462" s="54"/>
      <c r="U2462" s="55"/>
      <c r="V2462" s="57"/>
      <c r="X2462" s="57"/>
      <c r="Y2462" s="62"/>
      <c r="Z2462" s="62"/>
      <c r="AA2462" s="58"/>
    </row>
    <row r="2463" spans="1:27" s="31" customFormat="1" x14ac:dyDescent="0.25">
      <c r="A2463" s="58"/>
      <c r="B2463" s="121"/>
      <c r="E2463" s="58"/>
      <c r="F2463" s="58"/>
      <c r="I2463" s="51"/>
      <c r="J2463" s="58"/>
      <c r="L2463" s="52"/>
      <c r="M2463" s="53"/>
      <c r="N2463" s="52"/>
      <c r="O2463" s="54"/>
      <c r="U2463" s="55"/>
      <c r="V2463" s="57"/>
      <c r="X2463" s="57"/>
      <c r="Y2463" s="1"/>
      <c r="Z2463" s="1"/>
      <c r="AA2463" s="58"/>
    </row>
    <row r="2464" spans="1:27" s="31" customFormat="1" x14ac:dyDescent="0.25">
      <c r="A2464" s="58"/>
      <c r="B2464" s="121"/>
      <c r="E2464" s="58"/>
      <c r="F2464" s="58"/>
      <c r="I2464" s="51"/>
      <c r="J2464" s="58"/>
      <c r="L2464" s="52"/>
      <c r="M2464" s="53"/>
      <c r="N2464" s="52"/>
      <c r="O2464" s="54"/>
      <c r="U2464" s="55"/>
      <c r="V2464" s="57"/>
      <c r="X2464" s="57"/>
      <c r="Y2464" s="1"/>
      <c r="Z2464" s="1"/>
      <c r="AA2464" s="58"/>
    </row>
    <row r="2465" spans="1:27" s="31" customFormat="1" x14ac:dyDescent="0.25">
      <c r="A2465" s="58"/>
      <c r="B2465" s="121"/>
      <c r="E2465" s="58"/>
      <c r="F2465" s="58"/>
      <c r="I2465" s="51"/>
      <c r="J2465" s="58"/>
      <c r="L2465" s="52"/>
      <c r="M2465" s="53"/>
      <c r="N2465" s="52"/>
      <c r="O2465" s="54"/>
      <c r="U2465" s="55"/>
      <c r="V2465" s="57"/>
      <c r="X2465" s="57"/>
      <c r="Y2465" s="1"/>
      <c r="Z2465" s="1"/>
      <c r="AA2465" s="58"/>
    </row>
    <row r="2466" spans="1:27" s="31" customFormat="1" x14ac:dyDescent="0.25">
      <c r="A2466" s="58"/>
      <c r="B2466" s="121"/>
      <c r="E2466" s="58"/>
      <c r="F2466" s="58"/>
      <c r="I2466" s="51"/>
      <c r="J2466" s="58"/>
      <c r="L2466" s="52"/>
      <c r="M2466" s="53"/>
      <c r="N2466" s="52"/>
      <c r="O2466" s="54"/>
      <c r="U2466" s="55"/>
      <c r="V2466" s="57"/>
      <c r="X2466" s="57"/>
      <c r="Y2466" s="1"/>
      <c r="Z2466" s="1"/>
      <c r="AA2466" s="58"/>
    </row>
    <row r="2467" spans="1:27" s="31" customFormat="1" x14ac:dyDescent="0.25">
      <c r="A2467" s="58"/>
      <c r="B2467" s="121"/>
      <c r="E2467" s="58"/>
      <c r="F2467" s="58"/>
      <c r="I2467" s="51"/>
      <c r="J2467" s="58"/>
      <c r="L2467" s="52"/>
      <c r="M2467" s="53"/>
      <c r="N2467" s="52"/>
      <c r="O2467" s="54"/>
      <c r="U2467" s="55"/>
      <c r="V2467" s="57"/>
      <c r="X2467" s="57"/>
      <c r="Y2467" s="1"/>
      <c r="Z2467" s="1"/>
      <c r="AA2467" s="58"/>
    </row>
    <row r="2468" spans="1:27" s="31" customFormat="1" x14ac:dyDescent="0.25">
      <c r="A2468" s="58"/>
      <c r="B2468" s="121"/>
      <c r="E2468" s="58"/>
      <c r="F2468" s="58"/>
      <c r="I2468" s="51"/>
      <c r="J2468" s="58"/>
      <c r="L2468" s="52"/>
      <c r="M2468" s="53"/>
      <c r="N2468" s="52"/>
      <c r="O2468" s="54"/>
      <c r="U2468" s="55"/>
      <c r="V2468" s="57"/>
      <c r="X2468" s="57"/>
      <c r="Y2468" s="62"/>
      <c r="Z2468" s="62"/>
      <c r="AA2468" s="58"/>
    </row>
    <row r="2469" spans="1:27" s="31" customFormat="1" x14ac:dyDescent="0.25">
      <c r="A2469" s="58"/>
      <c r="B2469" s="121"/>
      <c r="E2469" s="58"/>
      <c r="F2469" s="58"/>
      <c r="I2469" s="51"/>
      <c r="J2469" s="58"/>
      <c r="L2469" s="52"/>
      <c r="M2469" s="53"/>
      <c r="N2469" s="52"/>
      <c r="O2469" s="54"/>
      <c r="U2469" s="55"/>
      <c r="V2469" s="57"/>
      <c r="X2469" s="57"/>
      <c r="Y2469" s="62"/>
      <c r="Z2469" s="62"/>
      <c r="AA2469" s="58"/>
    </row>
    <row r="2470" spans="1:27" s="31" customFormat="1" x14ac:dyDescent="0.25">
      <c r="A2470" s="58"/>
      <c r="B2470" s="121"/>
      <c r="E2470" s="58"/>
      <c r="F2470" s="58"/>
      <c r="I2470" s="51"/>
      <c r="J2470" s="58"/>
      <c r="L2470" s="52"/>
      <c r="M2470" s="53"/>
      <c r="N2470" s="52"/>
      <c r="O2470" s="54"/>
      <c r="U2470" s="55"/>
      <c r="V2470" s="57"/>
      <c r="X2470" s="57"/>
      <c r="Y2470" s="62"/>
      <c r="Z2470" s="62"/>
      <c r="AA2470" s="58"/>
    </row>
    <row r="2471" spans="1:27" s="31" customFormat="1" x14ac:dyDescent="0.25">
      <c r="A2471" s="58"/>
      <c r="B2471" s="121"/>
      <c r="E2471" s="58"/>
      <c r="F2471" s="58"/>
      <c r="I2471" s="51"/>
      <c r="J2471" s="58"/>
      <c r="L2471" s="52"/>
      <c r="M2471" s="53"/>
      <c r="N2471" s="52"/>
      <c r="O2471" s="54"/>
      <c r="U2471" s="55"/>
      <c r="V2471" s="57"/>
      <c r="X2471" s="57"/>
      <c r="Y2471" s="62"/>
      <c r="Z2471" s="62"/>
      <c r="AA2471" s="58"/>
    </row>
    <row r="2472" spans="1:27" s="31" customFormat="1" x14ac:dyDescent="0.25">
      <c r="A2472" s="58"/>
      <c r="B2472" s="121"/>
      <c r="E2472" s="58"/>
      <c r="F2472" s="58"/>
      <c r="I2472" s="51"/>
      <c r="J2472" s="58"/>
      <c r="L2472" s="52"/>
      <c r="M2472" s="53"/>
      <c r="N2472" s="52"/>
      <c r="O2472" s="54"/>
      <c r="U2472" s="55"/>
      <c r="V2472" s="57"/>
      <c r="X2472" s="57"/>
      <c r="Y2472" s="62"/>
      <c r="Z2472" s="62"/>
      <c r="AA2472" s="58"/>
    </row>
    <row r="2473" spans="1:27" s="31" customFormat="1" x14ac:dyDescent="0.25">
      <c r="A2473" s="58"/>
      <c r="B2473" s="121"/>
      <c r="E2473" s="58"/>
      <c r="F2473" s="58"/>
      <c r="I2473" s="51"/>
      <c r="J2473" s="58"/>
      <c r="L2473" s="52"/>
      <c r="M2473" s="53"/>
      <c r="N2473" s="52"/>
      <c r="O2473" s="54"/>
      <c r="U2473" s="55"/>
      <c r="V2473" s="57"/>
      <c r="X2473" s="57"/>
      <c r="Y2473" s="62"/>
      <c r="Z2473" s="62"/>
      <c r="AA2473" s="58"/>
    </row>
    <row r="2474" spans="1:27" s="31" customFormat="1" x14ac:dyDescent="0.25">
      <c r="A2474" s="58"/>
      <c r="B2474" s="121"/>
      <c r="E2474" s="58"/>
      <c r="F2474" s="58"/>
      <c r="I2474" s="51"/>
      <c r="J2474" s="58"/>
      <c r="L2474" s="52"/>
      <c r="M2474" s="53"/>
      <c r="N2474" s="52"/>
      <c r="O2474" s="54"/>
      <c r="U2474" s="55"/>
      <c r="V2474" s="57"/>
      <c r="X2474" s="57"/>
      <c r="Y2474" s="1"/>
      <c r="Z2474" s="1"/>
      <c r="AA2474" s="58"/>
    </row>
    <row r="2475" spans="1:27" s="31" customFormat="1" x14ac:dyDescent="0.25">
      <c r="A2475" s="58"/>
      <c r="B2475" s="121"/>
      <c r="E2475" s="58"/>
      <c r="F2475" s="58"/>
      <c r="I2475" s="51"/>
      <c r="J2475" s="58"/>
      <c r="L2475" s="52"/>
      <c r="M2475" s="53"/>
      <c r="N2475" s="52"/>
      <c r="O2475" s="54"/>
      <c r="U2475" s="55"/>
      <c r="V2475" s="57"/>
      <c r="X2475" s="57"/>
      <c r="Y2475" s="1"/>
      <c r="Z2475" s="1"/>
      <c r="AA2475" s="58"/>
    </row>
    <row r="2476" spans="1:27" s="31" customFormat="1" x14ac:dyDescent="0.25">
      <c r="A2476" s="58"/>
      <c r="B2476" s="121"/>
      <c r="E2476" s="58"/>
      <c r="F2476" s="58"/>
      <c r="I2476" s="51"/>
      <c r="J2476" s="58"/>
      <c r="L2476" s="52"/>
      <c r="M2476" s="53"/>
      <c r="N2476" s="52"/>
      <c r="O2476" s="54"/>
      <c r="U2476" s="55"/>
      <c r="V2476" s="57"/>
      <c r="X2476" s="57"/>
      <c r="Y2476" s="1"/>
      <c r="Z2476" s="1"/>
      <c r="AA2476" s="58"/>
    </row>
    <row r="2477" spans="1:27" s="31" customFormat="1" x14ac:dyDescent="0.25">
      <c r="A2477" s="58"/>
      <c r="B2477" s="121"/>
      <c r="E2477" s="58"/>
      <c r="F2477" s="58"/>
      <c r="I2477" s="51"/>
      <c r="J2477" s="58"/>
      <c r="L2477" s="52"/>
      <c r="M2477" s="53"/>
      <c r="N2477" s="52"/>
      <c r="O2477" s="54"/>
      <c r="U2477" s="55"/>
      <c r="V2477" s="57"/>
      <c r="X2477" s="57"/>
      <c r="Y2477" s="1"/>
      <c r="Z2477" s="1"/>
      <c r="AA2477" s="58"/>
    </row>
    <row r="2478" spans="1:27" s="31" customFormat="1" x14ac:dyDescent="0.25">
      <c r="A2478" s="58"/>
      <c r="B2478" s="121"/>
      <c r="E2478" s="58"/>
      <c r="F2478" s="58"/>
      <c r="I2478" s="51"/>
      <c r="J2478" s="58"/>
      <c r="L2478" s="52"/>
      <c r="M2478" s="53"/>
      <c r="N2478" s="52"/>
      <c r="O2478" s="54"/>
      <c r="U2478" s="55"/>
      <c r="V2478" s="57"/>
      <c r="X2478" s="57"/>
      <c r="Y2478" s="1"/>
      <c r="Z2478" s="1"/>
      <c r="AA2478" s="58"/>
    </row>
    <row r="2479" spans="1:27" s="31" customFormat="1" x14ac:dyDescent="0.25">
      <c r="A2479" s="58"/>
      <c r="B2479" s="121"/>
      <c r="E2479" s="58"/>
      <c r="F2479" s="58"/>
      <c r="I2479" s="51"/>
      <c r="J2479" s="58"/>
      <c r="L2479" s="52"/>
      <c r="M2479" s="53"/>
      <c r="N2479" s="52"/>
      <c r="O2479" s="54"/>
      <c r="U2479" s="55"/>
      <c r="V2479" s="57"/>
      <c r="X2479" s="57"/>
      <c r="AA2479" s="58"/>
    </row>
    <row r="2480" spans="1:27" s="31" customFormat="1" x14ac:dyDescent="0.25">
      <c r="A2480" s="58"/>
      <c r="B2480" s="121"/>
      <c r="E2480" s="58"/>
      <c r="F2480" s="58"/>
      <c r="I2480" s="51"/>
      <c r="J2480" s="58"/>
      <c r="L2480" s="52"/>
      <c r="M2480" s="53"/>
      <c r="N2480" s="52"/>
      <c r="O2480" s="54"/>
      <c r="U2480" s="55"/>
      <c r="V2480" s="57"/>
      <c r="X2480" s="57"/>
      <c r="AA2480" s="58"/>
    </row>
    <row r="2481" spans="1:27" s="31" customFormat="1" x14ac:dyDescent="0.25">
      <c r="A2481" s="58"/>
      <c r="B2481" s="121"/>
      <c r="E2481" s="58"/>
      <c r="F2481" s="58"/>
      <c r="I2481" s="51"/>
      <c r="J2481" s="58"/>
      <c r="L2481" s="52"/>
      <c r="M2481" s="53"/>
      <c r="N2481" s="52"/>
      <c r="O2481" s="54"/>
      <c r="U2481" s="55"/>
      <c r="V2481" s="57"/>
      <c r="X2481" s="57"/>
      <c r="AA2481" s="58"/>
    </row>
    <row r="2482" spans="1:27" s="31" customFormat="1" x14ac:dyDescent="0.25">
      <c r="A2482" s="58"/>
      <c r="B2482" s="121"/>
      <c r="E2482" s="58"/>
      <c r="F2482" s="58"/>
      <c r="I2482" s="51"/>
      <c r="J2482" s="58"/>
      <c r="L2482" s="52"/>
      <c r="M2482" s="53"/>
      <c r="N2482" s="52"/>
      <c r="O2482" s="54"/>
      <c r="U2482" s="55"/>
      <c r="V2482" s="57"/>
      <c r="X2482" s="57"/>
      <c r="AA2482" s="58"/>
    </row>
    <row r="2483" spans="1:27" s="31" customFormat="1" x14ac:dyDescent="0.25">
      <c r="A2483" s="58"/>
      <c r="B2483" s="121"/>
      <c r="E2483" s="58"/>
      <c r="F2483" s="58"/>
      <c r="I2483" s="51"/>
      <c r="J2483" s="58"/>
      <c r="L2483" s="52"/>
      <c r="M2483" s="53"/>
      <c r="N2483" s="52"/>
      <c r="O2483" s="54"/>
      <c r="U2483" s="55"/>
      <c r="V2483" s="57"/>
      <c r="X2483" s="57"/>
      <c r="AA2483" s="58"/>
    </row>
    <row r="2484" spans="1:27" s="31" customFormat="1" x14ac:dyDescent="0.25">
      <c r="A2484" s="58"/>
      <c r="B2484" s="121"/>
      <c r="E2484" s="58"/>
      <c r="F2484" s="58"/>
      <c r="I2484" s="51"/>
      <c r="J2484" s="58"/>
      <c r="L2484" s="52"/>
      <c r="M2484" s="53"/>
      <c r="N2484" s="52"/>
      <c r="O2484" s="54"/>
      <c r="U2484" s="55"/>
      <c r="V2484" s="57"/>
      <c r="X2484" s="57"/>
      <c r="AA2484" s="58"/>
    </row>
    <row r="2485" spans="1:27" s="31" customFormat="1" x14ac:dyDescent="0.25">
      <c r="A2485" s="58"/>
      <c r="B2485" s="121"/>
      <c r="E2485" s="58"/>
      <c r="F2485" s="58"/>
      <c r="I2485" s="51"/>
      <c r="J2485" s="58"/>
      <c r="L2485" s="52"/>
      <c r="M2485" s="53"/>
      <c r="N2485" s="52"/>
      <c r="O2485" s="54"/>
      <c r="U2485" s="55"/>
      <c r="V2485" s="57"/>
      <c r="X2485" s="57"/>
      <c r="Y2485" s="1"/>
      <c r="Z2485" s="1"/>
      <c r="AA2485" s="58"/>
    </row>
    <row r="2486" spans="1:27" s="31" customFormat="1" x14ac:dyDescent="0.25">
      <c r="A2486" s="58"/>
      <c r="B2486" s="121"/>
      <c r="E2486" s="58"/>
      <c r="F2486" s="58"/>
      <c r="I2486" s="51"/>
      <c r="J2486" s="58"/>
      <c r="L2486" s="52"/>
      <c r="M2486" s="53"/>
      <c r="N2486" s="52"/>
      <c r="O2486" s="54"/>
      <c r="U2486" s="55"/>
      <c r="V2486" s="57"/>
      <c r="X2486" s="57"/>
      <c r="Y2486" s="1"/>
      <c r="Z2486" s="1"/>
      <c r="AA2486" s="58"/>
    </row>
    <row r="2487" spans="1:27" s="31" customFormat="1" x14ac:dyDescent="0.25">
      <c r="A2487" s="58"/>
      <c r="B2487" s="121"/>
      <c r="E2487" s="58"/>
      <c r="F2487" s="58"/>
      <c r="I2487" s="51"/>
      <c r="J2487" s="58"/>
      <c r="L2487" s="52"/>
      <c r="M2487" s="53"/>
      <c r="N2487" s="52"/>
      <c r="O2487" s="54"/>
      <c r="U2487" s="55"/>
      <c r="V2487" s="57"/>
      <c r="X2487" s="57"/>
      <c r="Y2487" s="1"/>
      <c r="Z2487" s="1"/>
      <c r="AA2487" s="58"/>
    </row>
    <row r="2488" spans="1:27" s="31" customFormat="1" x14ac:dyDescent="0.25">
      <c r="A2488" s="58"/>
      <c r="B2488" s="121"/>
      <c r="E2488" s="58"/>
      <c r="F2488" s="58"/>
      <c r="I2488" s="51"/>
      <c r="J2488" s="58"/>
      <c r="L2488" s="52"/>
      <c r="M2488" s="53"/>
      <c r="N2488" s="52"/>
      <c r="O2488" s="54"/>
      <c r="U2488" s="55"/>
      <c r="V2488" s="57"/>
      <c r="X2488" s="57"/>
      <c r="Y2488" s="1"/>
      <c r="Z2488" s="1"/>
      <c r="AA2488" s="58"/>
    </row>
    <row r="2489" spans="1:27" s="31" customFormat="1" x14ac:dyDescent="0.25">
      <c r="A2489" s="58"/>
      <c r="B2489" s="121"/>
      <c r="E2489" s="58"/>
      <c r="F2489" s="58"/>
      <c r="I2489" s="51"/>
      <c r="J2489" s="58"/>
      <c r="L2489" s="52"/>
      <c r="M2489" s="53"/>
      <c r="N2489" s="52"/>
      <c r="O2489" s="54"/>
      <c r="U2489" s="55"/>
      <c r="V2489" s="57"/>
      <c r="X2489" s="57"/>
      <c r="Y2489" s="1"/>
      <c r="Z2489" s="1"/>
      <c r="AA2489" s="58"/>
    </row>
    <row r="2490" spans="1:27" x14ac:dyDescent="0.25">
      <c r="A2490" s="143"/>
      <c r="B2490" s="186"/>
      <c r="J2490" s="24"/>
      <c r="P2490" s="8"/>
      <c r="AA2490" s="24"/>
    </row>
    <row r="2491" spans="1:27" x14ac:dyDescent="0.25">
      <c r="A2491" s="143"/>
      <c r="B2491" s="186"/>
      <c r="J2491" s="24"/>
      <c r="P2491" s="8"/>
      <c r="AA2491" s="24"/>
    </row>
    <row r="2492" spans="1:27" x14ac:dyDescent="0.25">
      <c r="A2492" s="143"/>
      <c r="B2492" s="186"/>
      <c r="J2492" s="24"/>
      <c r="P2492" s="8"/>
      <c r="AA2492" s="24"/>
    </row>
    <row r="2493" spans="1:27" x14ac:dyDescent="0.25">
      <c r="A2493" s="143"/>
      <c r="B2493" s="186"/>
      <c r="J2493" s="24"/>
      <c r="P2493" s="8"/>
      <c r="AA2493" s="24"/>
    </row>
    <row r="2494" spans="1:27" x14ac:dyDescent="0.25">
      <c r="A2494" s="143"/>
      <c r="B2494" s="186"/>
      <c r="J2494" s="24"/>
      <c r="AA2494" s="24"/>
    </row>
    <row r="2495" spans="1:27" x14ac:dyDescent="0.25">
      <c r="A2495" s="143"/>
      <c r="B2495" s="186"/>
      <c r="J2495" s="24"/>
      <c r="Y2495" s="31"/>
      <c r="Z2495" s="31"/>
      <c r="AA2495" s="24"/>
    </row>
    <row r="2496" spans="1:27" x14ac:dyDescent="0.25">
      <c r="A2496" s="143"/>
      <c r="B2496" s="186"/>
      <c r="J2496" s="24"/>
      <c r="Y2496" s="31"/>
      <c r="Z2496" s="31"/>
      <c r="AA2496" s="24"/>
    </row>
    <row r="2497" spans="1:27" ht="44.4" customHeight="1" x14ac:dyDescent="0.25">
      <c r="A2497" s="143"/>
      <c r="B2497" s="186"/>
      <c r="J2497" s="24"/>
      <c r="P2497" s="8"/>
      <c r="Y2497" s="31"/>
      <c r="Z2497" s="31"/>
      <c r="AA2497" s="24"/>
    </row>
    <row r="2498" spans="1:27" s="62" customFormat="1" x14ac:dyDescent="0.25">
      <c r="A2498" s="131"/>
      <c r="B2498" s="373"/>
      <c r="E2498" s="131"/>
      <c r="F2498" s="131"/>
      <c r="I2498" s="372"/>
      <c r="J2498" s="131"/>
      <c r="L2498" s="374"/>
      <c r="M2498" s="375"/>
      <c r="N2498" s="374"/>
      <c r="O2498" s="376"/>
      <c r="U2498" s="377"/>
      <c r="V2498" s="378"/>
      <c r="X2498" s="378"/>
      <c r="Y2498" s="31"/>
      <c r="Z2498" s="31"/>
      <c r="AA2498" s="131"/>
    </row>
    <row r="2499" spans="1:27" x14ac:dyDescent="0.25">
      <c r="A2499" s="143"/>
      <c r="B2499" s="186"/>
      <c r="J2499" s="24"/>
      <c r="Y2499" s="31"/>
      <c r="Z2499" s="31"/>
      <c r="AA2499" s="24"/>
    </row>
    <row r="2500" spans="1:27" x14ac:dyDescent="0.25">
      <c r="A2500" s="143"/>
      <c r="B2500" s="186"/>
      <c r="J2500" s="24"/>
      <c r="Y2500" s="31"/>
      <c r="Z2500" s="31"/>
      <c r="AA2500" s="24"/>
    </row>
    <row r="2501" spans="1:27" s="62" customFormat="1" x14ac:dyDescent="0.25">
      <c r="A2501" s="131"/>
      <c r="B2501" s="373"/>
      <c r="E2501" s="131"/>
      <c r="F2501" s="131"/>
      <c r="I2501" s="372"/>
      <c r="J2501" s="131"/>
      <c r="L2501" s="374"/>
      <c r="M2501" s="375"/>
      <c r="N2501" s="374"/>
      <c r="O2501" s="376"/>
      <c r="U2501" s="377"/>
      <c r="V2501" s="378"/>
      <c r="X2501" s="378"/>
      <c r="Y2501" s="31"/>
      <c r="Z2501" s="31"/>
      <c r="AA2501" s="131"/>
    </row>
    <row r="2502" spans="1:27" s="62" customFormat="1" x14ac:dyDescent="0.25">
      <c r="A2502" s="131"/>
      <c r="B2502" s="373"/>
      <c r="E2502" s="131"/>
      <c r="F2502" s="131"/>
      <c r="I2502" s="372"/>
      <c r="J2502" s="131"/>
      <c r="L2502" s="374"/>
      <c r="M2502" s="375"/>
      <c r="N2502" s="374"/>
      <c r="O2502" s="376"/>
      <c r="U2502" s="377"/>
      <c r="V2502" s="378"/>
      <c r="X2502" s="378"/>
      <c r="Y2502" s="31"/>
      <c r="Z2502" s="31"/>
      <c r="AA2502" s="131"/>
    </row>
    <row r="2503" spans="1:27" s="62" customFormat="1" x14ac:dyDescent="0.25">
      <c r="A2503" s="131"/>
      <c r="B2503" s="373"/>
      <c r="E2503" s="131"/>
      <c r="F2503" s="131"/>
      <c r="I2503" s="372"/>
      <c r="J2503" s="131"/>
      <c r="L2503" s="374"/>
      <c r="M2503" s="375"/>
      <c r="N2503" s="374"/>
      <c r="O2503" s="376"/>
      <c r="U2503" s="377"/>
      <c r="V2503" s="378"/>
      <c r="X2503" s="378"/>
      <c r="Y2503" s="31"/>
      <c r="Z2503" s="31"/>
      <c r="AA2503" s="131"/>
    </row>
    <row r="2504" spans="1:27" s="62" customFormat="1" x14ac:dyDescent="0.25">
      <c r="A2504" s="131"/>
      <c r="B2504" s="373"/>
      <c r="E2504" s="131"/>
      <c r="F2504" s="131"/>
      <c r="I2504" s="372"/>
      <c r="J2504" s="131"/>
      <c r="L2504" s="374"/>
      <c r="M2504" s="375"/>
      <c r="N2504" s="374"/>
      <c r="O2504" s="376"/>
      <c r="U2504" s="377"/>
      <c r="V2504" s="378"/>
      <c r="X2504" s="378"/>
      <c r="Y2504" s="31"/>
      <c r="Z2504" s="31"/>
      <c r="AA2504" s="131"/>
    </row>
    <row r="2505" spans="1:27" s="62" customFormat="1" x14ac:dyDescent="0.25">
      <c r="A2505" s="131"/>
      <c r="B2505" s="373"/>
      <c r="E2505" s="131"/>
      <c r="F2505" s="131"/>
      <c r="I2505" s="372"/>
      <c r="J2505" s="131"/>
      <c r="L2505" s="374"/>
      <c r="M2505" s="375"/>
      <c r="N2505" s="374"/>
      <c r="O2505" s="376"/>
      <c r="U2505" s="377"/>
      <c r="V2505" s="378"/>
      <c r="X2505" s="378"/>
      <c r="Y2505" s="31"/>
      <c r="Z2505" s="31"/>
      <c r="AA2505" s="131"/>
    </row>
    <row r="2506" spans="1:27" s="62" customFormat="1" x14ac:dyDescent="0.25">
      <c r="A2506" s="131"/>
      <c r="B2506" s="373"/>
      <c r="E2506" s="131"/>
      <c r="F2506" s="131"/>
      <c r="I2506" s="372"/>
      <c r="J2506" s="131"/>
      <c r="L2506" s="374"/>
      <c r="M2506" s="375"/>
      <c r="N2506" s="374"/>
      <c r="O2506" s="376"/>
      <c r="U2506" s="377"/>
      <c r="V2506" s="378"/>
      <c r="X2506" s="378"/>
      <c r="Y2506" s="31"/>
      <c r="Z2506" s="31"/>
      <c r="AA2506" s="131"/>
    </row>
    <row r="2507" spans="1:27" x14ac:dyDescent="0.25">
      <c r="A2507" s="143"/>
      <c r="B2507" s="186"/>
      <c r="J2507" s="24"/>
      <c r="Y2507" s="31"/>
      <c r="Z2507" s="31"/>
      <c r="AA2507" s="24"/>
    </row>
    <row r="2508" spans="1:27" x14ac:dyDescent="0.25">
      <c r="A2508" s="143"/>
      <c r="B2508" s="186"/>
      <c r="J2508" s="24"/>
      <c r="Y2508" s="31"/>
      <c r="Z2508" s="31"/>
      <c r="AA2508" s="24"/>
    </row>
    <row r="2509" spans="1:27" x14ac:dyDescent="0.25">
      <c r="A2509" s="143"/>
      <c r="B2509" s="186"/>
      <c r="J2509" s="24"/>
      <c r="Y2509" s="31"/>
      <c r="Z2509" s="31"/>
      <c r="AA2509" s="24"/>
    </row>
    <row r="2510" spans="1:27" x14ac:dyDescent="0.25">
      <c r="A2510" s="143"/>
      <c r="B2510" s="186"/>
      <c r="J2510" s="24"/>
      <c r="Y2510" s="31"/>
      <c r="Z2510" s="31"/>
      <c r="AA2510" s="24"/>
    </row>
    <row r="2511" spans="1:27" ht="25.2" customHeight="1" x14ac:dyDescent="0.25">
      <c r="A2511" s="143"/>
      <c r="B2511" s="186"/>
      <c r="J2511" s="24"/>
      <c r="P2511" s="8"/>
      <c r="Y2511" s="31"/>
      <c r="Z2511" s="31"/>
      <c r="AA2511" s="24"/>
    </row>
    <row r="2512" spans="1:27" s="62" customFormat="1" x14ac:dyDescent="0.25">
      <c r="A2512" s="131"/>
      <c r="B2512" s="373"/>
      <c r="E2512" s="131"/>
      <c r="F2512" s="131"/>
      <c r="I2512" s="372"/>
      <c r="J2512" s="131"/>
      <c r="L2512" s="374"/>
      <c r="M2512" s="375"/>
      <c r="N2512" s="374"/>
      <c r="O2512" s="376"/>
      <c r="U2512" s="377"/>
      <c r="V2512" s="378"/>
      <c r="X2512" s="378"/>
      <c r="Y2512" s="31"/>
      <c r="Z2512" s="31"/>
      <c r="AA2512" s="131"/>
    </row>
    <row r="2513" spans="1:27" s="62" customFormat="1" x14ac:dyDescent="0.25">
      <c r="A2513" s="131"/>
      <c r="B2513" s="373"/>
      <c r="E2513" s="131"/>
      <c r="F2513" s="131"/>
      <c r="I2513" s="372"/>
      <c r="J2513" s="131"/>
      <c r="L2513" s="374"/>
      <c r="M2513" s="375"/>
      <c r="N2513" s="374"/>
      <c r="O2513" s="376"/>
      <c r="U2513" s="377"/>
      <c r="V2513" s="378"/>
      <c r="X2513" s="378"/>
      <c r="Y2513" s="31"/>
      <c r="Z2513" s="31"/>
      <c r="AA2513" s="131"/>
    </row>
    <row r="2514" spans="1:27" s="62" customFormat="1" x14ac:dyDescent="0.25">
      <c r="A2514" s="131"/>
      <c r="B2514" s="373"/>
      <c r="E2514" s="131"/>
      <c r="F2514" s="131"/>
      <c r="I2514" s="372"/>
      <c r="J2514" s="131"/>
      <c r="L2514" s="374"/>
      <c r="M2514" s="375"/>
      <c r="N2514" s="374"/>
      <c r="O2514" s="376"/>
      <c r="U2514" s="377"/>
      <c r="V2514" s="378"/>
      <c r="X2514" s="378"/>
      <c r="Y2514" s="31"/>
      <c r="Z2514" s="31"/>
      <c r="AA2514" s="131"/>
    </row>
    <row r="2515" spans="1:27" s="62" customFormat="1" x14ac:dyDescent="0.25">
      <c r="A2515" s="131"/>
      <c r="B2515" s="373"/>
      <c r="E2515" s="131"/>
      <c r="F2515" s="131"/>
      <c r="I2515" s="372"/>
      <c r="J2515" s="131"/>
      <c r="L2515" s="374"/>
      <c r="M2515" s="375"/>
      <c r="N2515" s="374"/>
      <c r="O2515" s="376"/>
      <c r="U2515" s="377"/>
      <c r="V2515" s="378"/>
      <c r="X2515" s="378"/>
      <c r="Y2515" s="31"/>
      <c r="Z2515" s="31"/>
      <c r="AA2515" s="131"/>
    </row>
    <row r="2516" spans="1:27" s="62" customFormat="1" x14ac:dyDescent="0.25">
      <c r="A2516" s="131"/>
      <c r="B2516" s="373"/>
      <c r="E2516" s="131"/>
      <c r="F2516" s="131"/>
      <c r="I2516" s="372"/>
      <c r="J2516" s="131"/>
      <c r="L2516" s="374"/>
      <c r="M2516" s="375"/>
      <c r="N2516" s="374"/>
      <c r="O2516" s="376"/>
      <c r="U2516" s="377"/>
      <c r="V2516" s="378"/>
      <c r="X2516" s="378"/>
      <c r="Y2516" s="31"/>
      <c r="Z2516" s="31"/>
      <c r="AA2516" s="131"/>
    </row>
    <row r="2517" spans="1:27" s="62" customFormat="1" x14ac:dyDescent="0.25">
      <c r="A2517" s="131"/>
      <c r="B2517" s="373"/>
      <c r="E2517" s="131"/>
      <c r="F2517" s="131"/>
      <c r="I2517" s="372"/>
      <c r="J2517" s="131"/>
      <c r="L2517" s="374"/>
      <c r="M2517" s="375"/>
      <c r="N2517" s="374"/>
      <c r="O2517" s="376"/>
      <c r="U2517" s="377"/>
      <c r="V2517" s="378"/>
      <c r="X2517" s="378"/>
      <c r="Y2517" s="31"/>
      <c r="Z2517" s="31"/>
      <c r="AA2517" s="131"/>
    </row>
    <row r="2518" spans="1:27" x14ac:dyDescent="0.25">
      <c r="A2518" s="143"/>
      <c r="B2518" s="186"/>
      <c r="J2518" s="24"/>
      <c r="P2518" s="8"/>
      <c r="Y2518" s="31"/>
      <c r="Z2518" s="31"/>
      <c r="AA2518" s="24"/>
    </row>
    <row r="2519" spans="1:27" x14ac:dyDescent="0.25">
      <c r="A2519" s="143"/>
      <c r="B2519" s="186"/>
      <c r="J2519" s="24"/>
      <c r="P2519" s="8"/>
      <c r="Y2519" s="31"/>
      <c r="Z2519" s="31"/>
      <c r="AA2519" s="24"/>
    </row>
    <row r="2520" spans="1:27" x14ac:dyDescent="0.25">
      <c r="A2520" s="143"/>
      <c r="B2520" s="186"/>
      <c r="J2520" s="24"/>
      <c r="P2520" s="8"/>
      <c r="AA2520" s="24"/>
    </row>
    <row r="2521" spans="1:27" x14ac:dyDescent="0.25">
      <c r="A2521" s="143"/>
      <c r="B2521" s="186"/>
      <c r="J2521" s="24"/>
      <c r="P2521" s="8"/>
      <c r="AA2521" s="24"/>
    </row>
    <row r="2522" spans="1:27" x14ac:dyDescent="0.25">
      <c r="A2522" s="143"/>
      <c r="B2522" s="186"/>
      <c r="J2522" s="24"/>
      <c r="AA2522" s="24"/>
    </row>
    <row r="2523" spans="1:27" s="31" customFormat="1" x14ac:dyDescent="0.25">
      <c r="A2523" s="58"/>
      <c r="B2523" s="121"/>
      <c r="E2523" s="58"/>
      <c r="F2523" s="58"/>
      <c r="I2523" s="51"/>
      <c r="J2523" s="58"/>
      <c r="L2523" s="52"/>
      <c r="M2523" s="53"/>
      <c r="N2523" s="52"/>
      <c r="O2523" s="54"/>
      <c r="U2523" s="55"/>
      <c r="V2523" s="57"/>
      <c r="X2523" s="57"/>
      <c r="Y2523" s="1"/>
      <c r="Z2523" s="1"/>
      <c r="AA2523" s="58"/>
    </row>
    <row r="2524" spans="1:27" s="31" customFormat="1" x14ac:dyDescent="0.25">
      <c r="A2524" s="58"/>
      <c r="B2524" s="121"/>
      <c r="E2524" s="58"/>
      <c r="F2524" s="58"/>
      <c r="I2524" s="51"/>
      <c r="J2524" s="58"/>
      <c r="L2524" s="52"/>
      <c r="M2524" s="53"/>
      <c r="N2524" s="52"/>
      <c r="O2524" s="54"/>
      <c r="U2524" s="55"/>
      <c r="V2524" s="57"/>
      <c r="X2524" s="57"/>
      <c r="Y2524" s="1"/>
      <c r="Z2524" s="1"/>
      <c r="AA2524" s="58"/>
    </row>
    <row r="2525" spans="1:27" s="31" customFormat="1" x14ac:dyDescent="0.25">
      <c r="A2525" s="58"/>
      <c r="B2525" s="121"/>
      <c r="E2525" s="58"/>
      <c r="F2525" s="58"/>
      <c r="I2525" s="51"/>
      <c r="J2525" s="58"/>
      <c r="L2525" s="52"/>
      <c r="M2525" s="53"/>
      <c r="N2525" s="52"/>
      <c r="O2525" s="54"/>
      <c r="U2525" s="55"/>
      <c r="V2525" s="57"/>
      <c r="X2525" s="57"/>
      <c r="Y2525" s="1"/>
      <c r="Z2525" s="1"/>
      <c r="AA2525" s="58"/>
    </row>
    <row r="2526" spans="1:27" s="31" customFormat="1" x14ac:dyDescent="0.25">
      <c r="A2526" s="58"/>
      <c r="B2526" s="121"/>
      <c r="E2526" s="58"/>
      <c r="F2526" s="58"/>
      <c r="I2526" s="51"/>
      <c r="J2526" s="58"/>
      <c r="L2526" s="52"/>
      <c r="M2526" s="53"/>
      <c r="N2526" s="52"/>
      <c r="O2526" s="54"/>
      <c r="U2526" s="55"/>
      <c r="V2526" s="57"/>
      <c r="X2526" s="57"/>
      <c r="Y2526" s="1"/>
      <c r="Z2526" s="1"/>
      <c r="AA2526" s="58"/>
    </row>
    <row r="2527" spans="1:27" s="31" customFormat="1" x14ac:dyDescent="0.25">
      <c r="A2527" s="58"/>
      <c r="B2527" s="121"/>
      <c r="E2527" s="58"/>
      <c r="F2527" s="58"/>
      <c r="I2527" s="51"/>
      <c r="J2527" s="58"/>
      <c r="L2527" s="52"/>
      <c r="M2527" s="53"/>
      <c r="N2527" s="52"/>
      <c r="O2527" s="54"/>
      <c r="U2527" s="55"/>
      <c r="V2527" s="57"/>
      <c r="X2527" s="57"/>
      <c r="Y2527" s="1"/>
      <c r="Z2527" s="1"/>
      <c r="AA2527" s="58"/>
    </row>
    <row r="2528" spans="1:27" s="31" customFormat="1" x14ac:dyDescent="0.25">
      <c r="A2528" s="58"/>
      <c r="B2528" s="121"/>
      <c r="E2528" s="58"/>
      <c r="F2528" s="58"/>
      <c r="I2528" s="51"/>
      <c r="J2528" s="58"/>
      <c r="L2528" s="52"/>
      <c r="M2528" s="53"/>
      <c r="N2528" s="52"/>
      <c r="O2528" s="54"/>
      <c r="U2528" s="55"/>
      <c r="V2528" s="57"/>
      <c r="X2528" s="57"/>
      <c r="Y2528" s="1"/>
      <c r="Z2528" s="1"/>
      <c r="AA2528" s="58"/>
    </row>
    <row r="2529" spans="1:27" x14ac:dyDescent="0.25">
      <c r="A2529" s="143"/>
      <c r="B2529" s="186"/>
      <c r="J2529" s="24"/>
      <c r="AA2529" s="24"/>
    </row>
    <row r="2530" spans="1:27" x14ac:dyDescent="0.25">
      <c r="A2530" s="143"/>
      <c r="B2530" s="186"/>
      <c r="J2530" s="24"/>
      <c r="AA2530" s="24"/>
    </row>
    <row r="2531" spans="1:27" x14ac:dyDescent="0.25">
      <c r="A2531" s="143"/>
      <c r="B2531" s="186"/>
      <c r="J2531" s="24"/>
      <c r="AA2531" s="24"/>
    </row>
    <row r="2532" spans="1:27" x14ac:dyDescent="0.25">
      <c r="A2532" s="143"/>
      <c r="B2532" s="186"/>
      <c r="J2532" s="24"/>
      <c r="AA2532" s="24"/>
    </row>
    <row r="2533" spans="1:27" x14ac:dyDescent="0.25">
      <c r="A2533" s="143"/>
      <c r="B2533" s="186"/>
      <c r="J2533" s="24"/>
      <c r="AA2533" s="24"/>
    </row>
    <row r="2534" spans="1:27" x14ac:dyDescent="0.25">
      <c r="A2534" s="143"/>
      <c r="B2534" s="186"/>
      <c r="J2534" s="24"/>
      <c r="AA2534" s="24"/>
    </row>
    <row r="2535" spans="1:27" x14ac:dyDescent="0.25">
      <c r="A2535" s="143"/>
      <c r="B2535" s="186"/>
      <c r="J2535" s="24"/>
      <c r="AA2535" s="24"/>
    </row>
    <row r="2536" spans="1:27" x14ac:dyDescent="0.25">
      <c r="A2536" s="143"/>
      <c r="B2536" s="186"/>
      <c r="J2536" s="24"/>
      <c r="AA2536" s="24"/>
    </row>
    <row r="2537" spans="1:27" x14ac:dyDescent="0.25">
      <c r="A2537" s="143"/>
      <c r="B2537" s="186"/>
      <c r="J2537" s="24"/>
      <c r="AA2537" s="24"/>
    </row>
    <row r="2538" spans="1:27" x14ac:dyDescent="0.25">
      <c r="A2538" s="143"/>
      <c r="B2538" s="186"/>
      <c r="J2538" s="24"/>
      <c r="AA2538" s="24"/>
    </row>
    <row r="2539" spans="1:27" s="31" customFormat="1" ht="15" x14ac:dyDescent="0.25">
      <c r="A2539" s="58"/>
      <c r="B2539" s="121"/>
      <c r="E2539" s="58"/>
      <c r="F2539" s="58"/>
      <c r="I2539" s="395"/>
      <c r="J2539" s="396"/>
      <c r="K2539" s="397"/>
      <c r="L2539" s="398"/>
      <c r="M2539" s="53"/>
      <c r="N2539" s="52"/>
      <c r="O2539" s="54"/>
      <c r="U2539" s="55"/>
      <c r="V2539" s="57"/>
      <c r="X2539" s="57"/>
      <c r="Y2539" s="1"/>
      <c r="Z2539" s="1"/>
      <c r="AA2539" s="58"/>
    </row>
    <row r="2540" spans="1:27" s="31" customFormat="1" ht="15" x14ac:dyDescent="0.25">
      <c r="A2540" s="58"/>
      <c r="B2540" s="121"/>
      <c r="E2540" s="58"/>
      <c r="F2540" s="58"/>
      <c r="I2540" s="395"/>
      <c r="J2540" s="396"/>
      <c r="K2540" s="397"/>
      <c r="L2540" s="398"/>
      <c r="M2540" s="53"/>
      <c r="N2540" s="52"/>
      <c r="O2540" s="54"/>
      <c r="U2540" s="55"/>
      <c r="V2540" s="57"/>
      <c r="X2540" s="57"/>
      <c r="Y2540" s="1"/>
      <c r="Z2540" s="1"/>
      <c r="AA2540" s="58"/>
    </row>
    <row r="2541" spans="1:27" s="31" customFormat="1" ht="15" x14ac:dyDescent="0.25">
      <c r="A2541" s="58"/>
      <c r="B2541" s="121"/>
      <c r="E2541" s="58"/>
      <c r="F2541" s="58"/>
      <c r="I2541" s="395"/>
      <c r="J2541" s="396"/>
      <c r="K2541" s="397"/>
      <c r="L2541" s="398"/>
      <c r="M2541" s="53"/>
      <c r="N2541" s="52"/>
      <c r="O2541" s="54"/>
      <c r="U2541" s="55"/>
      <c r="V2541" s="57"/>
      <c r="X2541" s="57"/>
      <c r="Y2541" s="1"/>
      <c r="Z2541" s="1"/>
      <c r="AA2541" s="58"/>
    </row>
    <row r="2542" spans="1:27" s="31" customFormat="1" ht="15" x14ac:dyDescent="0.25">
      <c r="A2542" s="58"/>
      <c r="B2542" s="121"/>
      <c r="E2542" s="58"/>
      <c r="F2542" s="58"/>
      <c r="I2542" s="395"/>
      <c r="J2542" s="396"/>
      <c r="K2542" s="397"/>
      <c r="L2542" s="398"/>
      <c r="M2542" s="53"/>
      <c r="N2542" s="52"/>
      <c r="O2542" s="54"/>
      <c r="U2542" s="55"/>
      <c r="V2542" s="57"/>
      <c r="X2542" s="57"/>
      <c r="Y2542" s="1"/>
      <c r="Z2542" s="1"/>
      <c r="AA2542" s="58"/>
    </row>
    <row r="2543" spans="1:27" s="31" customFormat="1" ht="15" x14ac:dyDescent="0.25">
      <c r="A2543" s="58"/>
      <c r="B2543" s="121"/>
      <c r="E2543" s="58"/>
      <c r="F2543" s="58"/>
      <c r="I2543" s="399"/>
      <c r="J2543" s="400"/>
      <c r="K2543" s="397"/>
      <c r="L2543" s="398"/>
      <c r="M2543" s="53"/>
      <c r="N2543" s="52"/>
      <c r="O2543" s="54"/>
      <c r="U2543" s="55"/>
      <c r="V2543" s="57"/>
      <c r="X2543" s="57"/>
      <c r="Y2543" s="1"/>
      <c r="Z2543" s="1"/>
      <c r="AA2543" s="58"/>
    </row>
    <row r="2544" spans="1:27" s="31" customFormat="1" ht="15" x14ac:dyDescent="0.25">
      <c r="A2544" s="58"/>
      <c r="B2544" s="121"/>
      <c r="E2544" s="58"/>
      <c r="F2544" s="58"/>
      <c r="I2544" s="399"/>
      <c r="J2544" s="400"/>
      <c r="K2544" s="397"/>
      <c r="L2544" s="398"/>
      <c r="M2544" s="53"/>
      <c r="N2544" s="52"/>
      <c r="O2544" s="54"/>
      <c r="U2544" s="55"/>
      <c r="V2544" s="57"/>
      <c r="X2544" s="57"/>
      <c r="Y2544" s="1"/>
      <c r="Z2544" s="1"/>
      <c r="AA2544" s="58"/>
    </row>
    <row r="2545" spans="1:27" s="31" customFormat="1" ht="15" x14ac:dyDescent="0.25">
      <c r="A2545" s="58"/>
      <c r="B2545" s="121"/>
      <c r="E2545" s="58"/>
      <c r="F2545" s="58"/>
      <c r="I2545" s="399"/>
      <c r="J2545" s="400"/>
      <c r="K2545" s="397"/>
      <c r="L2545" s="398"/>
      <c r="M2545" s="53"/>
      <c r="N2545" s="52"/>
      <c r="O2545" s="54"/>
      <c r="U2545" s="55"/>
      <c r="V2545" s="57"/>
      <c r="X2545" s="57"/>
      <c r="Y2545" s="1"/>
      <c r="Z2545" s="1"/>
      <c r="AA2545" s="58"/>
    </row>
    <row r="2546" spans="1:27" s="31" customFormat="1" ht="15" x14ac:dyDescent="0.25">
      <c r="A2546" s="58"/>
      <c r="B2546" s="121"/>
      <c r="E2546" s="58"/>
      <c r="F2546" s="58"/>
      <c r="I2546" s="399"/>
      <c r="J2546" s="400"/>
      <c r="K2546" s="397"/>
      <c r="L2546" s="398"/>
      <c r="M2546" s="53"/>
      <c r="N2546" s="52"/>
      <c r="O2546" s="54"/>
      <c r="U2546" s="55"/>
      <c r="V2546" s="57"/>
      <c r="X2546" s="57"/>
      <c r="Y2546" s="1"/>
      <c r="Z2546" s="1"/>
      <c r="AA2546" s="58"/>
    </row>
    <row r="2547" spans="1:27" s="31" customFormat="1" ht="15" x14ac:dyDescent="0.25">
      <c r="A2547" s="58"/>
      <c r="B2547" s="121"/>
      <c r="E2547" s="58"/>
      <c r="F2547" s="58"/>
      <c r="I2547" s="399"/>
      <c r="J2547" s="400"/>
      <c r="K2547" s="397"/>
      <c r="L2547" s="398"/>
      <c r="M2547" s="53"/>
      <c r="N2547" s="52"/>
      <c r="O2547" s="54"/>
      <c r="U2547" s="55"/>
      <c r="V2547" s="57"/>
      <c r="X2547" s="57"/>
      <c r="Y2547" s="1"/>
      <c r="Z2547" s="1"/>
      <c r="AA2547" s="58"/>
    </row>
    <row r="2548" spans="1:27" s="31" customFormat="1" ht="15" x14ac:dyDescent="0.25">
      <c r="A2548" s="58"/>
      <c r="B2548" s="121"/>
      <c r="E2548" s="58"/>
      <c r="F2548" s="58"/>
      <c r="I2548" s="399"/>
      <c r="J2548" s="400"/>
      <c r="K2548" s="401"/>
      <c r="L2548" s="398"/>
      <c r="M2548" s="53"/>
      <c r="N2548" s="52"/>
      <c r="O2548" s="54"/>
      <c r="U2548" s="55"/>
      <c r="V2548" s="57"/>
      <c r="X2548" s="57"/>
      <c r="Y2548" s="1"/>
      <c r="Z2548" s="1"/>
      <c r="AA2548" s="58"/>
    </row>
    <row r="2549" spans="1:27" s="31" customFormat="1" ht="15" x14ac:dyDescent="0.25">
      <c r="A2549" s="58"/>
      <c r="B2549" s="121"/>
      <c r="E2549" s="58"/>
      <c r="F2549" s="58"/>
      <c r="I2549" s="399"/>
      <c r="J2549" s="400"/>
      <c r="K2549" s="401"/>
      <c r="L2549" s="398"/>
      <c r="M2549" s="53"/>
      <c r="N2549" s="52"/>
      <c r="O2549" s="54"/>
      <c r="U2549" s="55"/>
      <c r="V2549" s="57"/>
      <c r="X2549" s="57"/>
      <c r="Y2549" s="1"/>
      <c r="Z2549" s="1"/>
      <c r="AA2549" s="58"/>
    </row>
    <row r="2550" spans="1:27" s="31" customFormat="1" ht="15" x14ac:dyDescent="0.25">
      <c r="A2550" s="58"/>
      <c r="B2550" s="121"/>
      <c r="E2550" s="58"/>
      <c r="F2550" s="58"/>
      <c r="I2550" s="399"/>
      <c r="J2550" s="400"/>
      <c r="K2550" s="402"/>
      <c r="L2550" s="398"/>
      <c r="M2550" s="53"/>
      <c r="N2550" s="52"/>
      <c r="O2550" s="54"/>
      <c r="U2550" s="55"/>
      <c r="V2550" s="57"/>
      <c r="X2550" s="57"/>
      <c r="Y2550" s="1"/>
      <c r="Z2550" s="1"/>
      <c r="AA2550" s="58"/>
    </row>
    <row r="2551" spans="1:27" s="31" customFormat="1" ht="15" x14ac:dyDescent="0.25">
      <c r="A2551" s="58"/>
      <c r="B2551" s="121"/>
      <c r="E2551" s="58"/>
      <c r="F2551" s="58"/>
      <c r="I2551" s="399"/>
      <c r="J2551" s="400"/>
      <c r="K2551" s="402"/>
      <c r="L2551" s="398"/>
      <c r="M2551" s="53"/>
      <c r="N2551" s="52"/>
      <c r="O2551" s="54"/>
      <c r="U2551" s="55"/>
      <c r="V2551" s="57"/>
      <c r="X2551" s="57"/>
      <c r="Y2551" s="1"/>
      <c r="Z2551" s="1"/>
      <c r="AA2551" s="58"/>
    </row>
    <row r="2552" spans="1:27" s="31" customFormat="1" ht="15" x14ac:dyDescent="0.25">
      <c r="A2552" s="58"/>
      <c r="B2552" s="121"/>
      <c r="E2552" s="58"/>
      <c r="F2552" s="58"/>
      <c r="I2552" s="399"/>
      <c r="J2552" s="400"/>
      <c r="K2552" s="402"/>
      <c r="L2552" s="398"/>
      <c r="M2552" s="53"/>
      <c r="N2552" s="52"/>
      <c r="O2552" s="54"/>
      <c r="U2552" s="55"/>
      <c r="V2552" s="57"/>
      <c r="X2552" s="57"/>
      <c r="Y2552" s="1"/>
      <c r="Z2552" s="1"/>
      <c r="AA2552" s="58"/>
    </row>
    <row r="2553" spans="1:27" s="31" customFormat="1" ht="15" x14ac:dyDescent="0.25">
      <c r="A2553" s="58"/>
      <c r="B2553" s="121"/>
      <c r="E2553" s="58"/>
      <c r="F2553" s="58"/>
      <c r="I2553" s="399"/>
      <c r="J2553" s="400"/>
      <c r="K2553" s="402"/>
      <c r="L2553" s="398"/>
      <c r="M2553" s="53"/>
      <c r="N2553" s="52"/>
      <c r="O2553" s="54"/>
      <c r="U2553" s="55"/>
      <c r="V2553" s="57"/>
      <c r="X2553" s="57"/>
      <c r="Y2553" s="1"/>
      <c r="Z2553" s="1"/>
      <c r="AA2553" s="58"/>
    </row>
    <row r="2554" spans="1:27" s="31" customFormat="1" ht="15" x14ac:dyDescent="0.25">
      <c r="A2554" s="58"/>
      <c r="B2554" s="121"/>
      <c r="E2554" s="58"/>
      <c r="F2554" s="58"/>
      <c r="I2554" s="399"/>
      <c r="J2554" s="400"/>
      <c r="K2554" s="402"/>
      <c r="L2554" s="398"/>
      <c r="M2554" s="53"/>
      <c r="N2554" s="52"/>
      <c r="O2554" s="54"/>
      <c r="U2554" s="55"/>
      <c r="V2554" s="57"/>
      <c r="X2554" s="57"/>
      <c r="Y2554" s="1"/>
      <c r="Z2554" s="1"/>
      <c r="AA2554" s="58"/>
    </row>
    <row r="2555" spans="1:27" s="31" customFormat="1" ht="15" x14ac:dyDescent="0.25">
      <c r="A2555" s="58"/>
      <c r="B2555" s="121"/>
      <c r="E2555" s="58"/>
      <c r="F2555" s="58"/>
      <c r="I2555" s="399"/>
      <c r="J2555" s="400"/>
      <c r="K2555" s="402"/>
      <c r="L2555" s="398"/>
      <c r="M2555" s="53"/>
      <c r="N2555" s="52"/>
      <c r="O2555" s="54"/>
      <c r="U2555" s="55"/>
      <c r="V2555" s="57"/>
      <c r="X2555" s="57"/>
      <c r="Y2555" s="1"/>
      <c r="Z2555" s="1"/>
      <c r="AA2555" s="58"/>
    </row>
    <row r="2556" spans="1:27" s="31" customFormat="1" ht="15" x14ac:dyDescent="0.25">
      <c r="A2556" s="58"/>
      <c r="B2556" s="121"/>
      <c r="E2556" s="58"/>
      <c r="F2556" s="58"/>
      <c r="I2556" s="399"/>
      <c r="J2556" s="400"/>
      <c r="K2556" s="403"/>
      <c r="L2556" s="398"/>
      <c r="M2556" s="53"/>
      <c r="N2556" s="52"/>
      <c r="O2556" s="54"/>
      <c r="U2556" s="55"/>
      <c r="V2556" s="57"/>
      <c r="X2556" s="57"/>
      <c r="Y2556" s="1"/>
      <c r="Z2556" s="1"/>
      <c r="AA2556" s="58"/>
    </row>
    <row r="2557" spans="1:27" s="31" customFormat="1" ht="15" x14ac:dyDescent="0.25">
      <c r="A2557" s="58"/>
      <c r="B2557" s="121"/>
      <c r="E2557" s="58"/>
      <c r="F2557" s="58"/>
      <c r="I2557" s="399"/>
      <c r="J2557" s="400"/>
      <c r="K2557" s="403"/>
      <c r="L2557" s="398"/>
      <c r="M2557" s="53"/>
      <c r="N2557" s="52"/>
      <c r="O2557" s="54"/>
      <c r="U2557" s="55"/>
      <c r="V2557" s="57"/>
      <c r="X2557" s="57"/>
      <c r="Y2557" s="1"/>
      <c r="Z2557" s="1"/>
      <c r="AA2557" s="58"/>
    </row>
    <row r="2558" spans="1:27" s="31" customFormat="1" ht="15" x14ac:dyDescent="0.25">
      <c r="A2558" s="58"/>
      <c r="B2558" s="121"/>
      <c r="E2558" s="58"/>
      <c r="F2558" s="58"/>
      <c r="I2558" s="399"/>
      <c r="J2558" s="400"/>
      <c r="K2558" s="403"/>
      <c r="L2558" s="398"/>
      <c r="M2558" s="53"/>
      <c r="N2558" s="52"/>
      <c r="O2558" s="54"/>
      <c r="U2558" s="55"/>
      <c r="V2558" s="57"/>
      <c r="X2558" s="57"/>
      <c r="Y2558" s="1"/>
      <c r="Z2558" s="1"/>
      <c r="AA2558" s="58"/>
    </row>
    <row r="2559" spans="1:27" s="31" customFormat="1" ht="15" x14ac:dyDescent="0.25">
      <c r="A2559" s="58"/>
      <c r="B2559" s="121"/>
      <c r="E2559" s="58"/>
      <c r="F2559" s="58"/>
      <c r="I2559" s="399"/>
      <c r="J2559" s="400"/>
      <c r="K2559" s="403"/>
      <c r="L2559" s="398"/>
      <c r="M2559" s="53"/>
      <c r="N2559" s="52"/>
      <c r="O2559" s="54"/>
      <c r="U2559" s="55"/>
      <c r="V2559" s="57"/>
      <c r="X2559" s="57"/>
      <c r="Y2559" s="1"/>
      <c r="Z2559" s="1"/>
      <c r="AA2559" s="58"/>
    </row>
    <row r="2560" spans="1:27" s="31" customFormat="1" ht="15" x14ac:dyDescent="0.25">
      <c r="A2560" s="58"/>
      <c r="B2560" s="121"/>
      <c r="E2560" s="58"/>
      <c r="F2560" s="58"/>
      <c r="I2560" s="399"/>
      <c r="J2560" s="400"/>
      <c r="K2560" s="403"/>
      <c r="L2560" s="398"/>
      <c r="M2560" s="53"/>
      <c r="N2560" s="52"/>
      <c r="O2560" s="54"/>
      <c r="U2560" s="55"/>
      <c r="V2560" s="57"/>
      <c r="X2560" s="57"/>
      <c r="Y2560" s="1"/>
      <c r="Z2560" s="1"/>
      <c r="AA2560" s="58"/>
    </row>
    <row r="2561" spans="1:27" s="31" customFormat="1" ht="16.5" customHeight="1" x14ac:dyDescent="0.25">
      <c r="A2561" s="58"/>
      <c r="B2561" s="121"/>
      <c r="E2561" s="58"/>
      <c r="F2561" s="58"/>
      <c r="I2561" s="399"/>
      <c r="J2561" s="400"/>
      <c r="K2561" s="403"/>
      <c r="L2561" s="398"/>
      <c r="M2561" s="53"/>
      <c r="N2561" s="52"/>
      <c r="O2561" s="54"/>
      <c r="U2561" s="55"/>
      <c r="V2561" s="57"/>
      <c r="X2561" s="57"/>
      <c r="Y2561" s="1"/>
      <c r="Z2561" s="1"/>
      <c r="AA2561" s="58"/>
    </row>
    <row r="2562" spans="1:27" s="31" customFormat="1" ht="15" x14ac:dyDescent="0.25">
      <c r="A2562" s="58"/>
      <c r="B2562" s="121"/>
      <c r="E2562" s="58"/>
      <c r="F2562" s="58"/>
      <c r="I2562" s="399"/>
      <c r="J2562" s="400"/>
      <c r="K2562" s="403"/>
      <c r="L2562" s="398"/>
      <c r="M2562" s="53"/>
      <c r="N2562" s="52"/>
      <c r="O2562" s="54"/>
      <c r="U2562" s="55"/>
      <c r="V2562" s="57"/>
      <c r="X2562" s="57"/>
      <c r="Y2562" s="1"/>
      <c r="Z2562" s="1"/>
      <c r="AA2562" s="58"/>
    </row>
    <row r="2563" spans="1:27" s="31" customFormat="1" ht="16.5" customHeight="1" x14ac:dyDescent="0.25">
      <c r="A2563" s="58"/>
      <c r="B2563" s="121"/>
      <c r="E2563" s="58"/>
      <c r="F2563" s="58"/>
      <c r="I2563" s="399"/>
      <c r="J2563" s="400"/>
      <c r="K2563" s="403"/>
      <c r="L2563" s="398"/>
      <c r="M2563" s="53"/>
      <c r="N2563" s="52"/>
      <c r="O2563" s="54"/>
      <c r="U2563" s="55"/>
      <c r="V2563" s="57"/>
      <c r="X2563" s="57"/>
      <c r="Y2563" s="1"/>
      <c r="Z2563" s="1"/>
      <c r="AA2563" s="58"/>
    </row>
    <row r="2564" spans="1:27" x14ac:dyDescent="0.25">
      <c r="A2564" s="143"/>
      <c r="B2564" s="186"/>
      <c r="J2564" s="24"/>
      <c r="AA2564" s="24"/>
    </row>
    <row r="2565" spans="1:27" x14ac:dyDescent="0.25">
      <c r="A2565" s="143"/>
      <c r="B2565" s="186"/>
      <c r="J2565" s="24"/>
      <c r="AA2565" s="24"/>
    </row>
    <row r="2566" spans="1:27" x14ac:dyDescent="0.25">
      <c r="A2566" s="143"/>
      <c r="B2566" s="186"/>
      <c r="J2566" s="24"/>
      <c r="AA2566" s="24"/>
    </row>
    <row r="2567" spans="1:27" x14ac:dyDescent="0.25">
      <c r="A2567" s="143"/>
      <c r="B2567" s="186"/>
      <c r="J2567" s="24"/>
      <c r="AA2567" s="24"/>
    </row>
    <row r="2568" spans="1:27" x14ac:dyDescent="0.25">
      <c r="A2568" s="143"/>
      <c r="B2568" s="186"/>
      <c r="J2568" s="24"/>
      <c r="AA2568" s="24"/>
    </row>
    <row r="2569" spans="1:27" x14ac:dyDescent="0.25">
      <c r="A2569" s="143"/>
      <c r="B2569" s="186"/>
      <c r="J2569" s="24"/>
      <c r="AA2569" s="24"/>
    </row>
    <row r="2570" spans="1:27" x14ac:dyDescent="0.25">
      <c r="A2570" s="143"/>
      <c r="B2570" s="186"/>
      <c r="J2570" s="24"/>
      <c r="AA2570" s="24"/>
    </row>
    <row r="2571" spans="1:27" x14ac:dyDescent="0.25">
      <c r="A2571" s="143"/>
      <c r="B2571" s="186"/>
      <c r="J2571" s="24"/>
      <c r="AA2571" s="24"/>
    </row>
    <row r="2572" spans="1:27" x14ac:dyDescent="0.25">
      <c r="A2572" s="143"/>
      <c r="B2572" s="186"/>
      <c r="J2572" s="24"/>
      <c r="AA2572" s="24"/>
    </row>
    <row r="2573" spans="1:27" x14ac:dyDescent="0.25">
      <c r="A2573" s="143"/>
      <c r="B2573" s="186"/>
      <c r="J2573" s="24"/>
      <c r="AA2573" s="24"/>
    </row>
    <row r="2574" spans="1:27" x14ac:dyDescent="0.25">
      <c r="A2574" s="143"/>
      <c r="B2574" s="186"/>
      <c r="J2574" s="24"/>
      <c r="AA2574" s="24"/>
    </row>
    <row r="2575" spans="1:27" x14ac:dyDescent="0.25">
      <c r="A2575" s="143"/>
      <c r="B2575" s="186"/>
      <c r="J2575" s="24"/>
      <c r="AA2575" s="24"/>
    </row>
    <row r="2576" spans="1:27" x14ac:dyDescent="0.25">
      <c r="A2576" s="143"/>
      <c r="B2576" s="186"/>
      <c r="J2576" s="24"/>
    </row>
    <row r="2577" spans="1:27" x14ac:dyDescent="0.25">
      <c r="A2577" s="143"/>
      <c r="B2577" s="186"/>
      <c r="J2577" s="24"/>
      <c r="AA2577" s="24"/>
    </row>
    <row r="2578" spans="1:27" x14ac:dyDescent="0.25">
      <c r="A2578" s="143"/>
      <c r="B2578" s="186"/>
      <c r="J2578" s="24"/>
      <c r="AA2578" s="24"/>
    </row>
    <row r="2579" spans="1:27" x14ac:dyDescent="0.25">
      <c r="A2579" s="143"/>
      <c r="B2579" s="186"/>
      <c r="J2579" s="24"/>
      <c r="AA2579" s="24"/>
    </row>
    <row r="2580" spans="1:27" x14ac:dyDescent="0.25">
      <c r="A2580" s="143"/>
      <c r="B2580" s="186"/>
      <c r="J2580" s="24"/>
      <c r="AA2580" s="24"/>
    </row>
    <row r="2581" spans="1:27" x14ac:dyDescent="0.25">
      <c r="A2581" s="143"/>
      <c r="B2581" s="186"/>
      <c r="J2581" s="24"/>
      <c r="AA2581" s="24"/>
    </row>
    <row r="2582" spans="1:27" x14ac:dyDescent="0.25">
      <c r="A2582" s="143"/>
      <c r="B2582" s="186"/>
      <c r="J2582" s="24"/>
      <c r="AA2582" s="24"/>
    </row>
    <row r="2583" spans="1:27" x14ac:dyDescent="0.25">
      <c r="A2583" s="143"/>
      <c r="B2583" s="186"/>
      <c r="J2583" s="24"/>
      <c r="AA2583" s="24"/>
    </row>
    <row r="2584" spans="1:27" x14ac:dyDescent="0.25">
      <c r="A2584" s="143"/>
      <c r="B2584" s="186"/>
      <c r="J2584" s="24"/>
      <c r="AA2584" s="24"/>
    </row>
    <row r="2585" spans="1:27" x14ac:dyDescent="0.25">
      <c r="A2585" s="143"/>
      <c r="B2585" s="186"/>
      <c r="J2585" s="24"/>
      <c r="AA2585" s="24"/>
    </row>
    <row r="2586" spans="1:27" x14ac:dyDescent="0.25">
      <c r="A2586" s="143"/>
      <c r="B2586" s="186"/>
      <c r="J2586" s="24"/>
      <c r="AA2586" s="24"/>
    </row>
    <row r="2587" spans="1:27" x14ac:dyDescent="0.25">
      <c r="A2587" s="143"/>
      <c r="B2587" s="186"/>
      <c r="J2587" s="24"/>
      <c r="AA2587" s="24"/>
    </row>
    <row r="2588" spans="1:27" x14ac:dyDescent="0.25">
      <c r="A2588" s="143"/>
      <c r="B2588" s="186"/>
      <c r="J2588" s="392"/>
      <c r="AA2588" s="24"/>
    </row>
    <row r="2589" spans="1:27" x14ac:dyDescent="0.25">
      <c r="A2589" s="143"/>
      <c r="B2589" s="186"/>
      <c r="J2589" s="24"/>
      <c r="AA2589" s="24"/>
    </row>
    <row r="2590" spans="1:27" x14ac:dyDescent="0.25">
      <c r="A2590" s="143"/>
      <c r="B2590" s="186"/>
      <c r="J2590" s="24"/>
      <c r="AA2590" s="24"/>
    </row>
    <row r="2591" spans="1:27" x14ac:dyDescent="0.25">
      <c r="A2591" s="143"/>
      <c r="B2591" s="186"/>
      <c r="J2591" s="24"/>
      <c r="AA2591" s="24"/>
    </row>
    <row r="2592" spans="1:27" x14ac:dyDescent="0.25">
      <c r="A2592" s="143"/>
      <c r="B2592" s="186"/>
      <c r="J2592" s="24"/>
      <c r="AA2592" s="24"/>
    </row>
    <row r="2593" spans="1:27" x14ac:dyDescent="0.25">
      <c r="A2593" s="143"/>
      <c r="B2593" s="186"/>
      <c r="J2593" s="24"/>
      <c r="AA2593" s="24"/>
    </row>
    <row r="2594" spans="1:27" x14ac:dyDescent="0.25">
      <c r="A2594" s="143"/>
      <c r="B2594" s="186"/>
      <c r="J2594" s="24"/>
      <c r="AA2594" s="24"/>
    </row>
    <row r="2595" spans="1:27" x14ac:dyDescent="0.25">
      <c r="A2595" s="143"/>
      <c r="B2595" s="186"/>
      <c r="J2595" s="24"/>
      <c r="AA2595" s="24"/>
    </row>
    <row r="2596" spans="1:27" x14ac:dyDescent="0.25">
      <c r="A2596" s="143"/>
      <c r="B2596" s="186"/>
      <c r="J2596" s="24"/>
      <c r="AA2596" s="24"/>
    </row>
    <row r="2597" spans="1:27" x14ac:dyDescent="0.25">
      <c r="A2597" s="143"/>
      <c r="B2597" s="186"/>
      <c r="J2597" s="24"/>
      <c r="AA2597" s="24"/>
    </row>
    <row r="2598" spans="1:27" x14ac:dyDescent="0.25">
      <c r="A2598" s="143"/>
      <c r="B2598" s="186"/>
      <c r="J2598" s="24"/>
      <c r="AA2598" s="24"/>
    </row>
    <row r="2599" spans="1:27" x14ac:dyDescent="0.25">
      <c r="A2599" s="143"/>
      <c r="B2599" s="186"/>
      <c r="J2599" s="24"/>
      <c r="AA2599" s="24"/>
    </row>
    <row r="2600" spans="1:27" x14ac:dyDescent="0.25">
      <c r="A2600" s="143"/>
      <c r="B2600" s="186"/>
      <c r="J2600" s="24"/>
      <c r="AA2600" s="24"/>
    </row>
    <row r="2601" spans="1:27" x14ac:dyDescent="0.25">
      <c r="A2601" s="143"/>
      <c r="B2601" s="186"/>
      <c r="J2601" s="24"/>
      <c r="P2601" s="8"/>
      <c r="AA2601" s="24"/>
    </row>
    <row r="2602" spans="1:27" x14ac:dyDescent="0.25">
      <c r="A2602" s="143"/>
      <c r="B2602" s="186"/>
      <c r="J2602" s="24"/>
      <c r="AA2602" s="24"/>
    </row>
    <row r="2603" spans="1:27" x14ac:dyDescent="0.25">
      <c r="A2603" s="143"/>
      <c r="B2603" s="186"/>
      <c r="J2603" s="24"/>
      <c r="AA2603" s="24"/>
    </row>
    <row r="2604" spans="1:27" x14ac:dyDescent="0.25">
      <c r="A2604" s="143"/>
      <c r="B2604" s="186"/>
      <c r="J2604" s="24"/>
      <c r="AA2604" s="24"/>
    </row>
    <row r="2605" spans="1:27" x14ac:dyDescent="0.25">
      <c r="A2605" s="143"/>
      <c r="B2605" s="186"/>
      <c r="J2605" s="24"/>
      <c r="AA2605" s="24"/>
    </row>
    <row r="2606" spans="1:27" x14ac:dyDescent="0.25">
      <c r="A2606" s="143"/>
      <c r="B2606" s="186"/>
      <c r="J2606" s="24"/>
      <c r="AA2606" s="24"/>
    </row>
    <row r="2607" spans="1:27" x14ac:dyDescent="0.25">
      <c r="A2607" s="143"/>
      <c r="B2607" s="186"/>
      <c r="J2607" s="24"/>
      <c r="AA2607" s="24"/>
    </row>
    <row r="2608" spans="1:27" x14ac:dyDescent="0.25">
      <c r="A2608" s="143"/>
      <c r="B2608" s="186"/>
      <c r="J2608" s="24"/>
      <c r="AA2608" s="24"/>
    </row>
    <row r="2609" spans="1:27" x14ac:dyDescent="0.25">
      <c r="A2609" s="143"/>
      <c r="B2609" s="186"/>
      <c r="J2609" s="24"/>
      <c r="AA2609" s="24"/>
    </row>
    <row r="2610" spans="1:27" x14ac:dyDescent="0.25">
      <c r="A2610" s="143"/>
      <c r="B2610" s="186"/>
      <c r="J2610" s="24"/>
      <c r="AA2610" s="24"/>
    </row>
    <row r="2611" spans="1:27" x14ac:dyDescent="0.25">
      <c r="A2611" s="143"/>
      <c r="B2611" s="186"/>
      <c r="J2611" s="24"/>
      <c r="P2611" s="8"/>
      <c r="AA2611" s="24"/>
    </row>
    <row r="2612" spans="1:27" x14ac:dyDescent="0.25">
      <c r="A2612" s="143"/>
      <c r="B2612" s="186"/>
      <c r="J2612" s="24"/>
      <c r="P2612" s="8"/>
      <c r="AA2612" s="24"/>
    </row>
    <row r="2613" spans="1:27" x14ac:dyDescent="0.25">
      <c r="A2613" s="143"/>
      <c r="B2613" s="186"/>
      <c r="J2613" s="24"/>
      <c r="P2613" s="8"/>
      <c r="AA2613" s="24"/>
    </row>
    <row r="2614" spans="1:27" x14ac:dyDescent="0.25">
      <c r="A2614" s="143"/>
      <c r="B2614" s="186"/>
      <c r="J2614" s="24"/>
      <c r="P2614" s="8"/>
      <c r="AA2614" s="24"/>
    </row>
    <row r="2615" spans="1:27" x14ac:dyDescent="0.25">
      <c r="A2615" s="143"/>
      <c r="B2615" s="186"/>
      <c r="J2615" s="24"/>
      <c r="P2615" s="8"/>
      <c r="AA2615" s="24"/>
    </row>
    <row r="2616" spans="1:27" x14ac:dyDescent="0.25">
      <c r="A2616" s="143"/>
      <c r="B2616" s="186"/>
      <c r="J2616" s="24"/>
      <c r="P2616" s="8"/>
      <c r="AA2616" s="24"/>
    </row>
    <row r="2617" spans="1:27" x14ac:dyDescent="0.25">
      <c r="A2617" s="143"/>
      <c r="B2617" s="186"/>
      <c r="J2617" s="24"/>
      <c r="P2617" s="8"/>
      <c r="AA2617" s="24"/>
    </row>
    <row r="2618" spans="1:27" x14ac:dyDescent="0.25">
      <c r="A2618" s="143"/>
      <c r="B2618" s="186"/>
      <c r="J2618" s="24"/>
      <c r="P2618" s="8"/>
      <c r="AA2618" s="24"/>
    </row>
    <row r="2619" spans="1:27" x14ac:dyDescent="0.25">
      <c r="A2619" s="143"/>
      <c r="B2619" s="186"/>
      <c r="J2619" s="24"/>
      <c r="P2619" s="8"/>
      <c r="AA2619" s="24"/>
    </row>
    <row r="2620" spans="1:27" x14ac:dyDescent="0.25">
      <c r="A2620" s="143"/>
      <c r="B2620" s="186"/>
      <c r="J2620" s="24"/>
      <c r="AA2620" s="24"/>
    </row>
    <row r="2621" spans="1:27" x14ac:dyDescent="0.25">
      <c r="A2621" s="143"/>
      <c r="B2621" s="186"/>
      <c r="J2621" s="24"/>
      <c r="P2621" s="8"/>
      <c r="AA2621" s="24"/>
    </row>
    <row r="2622" spans="1:27" x14ac:dyDescent="0.25">
      <c r="A2622" s="143"/>
      <c r="B2622" s="186"/>
      <c r="J2622" s="24"/>
      <c r="P2622" s="8"/>
      <c r="AA2622" s="24"/>
    </row>
    <row r="2623" spans="1:27" x14ac:dyDescent="0.25">
      <c r="A2623" s="143"/>
      <c r="B2623" s="186"/>
      <c r="J2623" s="24"/>
      <c r="AA2623" s="24"/>
    </row>
    <row r="2624" spans="1:27" x14ac:dyDescent="0.25">
      <c r="A2624" s="143"/>
      <c r="B2624" s="186"/>
      <c r="J2624" s="24"/>
      <c r="AA2624" s="24"/>
    </row>
    <row r="2625" spans="1:27" x14ac:dyDescent="0.25">
      <c r="A2625" s="143"/>
      <c r="B2625" s="186"/>
      <c r="J2625" s="24"/>
      <c r="AA2625" s="24"/>
    </row>
    <row r="2626" spans="1:27" x14ac:dyDescent="0.25">
      <c r="A2626" s="143"/>
      <c r="B2626" s="186"/>
      <c r="J2626" s="24"/>
      <c r="AA2626" s="24"/>
    </row>
    <row r="2627" spans="1:27" x14ac:dyDescent="0.25">
      <c r="A2627" s="143"/>
      <c r="B2627" s="186"/>
      <c r="J2627" s="24"/>
      <c r="AA2627" s="24"/>
    </row>
    <row r="2628" spans="1:27" x14ac:dyDescent="0.25">
      <c r="A2628" s="143"/>
      <c r="B2628" s="186"/>
      <c r="J2628" s="24"/>
      <c r="AA2628" s="24"/>
    </row>
    <row r="2629" spans="1:27" x14ac:dyDescent="0.25">
      <c r="A2629" s="143"/>
      <c r="B2629" s="186"/>
      <c r="J2629" s="24"/>
      <c r="AA2629" s="24"/>
    </row>
    <row r="2630" spans="1:27" x14ac:dyDescent="0.25">
      <c r="A2630" s="143"/>
      <c r="B2630" s="186"/>
      <c r="J2630" s="24"/>
      <c r="AA2630" s="24"/>
    </row>
    <row r="2631" spans="1:27" x14ac:dyDescent="0.25">
      <c r="A2631" s="143"/>
      <c r="B2631" s="186"/>
      <c r="J2631" s="24"/>
      <c r="AA2631" s="24"/>
    </row>
    <row r="2632" spans="1:27" x14ac:dyDescent="0.25">
      <c r="A2632" s="143"/>
      <c r="B2632" s="186"/>
      <c r="J2632" s="24"/>
      <c r="AA2632" s="24"/>
    </row>
    <row r="2633" spans="1:27" x14ac:dyDescent="0.25">
      <c r="A2633" s="143"/>
      <c r="B2633" s="186"/>
      <c r="J2633" s="24"/>
      <c r="AA2633" s="24"/>
    </row>
    <row r="2634" spans="1:27" x14ac:dyDescent="0.25">
      <c r="A2634" s="143"/>
      <c r="B2634" s="186"/>
      <c r="J2634" s="24"/>
      <c r="AA2634" s="24"/>
    </row>
    <row r="2635" spans="1:27" x14ac:dyDescent="0.25">
      <c r="A2635" s="143"/>
      <c r="B2635" s="186"/>
      <c r="J2635" s="24"/>
      <c r="AA2635" s="24"/>
    </row>
    <row r="2636" spans="1:27" x14ac:dyDescent="0.25">
      <c r="A2636" s="143"/>
      <c r="B2636" s="186"/>
      <c r="J2636" s="24"/>
      <c r="AA2636" s="24"/>
    </row>
    <row r="2637" spans="1:27" x14ac:dyDescent="0.25">
      <c r="A2637" s="143"/>
      <c r="B2637" s="186"/>
      <c r="J2637" s="24"/>
      <c r="AA2637" s="24"/>
    </row>
    <row r="2638" spans="1:27" x14ac:dyDescent="0.25">
      <c r="A2638" s="143"/>
      <c r="B2638" s="186"/>
      <c r="J2638" s="24"/>
      <c r="AA2638" s="24"/>
    </row>
    <row r="2639" spans="1:27" x14ac:dyDescent="0.25">
      <c r="A2639" s="143"/>
      <c r="B2639" s="186"/>
      <c r="J2639" s="24"/>
      <c r="AA2639" s="24"/>
    </row>
    <row r="2640" spans="1:27" x14ac:dyDescent="0.25">
      <c r="A2640" s="143"/>
      <c r="B2640" s="186"/>
      <c r="J2640" s="24"/>
      <c r="AA2640" s="24"/>
    </row>
    <row r="2641" spans="1:27" x14ac:dyDescent="0.25">
      <c r="A2641" s="143"/>
      <c r="B2641" s="186"/>
      <c r="J2641" s="24"/>
      <c r="AA2641" s="24"/>
    </row>
    <row r="2642" spans="1:27" x14ac:dyDescent="0.25">
      <c r="A2642" s="143"/>
      <c r="B2642" s="186"/>
      <c r="J2642" s="24"/>
      <c r="AA2642" s="24"/>
    </row>
    <row r="2643" spans="1:27" x14ac:dyDescent="0.25">
      <c r="A2643" s="143"/>
      <c r="B2643" s="186"/>
      <c r="J2643" s="24"/>
      <c r="AA2643" s="24"/>
    </row>
    <row r="2644" spans="1:27" x14ac:dyDescent="0.25">
      <c r="A2644" s="143"/>
      <c r="B2644" s="186"/>
      <c r="J2644" s="24"/>
      <c r="AA2644" s="24"/>
    </row>
    <row r="2645" spans="1:27" x14ac:dyDescent="0.25">
      <c r="A2645" s="143"/>
      <c r="B2645" s="186"/>
      <c r="J2645" s="24"/>
      <c r="AA2645" s="24"/>
    </row>
    <row r="2646" spans="1:27" x14ac:dyDescent="0.25">
      <c r="A2646" s="143"/>
      <c r="B2646" s="186"/>
      <c r="J2646" s="24"/>
      <c r="AA2646" s="24"/>
    </row>
    <row r="2647" spans="1:27" x14ac:dyDescent="0.25">
      <c r="A2647" s="143"/>
      <c r="B2647" s="186"/>
      <c r="J2647" s="24"/>
      <c r="AA2647" s="24"/>
    </row>
    <row r="2648" spans="1:27" x14ac:dyDescent="0.25">
      <c r="A2648" s="143"/>
      <c r="B2648" s="186"/>
      <c r="J2648" s="24"/>
      <c r="AA2648" s="24"/>
    </row>
    <row r="2649" spans="1:27" x14ac:dyDescent="0.25">
      <c r="A2649" s="143"/>
      <c r="B2649" s="186"/>
      <c r="J2649" s="24"/>
      <c r="AA2649" s="24"/>
    </row>
    <row r="2650" spans="1:27" x14ac:dyDescent="0.25">
      <c r="A2650" s="143"/>
      <c r="B2650" s="186"/>
      <c r="J2650" s="24"/>
      <c r="AA2650" s="24"/>
    </row>
    <row r="2651" spans="1:27" x14ac:dyDescent="0.25">
      <c r="A2651" s="143"/>
      <c r="B2651" s="186"/>
      <c r="J2651" s="24"/>
      <c r="AA2651" s="24"/>
    </row>
    <row r="2652" spans="1:27" x14ac:dyDescent="0.25">
      <c r="A2652" s="143"/>
      <c r="B2652" s="186"/>
      <c r="J2652" s="24"/>
      <c r="AA2652" s="24"/>
    </row>
    <row r="2653" spans="1:27" x14ac:dyDescent="0.25">
      <c r="A2653" s="143"/>
      <c r="B2653" s="186"/>
      <c r="J2653" s="24"/>
      <c r="AA2653" s="24"/>
    </row>
    <row r="2654" spans="1:27" x14ac:dyDescent="0.25">
      <c r="A2654" s="143"/>
      <c r="B2654" s="186"/>
      <c r="J2654" s="24"/>
      <c r="AA2654" s="24"/>
    </row>
    <row r="2655" spans="1:27" x14ac:dyDescent="0.25">
      <c r="A2655" s="143"/>
      <c r="B2655" s="186"/>
      <c r="J2655" s="24"/>
      <c r="AA2655" s="24"/>
    </row>
    <row r="2656" spans="1:27" x14ac:dyDescent="0.25">
      <c r="A2656" s="143"/>
      <c r="B2656" s="186"/>
      <c r="J2656" s="24"/>
      <c r="AA2656" s="24"/>
    </row>
    <row r="2657" spans="1:27" x14ac:dyDescent="0.25">
      <c r="A2657" s="143"/>
      <c r="B2657" s="186"/>
      <c r="J2657" s="24"/>
      <c r="AA2657" s="24"/>
    </row>
    <row r="2658" spans="1:27" x14ac:dyDescent="0.25">
      <c r="A2658" s="143"/>
      <c r="B2658" s="186"/>
      <c r="J2658" s="24"/>
      <c r="AA2658" s="24"/>
    </row>
    <row r="2659" spans="1:27" x14ac:dyDescent="0.25">
      <c r="A2659" s="143"/>
      <c r="B2659" s="186"/>
      <c r="J2659" s="24"/>
      <c r="AA2659" s="24"/>
    </row>
    <row r="2660" spans="1:27" x14ac:dyDescent="0.25">
      <c r="A2660" s="143"/>
      <c r="B2660" s="186"/>
      <c r="J2660" s="24"/>
      <c r="AA2660" s="24"/>
    </row>
    <row r="2661" spans="1:27" x14ac:dyDescent="0.25">
      <c r="A2661" s="143"/>
      <c r="B2661" s="186"/>
      <c r="J2661" s="24"/>
      <c r="AA2661" s="24"/>
    </row>
    <row r="2662" spans="1:27" x14ac:dyDescent="0.25">
      <c r="A2662" s="143"/>
      <c r="B2662" s="186"/>
      <c r="J2662" s="24"/>
      <c r="AA2662" s="24"/>
    </row>
    <row r="2663" spans="1:27" x14ac:dyDescent="0.25">
      <c r="A2663" s="143"/>
      <c r="B2663" s="186"/>
      <c r="J2663" s="24"/>
      <c r="AA2663" s="24"/>
    </row>
    <row r="2664" spans="1:27" x14ac:dyDescent="0.25">
      <c r="A2664" s="143"/>
      <c r="B2664" s="186"/>
      <c r="J2664" s="24"/>
      <c r="AA2664" s="24"/>
    </row>
    <row r="2665" spans="1:27" x14ac:dyDescent="0.25">
      <c r="A2665" s="143"/>
      <c r="B2665" s="186"/>
      <c r="J2665" s="24"/>
      <c r="AA2665" s="24"/>
    </row>
    <row r="2666" spans="1:27" x14ac:dyDescent="0.25">
      <c r="A2666" s="143"/>
      <c r="B2666" s="186"/>
      <c r="J2666" s="24"/>
      <c r="AA2666" s="24"/>
    </row>
    <row r="2667" spans="1:27" x14ac:dyDescent="0.25">
      <c r="A2667" s="143"/>
      <c r="B2667" s="186"/>
      <c r="J2667" s="24"/>
      <c r="AA2667" s="24"/>
    </row>
    <row r="2668" spans="1:27" x14ac:dyDescent="0.25">
      <c r="A2668" s="143"/>
      <c r="B2668" s="186"/>
      <c r="J2668" s="24"/>
      <c r="AA2668" s="24"/>
    </row>
    <row r="2669" spans="1:27" x14ac:dyDescent="0.25">
      <c r="A2669" s="143"/>
      <c r="B2669" s="186"/>
      <c r="J2669" s="24"/>
      <c r="AA2669" s="24"/>
    </row>
    <row r="2670" spans="1:27" x14ac:dyDescent="0.25">
      <c r="A2670" s="143"/>
      <c r="B2670" s="186"/>
      <c r="J2670" s="24"/>
      <c r="AA2670" s="24"/>
    </row>
    <row r="2671" spans="1:27" x14ac:dyDescent="0.25">
      <c r="A2671" s="143"/>
      <c r="B2671" s="186"/>
      <c r="J2671" s="24"/>
      <c r="AA2671" s="24"/>
    </row>
    <row r="2672" spans="1:27" x14ac:dyDescent="0.25">
      <c r="A2672" s="143"/>
      <c r="B2672" s="186"/>
      <c r="J2672" s="24"/>
      <c r="AA2672" s="24"/>
    </row>
    <row r="2673" spans="1:27" x14ac:dyDescent="0.25">
      <c r="A2673" s="143"/>
      <c r="B2673" s="186"/>
      <c r="J2673" s="24"/>
      <c r="AA2673" s="24"/>
    </row>
    <row r="2674" spans="1:27" x14ac:dyDescent="0.25">
      <c r="A2674" s="143"/>
      <c r="B2674" s="186"/>
      <c r="J2674" s="24"/>
      <c r="AA2674" s="24"/>
    </row>
    <row r="2675" spans="1:27" x14ac:dyDescent="0.25">
      <c r="A2675" s="143"/>
      <c r="B2675" s="186"/>
      <c r="J2675" s="24"/>
      <c r="AA2675" s="24"/>
    </row>
    <row r="2676" spans="1:27" x14ac:dyDescent="0.25">
      <c r="A2676" s="143"/>
      <c r="B2676" s="186"/>
      <c r="J2676" s="24"/>
      <c r="AA2676" s="24"/>
    </row>
    <row r="2677" spans="1:27" x14ac:dyDescent="0.25">
      <c r="A2677" s="143"/>
      <c r="B2677" s="186"/>
      <c r="J2677" s="24"/>
      <c r="AA2677" s="24"/>
    </row>
    <row r="2678" spans="1:27" x14ac:dyDescent="0.25">
      <c r="A2678" s="143"/>
      <c r="B2678" s="186"/>
      <c r="J2678" s="24"/>
      <c r="AA2678" s="24"/>
    </row>
    <row r="2679" spans="1:27" x14ac:dyDescent="0.25">
      <c r="A2679" s="143"/>
      <c r="B2679" s="186"/>
      <c r="J2679" s="24"/>
      <c r="AA2679" s="24"/>
    </row>
    <row r="2680" spans="1:27" x14ac:dyDescent="0.25">
      <c r="A2680" s="143"/>
      <c r="B2680" s="186"/>
      <c r="J2680" s="24"/>
      <c r="AA2680" s="24"/>
    </row>
    <row r="2681" spans="1:27" x14ac:dyDescent="0.25">
      <c r="A2681" s="143"/>
      <c r="B2681" s="186"/>
      <c r="J2681" s="24"/>
      <c r="AA2681" s="24"/>
    </row>
    <row r="2682" spans="1:27" x14ac:dyDescent="0.25">
      <c r="A2682" s="143"/>
      <c r="B2682" s="186"/>
      <c r="J2682" s="24"/>
      <c r="AA2682" s="24"/>
    </row>
    <row r="2683" spans="1:27" x14ac:dyDescent="0.25">
      <c r="A2683" s="143"/>
      <c r="B2683" s="186"/>
      <c r="J2683" s="24"/>
      <c r="AA2683" s="24"/>
    </row>
    <row r="2684" spans="1:27" x14ac:dyDescent="0.25">
      <c r="A2684" s="143"/>
      <c r="B2684" s="186"/>
      <c r="J2684" s="24"/>
      <c r="AA2684" s="24"/>
    </row>
    <row r="2685" spans="1:27" x14ac:dyDescent="0.25">
      <c r="A2685" s="143"/>
      <c r="B2685" s="186"/>
      <c r="J2685" s="24"/>
      <c r="AA2685" s="24"/>
    </row>
    <row r="2686" spans="1:27" x14ac:dyDescent="0.25">
      <c r="A2686" s="143"/>
      <c r="B2686" s="186"/>
      <c r="J2686" s="24"/>
      <c r="AA2686" s="24"/>
    </row>
    <row r="2687" spans="1:27" x14ac:dyDescent="0.25">
      <c r="A2687" s="143"/>
      <c r="B2687" s="186"/>
      <c r="J2687" s="24"/>
      <c r="AA2687" s="24"/>
    </row>
    <row r="2688" spans="1:27" x14ac:dyDescent="0.25">
      <c r="A2688" s="143"/>
      <c r="B2688" s="186"/>
      <c r="J2688" s="24"/>
      <c r="AA2688" s="24"/>
    </row>
    <row r="2689" spans="1:27" x14ac:dyDescent="0.25">
      <c r="A2689" s="143"/>
      <c r="B2689" s="186"/>
      <c r="J2689" s="24"/>
      <c r="AA2689" s="24"/>
    </row>
    <row r="2690" spans="1:27" x14ac:dyDescent="0.25">
      <c r="A2690" s="143"/>
      <c r="B2690" s="186"/>
      <c r="J2690" s="24"/>
      <c r="AA2690" s="24"/>
    </row>
    <row r="2691" spans="1:27" x14ac:dyDescent="0.25">
      <c r="A2691" s="143"/>
      <c r="B2691" s="186"/>
      <c r="J2691" s="24"/>
      <c r="AA2691" s="24"/>
    </row>
    <row r="2692" spans="1:27" x14ac:dyDescent="0.25">
      <c r="A2692" s="143"/>
      <c r="B2692" s="186"/>
      <c r="J2692" s="24"/>
      <c r="AA2692" s="24"/>
    </row>
    <row r="2693" spans="1:27" x14ac:dyDescent="0.25">
      <c r="A2693" s="143"/>
      <c r="B2693" s="186"/>
      <c r="J2693" s="24"/>
      <c r="AA2693" s="24"/>
    </row>
    <row r="2694" spans="1:27" x14ac:dyDescent="0.25">
      <c r="A2694" s="143"/>
      <c r="B2694" s="186"/>
      <c r="J2694" s="24"/>
      <c r="AA2694" s="24"/>
    </row>
    <row r="2695" spans="1:27" x14ac:dyDescent="0.25">
      <c r="A2695" s="143"/>
      <c r="B2695" s="186"/>
      <c r="J2695" s="24"/>
      <c r="AA2695" s="24"/>
    </row>
    <row r="2696" spans="1:27" x14ac:dyDescent="0.25">
      <c r="A2696" s="143"/>
      <c r="B2696" s="186"/>
      <c r="J2696" s="24"/>
      <c r="AA2696" s="24"/>
    </row>
    <row r="2697" spans="1:27" x14ac:dyDescent="0.25">
      <c r="A2697" s="143"/>
      <c r="B2697" s="186"/>
      <c r="J2697" s="24"/>
      <c r="AA2697" s="24"/>
    </row>
    <row r="2698" spans="1:27" x14ac:dyDescent="0.25">
      <c r="A2698" s="143"/>
      <c r="B2698" s="186"/>
      <c r="J2698" s="24"/>
      <c r="AA2698" s="24"/>
    </row>
    <row r="2699" spans="1:27" x14ac:dyDescent="0.25">
      <c r="A2699" s="143"/>
      <c r="B2699" s="186"/>
      <c r="J2699" s="24"/>
      <c r="AA2699" s="24"/>
    </row>
    <row r="2700" spans="1:27" x14ac:dyDescent="0.25">
      <c r="A2700" s="143"/>
      <c r="B2700" s="186"/>
      <c r="J2700" s="24"/>
      <c r="AA2700" s="24"/>
    </row>
    <row r="2701" spans="1:27" x14ac:dyDescent="0.25">
      <c r="A2701" s="143"/>
      <c r="B2701" s="186"/>
      <c r="J2701" s="24"/>
      <c r="AA2701" s="24"/>
    </row>
    <row r="2702" spans="1:27" x14ac:dyDescent="0.25">
      <c r="A2702" s="143"/>
      <c r="B2702" s="186"/>
      <c r="J2702" s="24"/>
      <c r="AA2702" s="24"/>
    </row>
    <row r="2703" spans="1:27" x14ac:dyDescent="0.25">
      <c r="A2703" s="143"/>
      <c r="B2703" s="186"/>
      <c r="J2703" s="24"/>
      <c r="AA2703" s="24"/>
    </row>
    <row r="2704" spans="1:27" x14ac:dyDescent="0.25">
      <c r="A2704" s="143"/>
      <c r="B2704" s="186"/>
      <c r="J2704" s="24"/>
      <c r="AA2704" s="24"/>
    </row>
    <row r="2705" spans="1:27" x14ac:dyDescent="0.25">
      <c r="A2705" s="143"/>
      <c r="B2705" s="186"/>
      <c r="J2705" s="24"/>
      <c r="AA2705" s="24"/>
    </row>
    <row r="2706" spans="1:27" x14ac:dyDescent="0.25">
      <c r="A2706" s="143"/>
      <c r="B2706" s="186"/>
      <c r="J2706" s="24"/>
      <c r="AA2706" s="24"/>
    </row>
    <row r="2707" spans="1:27" x14ac:dyDescent="0.25">
      <c r="A2707" s="143"/>
      <c r="B2707" s="186"/>
      <c r="J2707" s="24"/>
      <c r="AA2707" s="24"/>
    </row>
    <row r="2708" spans="1:27" x14ac:dyDescent="0.25">
      <c r="A2708" s="143"/>
      <c r="B2708" s="186"/>
      <c r="J2708" s="24"/>
      <c r="AA2708" s="24"/>
    </row>
    <row r="2709" spans="1:27" x14ac:dyDescent="0.25">
      <c r="A2709" s="143"/>
      <c r="B2709" s="186"/>
      <c r="J2709" s="24"/>
      <c r="AA2709" s="24"/>
    </row>
    <row r="2710" spans="1:27" x14ac:dyDescent="0.25">
      <c r="A2710" s="143"/>
      <c r="B2710" s="186"/>
      <c r="J2710" s="24"/>
      <c r="AA2710" s="24"/>
    </row>
    <row r="2711" spans="1:27" x14ac:dyDescent="0.25">
      <c r="A2711" s="143"/>
      <c r="B2711" s="186"/>
      <c r="J2711" s="24"/>
      <c r="AA2711" s="24"/>
    </row>
    <row r="2712" spans="1:27" x14ac:dyDescent="0.25">
      <c r="A2712" s="143"/>
      <c r="B2712" s="186"/>
      <c r="J2712" s="24"/>
      <c r="AA2712" s="24"/>
    </row>
    <row r="2713" spans="1:27" x14ac:dyDescent="0.25">
      <c r="A2713" s="143"/>
      <c r="B2713" s="186"/>
      <c r="J2713" s="24"/>
      <c r="AA2713" s="24"/>
    </row>
    <row r="2714" spans="1:27" x14ac:dyDescent="0.25">
      <c r="A2714" s="143"/>
      <c r="B2714" s="186"/>
      <c r="J2714" s="24"/>
      <c r="AA2714" s="24"/>
    </row>
    <row r="2715" spans="1:27" x14ac:dyDescent="0.25">
      <c r="A2715" s="143"/>
      <c r="B2715" s="186"/>
      <c r="J2715" s="24"/>
      <c r="AA2715" s="24"/>
    </row>
    <row r="2716" spans="1:27" x14ac:dyDescent="0.25">
      <c r="A2716" s="143"/>
      <c r="B2716" s="186"/>
      <c r="J2716" s="24"/>
      <c r="AA2716" s="24"/>
    </row>
    <row r="2717" spans="1:27" x14ac:dyDescent="0.25">
      <c r="A2717" s="143"/>
      <c r="B2717" s="186"/>
      <c r="J2717" s="24"/>
      <c r="AA2717" s="24"/>
    </row>
    <row r="2718" spans="1:27" x14ac:dyDescent="0.25">
      <c r="A2718" s="143"/>
      <c r="B2718" s="186"/>
      <c r="J2718" s="24"/>
      <c r="AA2718" s="24"/>
    </row>
    <row r="2719" spans="1:27" x14ac:dyDescent="0.25">
      <c r="A2719" s="143"/>
      <c r="B2719" s="186"/>
      <c r="J2719" s="24"/>
      <c r="AA2719" s="24"/>
    </row>
    <row r="2720" spans="1:27" x14ac:dyDescent="0.25">
      <c r="A2720" s="143"/>
      <c r="B2720" s="186"/>
      <c r="J2720" s="24"/>
      <c r="AA2720" s="24"/>
    </row>
    <row r="2721" spans="1:27" x14ac:dyDescent="0.25">
      <c r="A2721" s="143"/>
      <c r="B2721" s="186"/>
      <c r="J2721" s="24"/>
      <c r="AA2721" s="24"/>
    </row>
    <row r="2722" spans="1:27" x14ac:dyDescent="0.25">
      <c r="A2722" s="143"/>
      <c r="B2722" s="186"/>
      <c r="J2722" s="24"/>
      <c r="AA2722" s="24"/>
    </row>
    <row r="2723" spans="1:27" x14ac:dyDescent="0.25">
      <c r="A2723" s="143"/>
      <c r="B2723" s="186"/>
      <c r="J2723" s="24"/>
      <c r="AA2723" s="24"/>
    </row>
    <row r="2724" spans="1:27" x14ac:dyDescent="0.25">
      <c r="A2724" s="143"/>
      <c r="B2724" s="186"/>
      <c r="J2724" s="24"/>
      <c r="AA2724" s="24"/>
    </row>
    <row r="2725" spans="1:27" x14ac:dyDescent="0.25">
      <c r="A2725" s="143"/>
      <c r="B2725" s="186"/>
      <c r="J2725" s="24"/>
      <c r="AA2725" s="24"/>
    </row>
    <row r="2726" spans="1:27" x14ac:dyDescent="0.25">
      <c r="A2726" s="143"/>
      <c r="B2726" s="186"/>
      <c r="J2726" s="24"/>
      <c r="AA2726" s="24"/>
    </row>
    <row r="2727" spans="1:27" x14ac:dyDescent="0.25">
      <c r="A2727" s="143"/>
      <c r="B2727" s="186"/>
      <c r="J2727" s="24"/>
      <c r="AA2727" s="24"/>
    </row>
    <row r="2728" spans="1:27" x14ac:dyDescent="0.25">
      <c r="A2728" s="143"/>
      <c r="B2728" s="186"/>
      <c r="J2728" s="24"/>
      <c r="AA2728" s="24"/>
    </row>
    <row r="2729" spans="1:27" x14ac:dyDescent="0.25">
      <c r="A2729" s="143"/>
      <c r="B2729" s="186"/>
      <c r="J2729" s="24"/>
      <c r="AA2729" s="24"/>
    </row>
    <row r="2730" spans="1:27" x14ac:dyDescent="0.25">
      <c r="A2730" s="143"/>
      <c r="B2730" s="186"/>
      <c r="J2730" s="24"/>
      <c r="AA2730" s="24"/>
    </row>
    <row r="2731" spans="1:27" x14ac:dyDescent="0.25">
      <c r="A2731" s="143"/>
      <c r="B2731" s="186"/>
      <c r="J2731" s="24"/>
      <c r="AA2731" s="24"/>
    </row>
    <row r="2732" spans="1:27" x14ac:dyDescent="0.25">
      <c r="A2732" s="143"/>
      <c r="B2732" s="186"/>
      <c r="J2732" s="24"/>
      <c r="AA2732" s="24"/>
    </row>
    <row r="2733" spans="1:27" x14ac:dyDescent="0.25">
      <c r="A2733" s="143"/>
      <c r="B2733" s="186"/>
      <c r="J2733" s="24"/>
      <c r="AA2733" s="24"/>
    </row>
    <row r="2734" spans="1:27" x14ac:dyDescent="0.25">
      <c r="A2734" s="143"/>
      <c r="B2734" s="186"/>
      <c r="J2734" s="24"/>
      <c r="AA2734" s="24"/>
    </row>
    <row r="2735" spans="1:27" x14ac:dyDescent="0.25">
      <c r="A2735" s="143"/>
      <c r="B2735" s="186"/>
      <c r="J2735" s="24"/>
      <c r="AA2735" s="24"/>
    </row>
    <row r="2736" spans="1:27" x14ac:dyDescent="0.25">
      <c r="A2736" s="143"/>
      <c r="B2736" s="186"/>
      <c r="J2736" s="24"/>
      <c r="AA2736" s="24"/>
    </row>
    <row r="2737" spans="1:27" x14ac:dyDescent="0.25">
      <c r="A2737" s="143"/>
      <c r="B2737" s="186"/>
      <c r="J2737" s="24"/>
      <c r="AA2737" s="24"/>
    </row>
    <row r="2738" spans="1:27" x14ac:dyDescent="0.25">
      <c r="A2738" s="143"/>
      <c r="B2738" s="186"/>
      <c r="J2738" s="24"/>
      <c r="AA2738" s="24"/>
    </row>
    <row r="2739" spans="1:27" x14ac:dyDescent="0.25">
      <c r="A2739" s="143"/>
      <c r="B2739" s="186"/>
      <c r="J2739" s="24"/>
      <c r="AA2739" s="24"/>
    </row>
    <row r="2740" spans="1:27" x14ac:dyDescent="0.25">
      <c r="A2740" s="143"/>
      <c r="B2740" s="186"/>
      <c r="J2740" s="24"/>
      <c r="AA2740" s="24"/>
    </row>
    <row r="2741" spans="1:27" x14ac:dyDescent="0.25">
      <c r="A2741" s="143"/>
      <c r="B2741" s="186"/>
      <c r="J2741" s="24"/>
      <c r="AA2741" s="24"/>
    </row>
    <row r="2742" spans="1:27" x14ac:dyDescent="0.25">
      <c r="A2742" s="143"/>
      <c r="B2742" s="186"/>
      <c r="J2742" s="24"/>
      <c r="AA2742" s="24"/>
    </row>
    <row r="2743" spans="1:27" x14ac:dyDescent="0.25">
      <c r="A2743" s="143"/>
      <c r="B2743" s="186"/>
      <c r="J2743" s="24"/>
      <c r="AA2743" s="24"/>
    </row>
    <row r="2744" spans="1:27" x14ac:dyDescent="0.25">
      <c r="A2744" s="143"/>
      <c r="B2744" s="186"/>
      <c r="J2744" s="24"/>
      <c r="AA2744" s="24"/>
    </row>
    <row r="2745" spans="1:27" x14ac:dyDescent="0.25">
      <c r="A2745" s="143"/>
      <c r="B2745" s="186"/>
      <c r="J2745" s="24"/>
      <c r="AA2745" s="24"/>
    </row>
    <row r="2746" spans="1:27" x14ac:dyDescent="0.25">
      <c r="A2746" s="143"/>
      <c r="B2746" s="186"/>
      <c r="J2746" s="24"/>
      <c r="AA2746" s="24"/>
    </row>
    <row r="2747" spans="1:27" x14ac:dyDescent="0.25">
      <c r="A2747" s="143"/>
      <c r="B2747" s="186"/>
      <c r="J2747" s="24"/>
      <c r="AA2747" s="24"/>
    </row>
    <row r="2748" spans="1:27" x14ac:dyDescent="0.25">
      <c r="A2748" s="143"/>
      <c r="B2748" s="186"/>
      <c r="J2748" s="24"/>
      <c r="AA2748" s="24"/>
    </row>
    <row r="2749" spans="1:27" x14ac:dyDescent="0.25">
      <c r="A2749" s="143"/>
      <c r="B2749" s="186"/>
      <c r="J2749" s="24"/>
      <c r="AA2749" s="24"/>
    </row>
    <row r="2750" spans="1:27" x14ac:dyDescent="0.25">
      <c r="A2750" s="143"/>
      <c r="B2750" s="186"/>
      <c r="J2750" s="24"/>
      <c r="AA2750" s="24"/>
    </row>
    <row r="2751" spans="1:27" x14ac:dyDescent="0.25">
      <c r="A2751" s="143"/>
      <c r="B2751" s="186"/>
      <c r="J2751" s="24"/>
      <c r="AA2751" s="24"/>
    </row>
    <row r="2752" spans="1:27" x14ac:dyDescent="0.25">
      <c r="A2752" s="143"/>
      <c r="B2752" s="186"/>
      <c r="J2752" s="24"/>
      <c r="AA2752" s="24"/>
    </row>
    <row r="2753" spans="1:27" x14ac:dyDescent="0.25">
      <c r="A2753" s="143"/>
      <c r="B2753" s="186"/>
      <c r="J2753" s="24"/>
      <c r="AA2753" s="24"/>
    </row>
    <row r="2754" spans="1:27" x14ac:dyDescent="0.25">
      <c r="A2754" s="143"/>
      <c r="B2754" s="186"/>
      <c r="J2754" s="24"/>
      <c r="AA2754" s="24"/>
    </row>
    <row r="2755" spans="1:27" x14ac:dyDescent="0.25">
      <c r="A2755" s="143"/>
      <c r="B2755" s="186"/>
      <c r="J2755" s="24"/>
      <c r="AA2755" s="24"/>
    </row>
    <row r="2756" spans="1:27" x14ac:dyDescent="0.25">
      <c r="A2756" s="143"/>
      <c r="B2756" s="186"/>
      <c r="J2756" s="24"/>
      <c r="AA2756" s="24"/>
    </row>
    <row r="2757" spans="1:27" x14ac:dyDescent="0.25">
      <c r="A2757" s="143"/>
      <c r="B2757" s="186"/>
      <c r="J2757" s="24"/>
      <c r="AA2757" s="24"/>
    </row>
    <row r="2758" spans="1:27" x14ac:dyDescent="0.25">
      <c r="A2758" s="143"/>
      <c r="B2758" s="186"/>
      <c r="J2758" s="24"/>
      <c r="AA2758" s="24"/>
    </row>
    <row r="2759" spans="1:27" x14ac:dyDescent="0.25">
      <c r="A2759" s="143"/>
      <c r="B2759" s="186"/>
      <c r="J2759" s="24"/>
      <c r="AA2759" s="24"/>
    </row>
    <row r="2760" spans="1:27" x14ac:dyDescent="0.25">
      <c r="A2760" s="143"/>
      <c r="B2760" s="186"/>
      <c r="J2760" s="24"/>
      <c r="AA2760" s="24"/>
    </row>
    <row r="2761" spans="1:27" x14ac:dyDescent="0.25">
      <c r="A2761" s="143"/>
      <c r="B2761" s="186"/>
      <c r="J2761" s="24"/>
      <c r="AA2761" s="24"/>
    </row>
    <row r="2762" spans="1:27" x14ac:dyDescent="0.25">
      <c r="A2762" s="143"/>
      <c r="B2762" s="186"/>
      <c r="J2762" s="24"/>
      <c r="AA2762" s="24"/>
    </row>
    <row r="2763" spans="1:27" x14ac:dyDescent="0.25">
      <c r="A2763" s="143"/>
      <c r="B2763" s="186"/>
      <c r="J2763" s="24"/>
      <c r="AA2763" s="24"/>
    </row>
    <row r="2764" spans="1:27" x14ac:dyDescent="0.25">
      <c r="A2764" s="143"/>
      <c r="B2764" s="186"/>
      <c r="J2764" s="24"/>
      <c r="AA2764" s="24"/>
    </row>
    <row r="2765" spans="1:27" x14ac:dyDescent="0.25">
      <c r="A2765" s="143"/>
      <c r="B2765" s="186"/>
      <c r="J2765" s="24"/>
      <c r="AA2765" s="24"/>
    </row>
    <row r="2766" spans="1:27" x14ac:dyDescent="0.25">
      <c r="A2766" s="143"/>
      <c r="B2766" s="186"/>
      <c r="J2766" s="24"/>
      <c r="AA2766" s="24"/>
    </row>
    <row r="2767" spans="1:27" x14ac:dyDescent="0.25">
      <c r="A2767" s="143"/>
      <c r="B2767" s="186"/>
      <c r="J2767" s="24"/>
      <c r="AA2767" s="24"/>
    </row>
    <row r="2768" spans="1:27" x14ac:dyDescent="0.25">
      <c r="A2768" s="143"/>
      <c r="B2768" s="186"/>
      <c r="J2768" s="24"/>
      <c r="AA2768" s="24"/>
    </row>
    <row r="2769" spans="1:27" x14ac:dyDescent="0.25">
      <c r="A2769" s="143"/>
      <c r="B2769" s="186"/>
      <c r="J2769" s="24"/>
      <c r="AA2769" s="24"/>
    </row>
    <row r="2770" spans="1:27" x14ac:dyDescent="0.25">
      <c r="A2770" s="143"/>
      <c r="B2770" s="186"/>
      <c r="J2770" s="24"/>
      <c r="AA2770" s="24"/>
    </row>
    <row r="2771" spans="1:27" x14ac:dyDescent="0.25">
      <c r="A2771" s="143"/>
      <c r="B2771" s="186"/>
      <c r="J2771" s="24"/>
      <c r="AA2771" s="24"/>
    </row>
    <row r="2772" spans="1:27" x14ac:dyDescent="0.25">
      <c r="A2772" s="143"/>
      <c r="B2772" s="186"/>
      <c r="J2772" s="24"/>
      <c r="AA2772" s="24"/>
    </row>
    <row r="2773" spans="1:27" x14ac:dyDescent="0.25">
      <c r="A2773" s="143"/>
      <c r="B2773" s="186"/>
      <c r="J2773" s="24"/>
      <c r="AA2773" s="24"/>
    </row>
    <row r="2774" spans="1:27" x14ac:dyDescent="0.25">
      <c r="A2774" s="143"/>
      <c r="B2774" s="186"/>
      <c r="J2774" s="24"/>
      <c r="AA2774" s="24"/>
    </row>
    <row r="2775" spans="1:27" x14ac:dyDescent="0.25">
      <c r="A2775" s="143"/>
      <c r="B2775" s="186"/>
      <c r="J2775" s="24"/>
      <c r="AA2775" s="24"/>
    </row>
    <row r="2776" spans="1:27" x14ac:dyDescent="0.25">
      <c r="A2776" s="143"/>
      <c r="B2776" s="186"/>
      <c r="J2776" s="24"/>
      <c r="AA2776" s="24"/>
    </row>
    <row r="2777" spans="1:27" x14ac:dyDescent="0.25">
      <c r="A2777" s="143"/>
      <c r="B2777" s="186"/>
      <c r="J2777" s="24"/>
      <c r="AA2777" s="24"/>
    </row>
    <row r="2778" spans="1:27" x14ac:dyDescent="0.25">
      <c r="A2778" s="143"/>
      <c r="B2778" s="186"/>
      <c r="J2778" s="24"/>
      <c r="AA2778" s="24"/>
    </row>
    <row r="2779" spans="1:27" x14ac:dyDescent="0.25">
      <c r="A2779" s="143"/>
      <c r="B2779" s="186"/>
      <c r="J2779" s="24"/>
      <c r="AA2779" s="24"/>
    </row>
    <row r="2780" spans="1:27" x14ac:dyDescent="0.25">
      <c r="A2780" s="143"/>
      <c r="B2780" s="186"/>
      <c r="J2780" s="24"/>
      <c r="AA2780" s="24"/>
    </row>
    <row r="2781" spans="1:27" x14ac:dyDescent="0.25">
      <c r="A2781" s="143"/>
      <c r="B2781" s="186"/>
      <c r="J2781" s="24"/>
      <c r="AA2781" s="24"/>
    </row>
    <row r="2782" spans="1:27" x14ac:dyDescent="0.25">
      <c r="A2782" s="143"/>
      <c r="B2782" s="186"/>
      <c r="J2782" s="24"/>
      <c r="AA2782" s="24"/>
    </row>
    <row r="2783" spans="1:27" x14ac:dyDescent="0.25">
      <c r="A2783" s="143"/>
      <c r="B2783" s="186"/>
      <c r="J2783" s="24"/>
      <c r="AA2783" s="24"/>
    </row>
    <row r="2784" spans="1:27" x14ac:dyDescent="0.25">
      <c r="A2784" s="143"/>
      <c r="B2784" s="186"/>
      <c r="J2784" s="24"/>
      <c r="AA2784" s="24"/>
    </row>
    <row r="2785" spans="1:27" x14ac:dyDescent="0.25">
      <c r="A2785" s="143"/>
      <c r="B2785" s="186"/>
      <c r="J2785" s="24"/>
      <c r="AA2785" s="24"/>
    </row>
    <row r="2786" spans="1:27" x14ac:dyDescent="0.25">
      <c r="A2786" s="143"/>
      <c r="B2786" s="186"/>
      <c r="J2786" s="24"/>
      <c r="AA2786" s="24"/>
    </row>
    <row r="2787" spans="1:27" x14ac:dyDescent="0.25">
      <c r="A2787" s="143"/>
      <c r="B2787" s="186"/>
      <c r="J2787" s="24"/>
      <c r="AA2787" s="24"/>
    </row>
    <row r="2788" spans="1:27" x14ac:dyDescent="0.25">
      <c r="A2788" s="143"/>
      <c r="B2788" s="186"/>
      <c r="J2788" s="24"/>
      <c r="AA2788" s="24"/>
    </row>
    <row r="2789" spans="1:27" x14ac:dyDescent="0.25">
      <c r="A2789" s="143"/>
      <c r="B2789" s="186"/>
      <c r="J2789" s="24"/>
      <c r="P2789" s="8"/>
      <c r="AA2789" s="24"/>
    </row>
    <row r="2790" spans="1:27" x14ac:dyDescent="0.25">
      <c r="A2790" s="143"/>
      <c r="B2790" s="186"/>
      <c r="J2790" s="24"/>
      <c r="P2790" s="8"/>
      <c r="AA2790" s="24"/>
    </row>
    <row r="2791" spans="1:27" x14ac:dyDescent="0.25">
      <c r="A2791" s="143"/>
      <c r="B2791" s="186"/>
      <c r="J2791" s="24"/>
      <c r="P2791" s="8"/>
      <c r="AA2791" s="24"/>
    </row>
    <row r="2792" spans="1:27" x14ac:dyDescent="0.25">
      <c r="A2792" s="143"/>
      <c r="B2792" s="186"/>
      <c r="J2792" s="24"/>
      <c r="P2792" s="8"/>
      <c r="AA2792" s="24"/>
    </row>
    <row r="2793" spans="1:27" x14ac:dyDescent="0.25">
      <c r="A2793" s="143"/>
      <c r="B2793" s="186"/>
      <c r="J2793" s="24"/>
      <c r="P2793" s="8"/>
      <c r="AA2793" s="24"/>
    </row>
    <row r="2794" spans="1:27" x14ac:dyDescent="0.25">
      <c r="A2794" s="143"/>
      <c r="B2794" s="186"/>
      <c r="J2794" s="24"/>
      <c r="P2794" s="8"/>
      <c r="AA2794" s="24"/>
    </row>
    <row r="2795" spans="1:27" x14ac:dyDescent="0.25">
      <c r="A2795" s="143"/>
      <c r="B2795" s="186"/>
      <c r="J2795" s="24"/>
      <c r="P2795" s="8"/>
      <c r="AA2795" s="24"/>
    </row>
    <row r="2796" spans="1:27" x14ac:dyDescent="0.25">
      <c r="A2796" s="143"/>
      <c r="B2796" s="186"/>
      <c r="J2796" s="24"/>
      <c r="P2796" s="8"/>
      <c r="AA2796" s="24"/>
    </row>
    <row r="2797" spans="1:27" x14ac:dyDescent="0.25">
      <c r="A2797" s="143"/>
      <c r="B2797" s="186"/>
      <c r="J2797" s="24"/>
      <c r="P2797" s="8"/>
      <c r="AA2797" s="24"/>
    </row>
    <row r="2798" spans="1:27" x14ac:dyDescent="0.25">
      <c r="A2798" s="143"/>
      <c r="B2798" s="186"/>
      <c r="J2798" s="24"/>
      <c r="P2798" s="8"/>
      <c r="AA2798" s="24"/>
    </row>
    <row r="2799" spans="1:27" x14ac:dyDescent="0.25">
      <c r="A2799" s="143"/>
      <c r="B2799" s="186"/>
      <c r="J2799" s="24"/>
      <c r="P2799" s="8"/>
      <c r="AA2799" s="24"/>
    </row>
    <row r="2800" spans="1:27" x14ac:dyDescent="0.25">
      <c r="A2800" s="143"/>
      <c r="B2800" s="186"/>
      <c r="J2800" s="24"/>
      <c r="P2800" s="8"/>
      <c r="AA2800" s="24"/>
    </row>
    <row r="2801" spans="1:27" x14ac:dyDescent="0.25">
      <c r="A2801" s="143"/>
      <c r="B2801" s="186"/>
      <c r="J2801" s="24"/>
      <c r="P2801" s="8"/>
      <c r="AA2801" s="24"/>
    </row>
    <row r="2802" spans="1:27" x14ac:dyDescent="0.25">
      <c r="A2802" s="143"/>
      <c r="B2802" s="186"/>
      <c r="J2802" s="24"/>
      <c r="P2802" s="8"/>
      <c r="AA2802" s="24"/>
    </row>
    <row r="2803" spans="1:27" x14ac:dyDescent="0.25">
      <c r="A2803" s="143"/>
      <c r="B2803" s="186"/>
      <c r="J2803" s="24"/>
      <c r="P2803" s="8"/>
      <c r="AA2803" s="24"/>
    </row>
    <row r="2804" spans="1:27" x14ac:dyDescent="0.25">
      <c r="A2804" s="143"/>
      <c r="B2804" s="186"/>
      <c r="J2804" s="24"/>
      <c r="P2804" s="8"/>
      <c r="AA2804" s="24"/>
    </row>
    <row r="2805" spans="1:27" x14ac:dyDescent="0.25">
      <c r="A2805" s="143"/>
      <c r="B2805" s="186"/>
      <c r="J2805" s="24"/>
      <c r="P2805" s="8"/>
      <c r="AA2805" s="24"/>
    </row>
    <row r="2806" spans="1:27" x14ac:dyDescent="0.25">
      <c r="A2806" s="143"/>
      <c r="B2806" s="186"/>
      <c r="J2806" s="24"/>
      <c r="P2806" s="8"/>
      <c r="AA2806" s="24"/>
    </row>
    <row r="2807" spans="1:27" x14ac:dyDescent="0.25">
      <c r="A2807" s="143"/>
      <c r="B2807" s="186"/>
      <c r="J2807" s="24"/>
      <c r="P2807" s="8"/>
      <c r="AA2807" s="24"/>
    </row>
    <row r="2808" spans="1:27" x14ac:dyDescent="0.25">
      <c r="A2808" s="143"/>
      <c r="B2808" s="186"/>
      <c r="J2808" s="24"/>
      <c r="P2808" s="8"/>
      <c r="AA2808" s="24"/>
    </row>
    <row r="2809" spans="1:27" x14ac:dyDescent="0.25">
      <c r="A2809" s="143"/>
      <c r="B2809" s="186"/>
      <c r="J2809" s="24"/>
      <c r="P2809" s="8"/>
      <c r="AA2809" s="24"/>
    </row>
    <row r="2810" spans="1:27" x14ac:dyDescent="0.25">
      <c r="A2810" s="143"/>
      <c r="B2810" s="186"/>
      <c r="J2810" s="24"/>
      <c r="P2810" s="8"/>
      <c r="AA2810" s="24"/>
    </row>
    <row r="2811" spans="1:27" x14ac:dyDescent="0.25">
      <c r="A2811" s="143"/>
      <c r="B2811" s="186"/>
      <c r="J2811" s="24"/>
      <c r="P2811" s="8"/>
      <c r="AA2811" s="24"/>
    </row>
    <row r="2812" spans="1:27" x14ac:dyDescent="0.25">
      <c r="A2812" s="143"/>
      <c r="B2812" s="186"/>
      <c r="J2812" s="24"/>
      <c r="P2812" s="8"/>
      <c r="AA2812" s="24"/>
    </row>
    <row r="2813" spans="1:27" x14ac:dyDescent="0.25">
      <c r="A2813" s="143"/>
      <c r="B2813" s="186"/>
      <c r="J2813" s="24"/>
      <c r="P2813" s="8"/>
      <c r="AA2813" s="24"/>
    </row>
    <row r="2814" spans="1:27" x14ac:dyDescent="0.25">
      <c r="A2814" s="143"/>
      <c r="B2814" s="186"/>
      <c r="J2814" s="24"/>
      <c r="AA2814" s="24"/>
    </row>
    <row r="2815" spans="1:27" x14ac:dyDescent="0.25">
      <c r="A2815" s="143"/>
      <c r="B2815" s="186"/>
      <c r="J2815" s="24"/>
      <c r="AA2815" s="24"/>
    </row>
    <row r="2816" spans="1:27" x14ac:dyDescent="0.25">
      <c r="A2816" s="143"/>
      <c r="B2816" s="186"/>
      <c r="J2816" s="24"/>
      <c r="AA2816" s="24"/>
    </row>
    <row r="2817" spans="1:27" x14ac:dyDescent="0.25">
      <c r="A2817" s="143"/>
      <c r="B2817" s="186"/>
      <c r="J2817" s="24"/>
      <c r="AA2817" s="24"/>
    </row>
    <row r="2818" spans="1:27" x14ac:dyDescent="0.25">
      <c r="A2818" s="143"/>
      <c r="B2818" s="186"/>
      <c r="J2818" s="24"/>
      <c r="AA2818" s="24"/>
    </row>
    <row r="2819" spans="1:27" x14ac:dyDescent="0.25">
      <c r="A2819" s="143"/>
      <c r="B2819" s="186"/>
      <c r="J2819" s="24"/>
      <c r="AA2819" s="24"/>
    </row>
    <row r="2820" spans="1:27" x14ac:dyDescent="0.25">
      <c r="A2820" s="143"/>
      <c r="B2820" s="186"/>
      <c r="J2820" s="24"/>
      <c r="AA2820" s="24"/>
    </row>
    <row r="2821" spans="1:27" x14ac:dyDescent="0.25">
      <c r="A2821" s="143"/>
      <c r="B2821" s="186"/>
      <c r="J2821" s="24"/>
      <c r="AA2821" s="24"/>
    </row>
    <row r="2822" spans="1:27" x14ac:dyDescent="0.25">
      <c r="A2822" s="143"/>
      <c r="B2822" s="186"/>
      <c r="J2822" s="24"/>
      <c r="AA2822" s="24"/>
    </row>
    <row r="2823" spans="1:27" x14ac:dyDescent="0.25">
      <c r="A2823" s="143"/>
      <c r="B2823" s="186"/>
      <c r="J2823" s="24"/>
      <c r="AA2823" s="24"/>
    </row>
    <row r="2824" spans="1:27" x14ac:dyDescent="0.25">
      <c r="A2824" s="143"/>
      <c r="B2824" s="186"/>
      <c r="J2824" s="24"/>
      <c r="AA2824" s="24"/>
    </row>
    <row r="2825" spans="1:27" x14ac:dyDescent="0.25">
      <c r="A2825" s="143"/>
      <c r="B2825" s="186"/>
      <c r="J2825" s="24"/>
      <c r="AA2825" s="24"/>
    </row>
    <row r="2826" spans="1:27" x14ac:dyDescent="0.25">
      <c r="A2826" s="143"/>
      <c r="B2826" s="186"/>
      <c r="J2826" s="24"/>
      <c r="AA2826" s="24"/>
    </row>
    <row r="2827" spans="1:27" x14ac:dyDescent="0.25">
      <c r="A2827" s="143"/>
      <c r="B2827" s="186"/>
    </row>
    <row r="2828" spans="1:27" x14ac:dyDescent="0.25">
      <c r="A2828" s="143"/>
      <c r="B2828" s="186"/>
      <c r="M2828" s="13">
        <f t="shared" ref="M2828:M2836" si="17">J2828*L2828</f>
        <v>0</v>
      </c>
      <c r="O2828" s="10">
        <f t="shared" ref="O2828:O2844" si="18">SUM(J2828*N2828)</f>
        <v>0</v>
      </c>
    </row>
    <row r="2829" spans="1:27" x14ac:dyDescent="0.25">
      <c r="A2829" s="143"/>
      <c r="B2829" s="186"/>
      <c r="M2829" s="13">
        <f t="shared" si="17"/>
        <v>0</v>
      </c>
      <c r="O2829" s="10">
        <f t="shared" si="18"/>
        <v>0</v>
      </c>
    </row>
    <row r="2830" spans="1:27" x14ac:dyDescent="0.25">
      <c r="A2830" s="143"/>
      <c r="B2830" s="186"/>
      <c r="M2830" s="13">
        <f t="shared" si="17"/>
        <v>0</v>
      </c>
      <c r="O2830" s="10">
        <f t="shared" si="18"/>
        <v>0</v>
      </c>
    </row>
    <row r="2831" spans="1:27" x14ac:dyDescent="0.25">
      <c r="A2831" s="143"/>
      <c r="B2831" s="186"/>
      <c r="M2831" s="13">
        <f t="shared" si="17"/>
        <v>0</v>
      </c>
      <c r="O2831" s="10">
        <f t="shared" si="18"/>
        <v>0</v>
      </c>
    </row>
    <row r="2832" spans="1:27" x14ac:dyDescent="0.25">
      <c r="A2832" s="143"/>
      <c r="B2832" s="186"/>
      <c r="M2832" s="13">
        <f t="shared" si="17"/>
        <v>0</v>
      </c>
      <c r="O2832" s="10">
        <f t="shared" si="18"/>
        <v>0</v>
      </c>
    </row>
    <row r="2833" spans="13:15" x14ac:dyDescent="0.25">
      <c r="M2833" s="13">
        <f t="shared" si="17"/>
        <v>0</v>
      </c>
      <c r="O2833" s="10">
        <f t="shared" si="18"/>
        <v>0</v>
      </c>
    </row>
    <row r="2834" spans="13:15" x14ac:dyDescent="0.25">
      <c r="M2834" s="13">
        <f t="shared" si="17"/>
        <v>0</v>
      </c>
      <c r="O2834" s="10">
        <f t="shared" si="18"/>
        <v>0</v>
      </c>
    </row>
    <row r="2835" spans="13:15" x14ac:dyDescent="0.25">
      <c r="M2835" s="13">
        <f t="shared" si="17"/>
        <v>0</v>
      </c>
      <c r="O2835" s="10">
        <f t="shared" si="18"/>
        <v>0</v>
      </c>
    </row>
    <row r="2836" spans="13:15" x14ac:dyDescent="0.25">
      <c r="M2836" s="13">
        <f t="shared" si="17"/>
        <v>0</v>
      </c>
      <c r="O2836" s="10">
        <f t="shared" si="18"/>
        <v>0</v>
      </c>
    </row>
    <row r="2837" spans="13:15" x14ac:dyDescent="0.25">
      <c r="O2837" s="10">
        <f t="shared" si="18"/>
        <v>0</v>
      </c>
    </row>
    <row r="2838" spans="13:15" x14ac:dyDescent="0.25">
      <c r="O2838" s="10">
        <f t="shared" si="18"/>
        <v>0</v>
      </c>
    </row>
    <row r="2839" spans="13:15" x14ac:dyDescent="0.25">
      <c r="O2839" s="10">
        <f t="shared" si="18"/>
        <v>0</v>
      </c>
    </row>
    <row r="2840" spans="13:15" x14ac:dyDescent="0.25">
      <c r="O2840" s="10">
        <f t="shared" si="18"/>
        <v>0</v>
      </c>
    </row>
    <row r="2841" spans="13:15" x14ac:dyDescent="0.25">
      <c r="O2841" s="10">
        <f t="shared" si="18"/>
        <v>0</v>
      </c>
    </row>
    <row r="2842" spans="13:15" x14ac:dyDescent="0.25">
      <c r="O2842" s="10">
        <f t="shared" si="18"/>
        <v>0</v>
      </c>
    </row>
    <row r="2843" spans="13:15" x14ac:dyDescent="0.25">
      <c r="O2843" s="10">
        <f t="shared" si="18"/>
        <v>0</v>
      </c>
    </row>
    <row r="2844" spans="13:15" x14ac:dyDescent="0.25">
      <c r="O2844" s="10">
        <f t="shared" si="18"/>
        <v>0</v>
      </c>
    </row>
  </sheetData>
  <autoFilter ref="A1:AF1052" xr:uid="{00000000-0009-0000-0000-000003000000}"/>
  <mergeCells count="154">
    <mergeCell ref="T243:T244"/>
    <mergeCell ref="G247:G248"/>
    <mergeCell ref="B247:B248"/>
    <mergeCell ref="A247:A248"/>
    <mergeCell ref="AB247:AB248"/>
    <mergeCell ref="AC247:AC248"/>
    <mergeCell ref="AD247:AD248"/>
    <mergeCell ref="J247:J248"/>
    <mergeCell ref="K247:K248"/>
    <mergeCell ref="L247:L248"/>
    <mergeCell ref="M247:M248"/>
    <mergeCell ref="N247:N248"/>
    <mergeCell ref="O247:O248"/>
    <mergeCell ref="P247:P248"/>
    <mergeCell ref="Q247:Q248"/>
    <mergeCell ref="R247:R248"/>
    <mergeCell ref="A243:A244"/>
    <mergeCell ref="B243:B244"/>
    <mergeCell ref="I247:I248"/>
    <mergeCell ref="I243:I244"/>
    <mergeCell ref="J243:J244"/>
    <mergeCell ref="K243:K244"/>
    <mergeCell ref="Z243:Z244"/>
    <mergeCell ref="AE247:AE248"/>
    <mergeCell ref="S247:S248"/>
    <mergeCell ref="T247:T248"/>
    <mergeCell ref="U247:U248"/>
    <mergeCell ref="V247:V248"/>
    <mergeCell ref="W247:W248"/>
    <mergeCell ref="X247:X248"/>
    <mergeCell ref="Y247:Y248"/>
    <mergeCell ref="Z247:Z248"/>
    <mergeCell ref="AA247:AA248"/>
    <mergeCell ref="AD444:AD445"/>
    <mergeCell ref="M444:M445"/>
    <mergeCell ref="M441:M442"/>
    <mergeCell ref="AE444:AE445"/>
    <mergeCell ref="X444:X445"/>
    <mergeCell ref="AA444:AA445"/>
    <mergeCell ref="AB444:AB445"/>
    <mergeCell ref="R444:R445"/>
    <mergeCell ref="S444:S445"/>
    <mergeCell ref="T444:T445"/>
    <mergeCell ref="V444:V445"/>
    <mergeCell ref="W444:W445"/>
    <mergeCell ref="P444:P445"/>
    <mergeCell ref="Q444:Q445"/>
    <mergeCell ref="Y444:Y445"/>
    <mergeCell ref="U444:U445"/>
    <mergeCell ref="Z444:Z445"/>
    <mergeCell ref="AC444:AC445"/>
    <mergeCell ref="A441:A442"/>
    <mergeCell ref="B441:B442"/>
    <mergeCell ref="I441:I442"/>
    <mergeCell ref="J441:J442"/>
    <mergeCell ref="K441:K442"/>
    <mergeCell ref="A444:A445"/>
    <mergeCell ref="B444:B445"/>
    <mergeCell ref="C444:C445"/>
    <mergeCell ref="D444:D445"/>
    <mergeCell ref="E444:E445"/>
    <mergeCell ref="F444:F445"/>
    <mergeCell ref="G444:G445"/>
    <mergeCell ref="I444:I445"/>
    <mergeCell ref="J444:J445"/>
    <mergeCell ref="K444:K445"/>
    <mergeCell ref="AC439:AC440"/>
    <mergeCell ref="T439:T440"/>
    <mergeCell ref="U439:U440"/>
    <mergeCell ref="V439:V440"/>
    <mergeCell ref="W439:W440"/>
    <mergeCell ref="X439:X440"/>
    <mergeCell ref="AE441:AE442"/>
    <mergeCell ref="V441:V442"/>
    <mergeCell ref="W441:W442"/>
    <mergeCell ref="X441:X442"/>
    <mergeCell ref="AA441:AA442"/>
    <mergeCell ref="AB441:AB442"/>
    <mergeCell ref="AC441:AC442"/>
    <mergeCell ref="AD441:AD442"/>
    <mergeCell ref="Y439:Y440"/>
    <mergeCell ref="Y441:Y442"/>
    <mergeCell ref="Z441:Z442"/>
    <mergeCell ref="I439:I440"/>
    <mergeCell ref="J439:J440"/>
    <mergeCell ref="K439:K440"/>
    <mergeCell ref="L439:L440"/>
    <mergeCell ref="N439:N440"/>
    <mergeCell ref="M439:M440"/>
    <mergeCell ref="AD439:AD440"/>
    <mergeCell ref="AE439:AE440"/>
    <mergeCell ref="C441:C442"/>
    <mergeCell ref="D441:D442"/>
    <mergeCell ref="E441:E442"/>
    <mergeCell ref="F441:F442"/>
    <mergeCell ref="G441:G442"/>
    <mergeCell ref="L441:L442"/>
    <mergeCell ref="N441:N442"/>
    <mergeCell ref="O441:O442"/>
    <mergeCell ref="P441:P442"/>
    <mergeCell ref="Q441:Q442"/>
    <mergeCell ref="R441:R442"/>
    <mergeCell ref="S441:S442"/>
    <mergeCell ref="T441:T442"/>
    <mergeCell ref="U441:U442"/>
    <mergeCell ref="AA439:AA440"/>
    <mergeCell ref="AB439:AB440"/>
    <mergeCell ref="A439:A440"/>
    <mergeCell ref="B439:B440"/>
    <mergeCell ref="C439:C440"/>
    <mergeCell ref="D439:D440"/>
    <mergeCell ref="E439:E440"/>
    <mergeCell ref="F439:F440"/>
    <mergeCell ref="G439:G440"/>
    <mergeCell ref="C247:C248"/>
    <mergeCell ref="G243:G244"/>
    <mergeCell ref="F243:F244"/>
    <mergeCell ref="E243:E244"/>
    <mergeCell ref="D243:D244"/>
    <mergeCell ref="C243:C244"/>
    <mergeCell ref="F247:F248"/>
    <mergeCell ref="E247:E248"/>
    <mergeCell ref="D247:D248"/>
    <mergeCell ref="AJ243:AJ244"/>
    <mergeCell ref="AD243:AD244"/>
    <mergeCell ref="AE243:AE244"/>
    <mergeCell ref="AF243:AF244"/>
    <mergeCell ref="AG243:AG244"/>
    <mergeCell ref="AH243:AH244"/>
    <mergeCell ref="AI243:AI244"/>
    <mergeCell ref="AC243:AC244"/>
    <mergeCell ref="U243:U244"/>
    <mergeCell ref="V243:V244"/>
    <mergeCell ref="W243:W244"/>
    <mergeCell ref="X243:X244"/>
    <mergeCell ref="AA243:AA244"/>
    <mergeCell ref="AB243:AB244"/>
    <mergeCell ref="Y243:Y244"/>
    <mergeCell ref="R439:R440"/>
    <mergeCell ref="S439:S440"/>
    <mergeCell ref="L444:L445"/>
    <mergeCell ref="N444:N445"/>
    <mergeCell ref="O444:O445"/>
    <mergeCell ref="L243:L244"/>
    <mergeCell ref="N243:N244"/>
    <mergeCell ref="Q243:Q244"/>
    <mergeCell ref="P243:P244"/>
    <mergeCell ref="M243:M244"/>
    <mergeCell ref="O243:O244"/>
    <mergeCell ref="O439:O440"/>
    <mergeCell ref="P439:P440"/>
    <mergeCell ref="Q439:Q440"/>
    <mergeCell ref="R243:R244"/>
    <mergeCell ref="S243:S244"/>
  </mergeCells>
  <phoneticPr fontId="47"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17"/>
  <sheetViews>
    <sheetView topLeftCell="A13" zoomScale="92" zoomScaleNormal="92" workbookViewId="0">
      <selection activeCell="B111" sqref="B111:H111"/>
    </sheetView>
  </sheetViews>
  <sheetFormatPr defaultRowHeight="14.4" x14ac:dyDescent="0.3"/>
  <cols>
    <col min="1" max="1" width="12.6640625" customWidth="1"/>
    <col min="3" max="3" width="3.5546875" customWidth="1"/>
    <col min="5" max="5" width="35.33203125" customWidth="1"/>
    <col min="6" max="6" width="11" bestFit="1" customWidth="1"/>
    <col min="7" max="7" width="14.33203125" bestFit="1" customWidth="1"/>
    <col min="8" max="8" width="18.109375" bestFit="1" customWidth="1"/>
  </cols>
  <sheetData>
    <row r="1" spans="1:8" x14ac:dyDescent="0.3">
      <c r="A1" s="35"/>
      <c r="B1" s="35"/>
      <c r="C1" s="35"/>
      <c r="D1" s="35"/>
      <c r="E1" s="35"/>
      <c r="F1" s="35"/>
      <c r="G1" s="35"/>
      <c r="H1" s="35"/>
    </row>
    <row r="2" spans="1:8" x14ac:dyDescent="0.3">
      <c r="A2" s="35"/>
      <c r="B2" s="35"/>
      <c r="C2" s="35"/>
      <c r="D2" s="35"/>
      <c r="E2" s="35"/>
      <c r="F2" s="35"/>
      <c r="G2" s="35"/>
      <c r="H2" s="35"/>
    </row>
    <row r="3" spans="1:8" x14ac:dyDescent="0.3">
      <c r="A3" s="815" t="s">
        <v>258</v>
      </c>
      <c r="B3" s="815"/>
      <c r="C3" s="815"/>
      <c r="D3" s="815"/>
      <c r="E3" s="815"/>
      <c r="F3" s="815"/>
      <c r="G3" s="815"/>
      <c r="H3" s="815"/>
    </row>
    <row r="4" spans="1:8" ht="16.8" x14ac:dyDescent="0.3">
      <c r="A4" s="816" t="s">
        <v>240</v>
      </c>
      <c r="B4" s="816"/>
      <c r="C4" s="816"/>
      <c r="D4" s="816"/>
      <c r="E4" s="816"/>
      <c r="F4" s="816"/>
      <c r="G4" s="816"/>
      <c r="H4" s="816"/>
    </row>
    <row r="5" spans="1:8" x14ac:dyDescent="0.3">
      <c r="A5" s="815" t="s">
        <v>241</v>
      </c>
      <c r="B5" s="815"/>
      <c r="C5" s="815"/>
      <c r="D5" s="815"/>
      <c r="E5" s="815"/>
      <c r="F5" s="815"/>
      <c r="G5" s="815"/>
      <c r="H5" s="815"/>
    </row>
    <row r="6" spans="1:8" x14ac:dyDescent="0.3">
      <c r="A6" s="35"/>
      <c r="B6" s="35"/>
      <c r="C6" s="163"/>
      <c r="D6" s="163"/>
      <c r="E6" s="35"/>
      <c r="F6" s="35"/>
      <c r="G6" s="35"/>
      <c r="H6" s="35"/>
    </row>
    <row r="7" spans="1:8" ht="20.399999999999999" x14ac:dyDescent="0.35">
      <c r="A7" s="817" t="s">
        <v>529</v>
      </c>
      <c r="B7" s="817"/>
      <c r="C7" s="817"/>
      <c r="D7" s="817"/>
      <c r="E7" s="817"/>
      <c r="F7" s="817"/>
      <c r="G7" s="817"/>
      <c r="H7" s="817"/>
    </row>
    <row r="8" spans="1:8" ht="21" x14ac:dyDescent="0.35">
      <c r="A8" s="164"/>
      <c r="B8" s="164"/>
      <c r="C8" s="164"/>
      <c r="D8" s="164"/>
      <c r="E8" s="164"/>
      <c r="F8" s="164"/>
      <c r="G8" s="164"/>
      <c r="H8" s="164"/>
    </row>
    <row r="9" spans="1:8" x14ac:dyDescent="0.3">
      <c r="A9" s="818"/>
      <c r="B9" s="818"/>
      <c r="C9" s="818"/>
      <c r="D9" s="165" t="s">
        <v>530</v>
      </c>
      <c r="E9" s="260" t="str">
        <f>DATA!G200</f>
        <v>2025-380</v>
      </c>
      <c r="F9" s="165" t="s">
        <v>242</v>
      </c>
      <c r="G9" s="819"/>
      <c r="H9" s="820"/>
    </row>
    <row r="10" spans="1:8" x14ac:dyDescent="0.3">
      <c r="A10" s="165" t="s">
        <v>531</v>
      </c>
      <c r="B10" s="821"/>
      <c r="C10" s="822"/>
      <c r="D10" s="165" t="s">
        <v>532</v>
      </c>
      <c r="E10" s="166"/>
      <c r="F10" s="165"/>
      <c r="G10" s="810"/>
      <c r="H10" s="812"/>
    </row>
    <row r="11" spans="1:8" x14ac:dyDescent="0.3">
      <c r="A11" s="165" t="s">
        <v>533</v>
      </c>
      <c r="B11" s="823">
        <f>DATA!Y200</f>
        <v>1005</v>
      </c>
      <c r="C11" s="824"/>
      <c r="D11" s="165" t="s">
        <v>534</v>
      </c>
      <c r="E11" s="166"/>
      <c r="F11" s="165"/>
      <c r="G11" s="825"/>
      <c r="H11" s="826"/>
    </row>
    <row r="12" spans="1:8" x14ac:dyDescent="0.3">
      <c r="A12" s="165" t="s">
        <v>251</v>
      </c>
      <c r="B12" s="807" t="s">
        <v>2149</v>
      </c>
      <c r="C12" s="808"/>
      <c r="D12" s="808"/>
      <c r="E12" s="809"/>
      <c r="F12" s="810"/>
      <c r="G12" s="811"/>
      <c r="H12" s="812"/>
    </row>
    <row r="13" spans="1:8" x14ac:dyDescent="0.3">
      <c r="A13" s="814"/>
      <c r="B13" s="814"/>
      <c r="C13" s="814"/>
      <c r="D13" s="814"/>
      <c r="E13" s="814"/>
      <c r="F13" s="814"/>
      <c r="G13" s="814"/>
      <c r="H13" s="814"/>
    </row>
    <row r="14" spans="1:8" x14ac:dyDescent="0.3">
      <c r="A14" s="827" t="s">
        <v>7</v>
      </c>
      <c r="B14" s="827" t="s">
        <v>8</v>
      </c>
      <c r="C14" s="827"/>
      <c r="D14" s="827" t="s">
        <v>535</v>
      </c>
      <c r="E14" s="827"/>
      <c r="F14" s="813" t="s">
        <v>536</v>
      </c>
      <c r="G14" s="814" t="s">
        <v>537</v>
      </c>
      <c r="H14" s="814"/>
    </row>
    <row r="15" spans="1:8" x14ac:dyDescent="0.3">
      <c r="A15" s="827"/>
      <c r="B15" s="827"/>
      <c r="C15" s="827"/>
      <c r="D15" s="827"/>
      <c r="E15" s="827"/>
      <c r="F15" s="813"/>
      <c r="G15" s="167" t="s">
        <v>246</v>
      </c>
      <c r="H15" s="167" t="s">
        <v>538</v>
      </c>
    </row>
    <row r="16" spans="1:8" ht="24.6" customHeight="1" x14ac:dyDescent="0.3">
      <c r="A16" s="261">
        <f>DATA!J200</f>
        <v>60</v>
      </c>
      <c r="B16" s="781" t="str">
        <f>DATA!K200</f>
        <v>copies</v>
      </c>
      <c r="C16" s="782"/>
      <c r="D16" s="779" t="str">
        <f>DATA!I200</f>
        <v>Printing of Training Manual (Hardbound cover, laminated, colored,15.5 x 23 cm, 70 pages, 80gsm, colored, glossy with ISSN/ISBN number)</v>
      </c>
      <c r="E16" s="780"/>
      <c r="F16" s="262"/>
      <c r="G16" s="263">
        <f>DATA!L200</f>
        <v>1350</v>
      </c>
      <c r="H16" s="264">
        <f>SUM(A16*G16)</f>
        <v>81000</v>
      </c>
    </row>
    <row r="17" spans="1:8" ht="22.8" customHeight="1" x14ac:dyDescent="0.3">
      <c r="A17" s="261"/>
      <c r="B17" s="781"/>
      <c r="C17" s="782"/>
      <c r="D17" s="779"/>
      <c r="E17" s="780"/>
      <c r="F17" s="262"/>
      <c r="G17" s="263"/>
      <c r="H17" s="264">
        <f t="shared" ref="H17:H30" si="0">SUM(A17*G17)</f>
        <v>0</v>
      </c>
    </row>
    <row r="18" spans="1:8" ht="27" customHeight="1" x14ac:dyDescent="0.3">
      <c r="A18" s="261"/>
      <c r="B18" s="781"/>
      <c r="C18" s="782"/>
      <c r="D18" s="779"/>
      <c r="E18" s="780"/>
      <c r="F18" s="262"/>
      <c r="G18" s="263"/>
      <c r="H18" s="264">
        <f t="shared" si="0"/>
        <v>0</v>
      </c>
    </row>
    <row r="19" spans="1:8" ht="25.2" customHeight="1" x14ac:dyDescent="0.3">
      <c r="A19" s="261"/>
      <c r="B19" s="781"/>
      <c r="C19" s="782"/>
      <c r="D19" s="779"/>
      <c r="E19" s="780"/>
      <c r="F19" s="262"/>
      <c r="G19" s="263"/>
      <c r="H19" s="264">
        <f t="shared" si="0"/>
        <v>0</v>
      </c>
    </row>
    <row r="20" spans="1:8" ht="25.8" customHeight="1" x14ac:dyDescent="0.3">
      <c r="A20" s="261"/>
      <c r="B20" s="781"/>
      <c r="C20" s="782"/>
      <c r="D20" s="779"/>
      <c r="E20" s="780"/>
      <c r="F20" s="262"/>
      <c r="G20" s="263"/>
      <c r="H20" s="264">
        <f t="shared" si="0"/>
        <v>0</v>
      </c>
    </row>
    <row r="21" spans="1:8" ht="19.95" customHeight="1" x14ac:dyDescent="0.3">
      <c r="A21" s="261"/>
      <c r="B21" s="781"/>
      <c r="C21" s="782"/>
      <c r="D21" s="779"/>
      <c r="E21" s="780"/>
      <c r="F21" s="262"/>
      <c r="G21" s="263"/>
      <c r="H21" s="264">
        <f t="shared" si="0"/>
        <v>0</v>
      </c>
    </row>
    <row r="22" spans="1:8" ht="21.6" customHeight="1" x14ac:dyDescent="0.3">
      <c r="A22" s="261"/>
      <c r="B22" s="781"/>
      <c r="C22" s="782"/>
      <c r="D22" s="779"/>
      <c r="E22" s="780"/>
      <c r="F22" s="262"/>
      <c r="G22" s="263"/>
      <c r="H22" s="264">
        <f t="shared" si="0"/>
        <v>0</v>
      </c>
    </row>
    <row r="23" spans="1:8" ht="20.399999999999999" customHeight="1" x14ac:dyDescent="0.3">
      <c r="A23" s="261"/>
      <c r="B23" s="781"/>
      <c r="C23" s="782"/>
      <c r="D23" s="779"/>
      <c r="E23" s="780"/>
      <c r="F23" s="262"/>
      <c r="G23" s="263"/>
      <c r="H23" s="264">
        <f t="shared" si="0"/>
        <v>0</v>
      </c>
    </row>
    <row r="24" spans="1:8" ht="18" customHeight="1" x14ac:dyDescent="0.3">
      <c r="A24" s="261"/>
      <c r="B24" s="781"/>
      <c r="C24" s="782"/>
      <c r="D24" s="779"/>
      <c r="E24" s="780"/>
      <c r="F24" s="262"/>
      <c r="G24" s="263"/>
      <c r="H24" s="264">
        <f t="shared" si="0"/>
        <v>0</v>
      </c>
    </row>
    <row r="25" spans="1:8" ht="17.399999999999999" customHeight="1" x14ac:dyDescent="0.3">
      <c r="A25" s="261"/>
      <c r="B25" s="781"/>
      <c r="C25" s="782"/>
      <c r="D25" s="779"/>
      <c r="E25" s="780"/>
      <c r="F25" s="262"/>
      <c r="G25" s="263"/>
      <c r="H25" s="264">
        <f t="shared" si="0"/>
        <v>0</v>
      </c>
    </row>
    <row r="26" spans="1:8" ht="21" customHeight="1" x14ac:dyDescent="0.3">
      <c r="A26" s="261"/>
      <c r="B26" s="781"/>
      <c r="C26" s="782"/>
      <c r="D26" s="779"/>
      <c r="E26" s="780"/>
      <c r="F26" s="262"/>
      <c r="G26" s="263"/>
      <c r="H26" s="264">
        <f t="shared" si="0"/>
        <v>0</v>
      </c>
    </row>
    <row r="27" spans="1:8" ht="21" customHeight="1" x14ac:dyDescent="0.3">
      <c r="A27" s="261"/>
      <c r="B27" s="781"/>
      <c r="C27" s="782"/>
      <c r="D27" s="779"/>
      <c r="E27" s="780"/>
      <c r="F27" s="262"/>
      <c r="G27" s="263"/>
      <c r="H27" s="264">
        <f t="shared" si="0"/>
        <v>0</v>
      </c>
    </row>
    <row r="28" spans="1:8" ht="22.95" customHeight="1" x14ac:dyDescent="0.3">
      <c r="A28" s="261"/>
      <c r="B28" s="781"/>
      <c r="C28" s="782"/>
      <c r="D28" s="779"/>
      <c r="E28" s="780"/>
      <c r="F28" s="262"/>
      <c r="G28" s="263"/>
      <c r="H28" s="264">
        <f t="shared" si="0"/>
        <v>0</v>
      </c>
    </row>
    <row r="29" spans="1:8" ht="18" customHeight="1" x14ac:dyDescent="0.3">
      <c r="A29" s="261"/>
      <c r="B29" s="781"/>
      <c r="C29" s="782"/>
      <c r="D29" s="779"/>
      <c r="E29" s="780"/>
      <c r="F29" s="262"/>
      <c r="G29" s="263"/>
      <c r="H29" s="264">
        <f t="shared" si="0"/>
        <v>0</v>
      </c>
    </row>
    <row r="30" spans="1:8" ht="18.600000000000001" customHeight="1" x14ac:dyDescent="0.3">
      <c r="A30" s="261"/>
      <c r="B30" s="781"/>
      <c r="C30" s="782"/>
      <c r="D30" s="779"/>
      <c r="E30" s="780"/>
      <c r="F30" s="262"/>
      <c r="G30" s="263"/>
      <c r="H30" s="264">
        <f t="shared" si="0"/>
        <v>0</v>
      </c>
    </row>
    <row r="31" spans="1:8" ht="22.2" customHeight="1" x14ac:dyDescent="0.3">
      <c r="A31" s="261"/>
      <c r="B31" s="781"/>
      <c r="C31" s="782"/>
      <c r="D31" s="779"/>
      <c r="E31" s="780"/>
      <c r="F31" s="262"/>
      <c r="G31" s="263"/>
      <c r="H31" s="264">
        <f t="shared" ref="H31:H80" si="1">SUM(A31*G31)</f>
        <v>0</v>
      </c>
    </row>
    <row r="32" spans="1:8" ht="22.95" customHeight="1" x14ac:dyDescent="0.3">
      <c r="A32" s="261"/>
      <c r="B32" s="781"/>
      <c r="C32" s="782"/>
      <c r="D32" s="779"/>
      <c r="E32" s="780"/>
      <c r="F32" s="262"/>
      <c r="G32" s="263"/>
      <c r="H32" s="264">
        <f t="shared" si="1"/>
        <v>0</v>
      </c>
    </row>
    <row r="33" spans="1:8" ht="18" customHeight="1" x14ac:dyDescent="0.3">
      <c r="A33" s="261"/>
      <c r="B33" s="781"/>
      <c r="C33" s="782"/>
      <c r="D33" s="779"/>
      <c r="E33" s="780"/>
      <c r="F33" s="262"/>
      <c r="G33" s="263"/>
      <c r="H33" s="264">
        <f t="shared" si="1"/>
        <v>0</v>
      </c>
    </row>
    <row r="34" spans="1:8" ht="19.2" customHeight="1" x14ac:dyDescent="0.3">
      <c r="A34" s="261"/>
      <c r="B34" s="781"/>
      <c r="C34" s="782"/>
      <c r="D34" s="779"/>
      <c r="E34" s="780"/>
      <c r="F34" s="262"/>
      <c r="G34" s="263"/>
      <c r="H34" s="264">
        <f t="shared" si="1"/>
        <v>0</v>
      </c>
    </row>
    <row r="35" spans="1:8" ht="17.399999999999999" hidden="1" customHeight="1" x14ac:dyDescent="0.3">
      <c r="A35" s="261">
        <f>DATA!J398</f>
        <v>5</v>
      </c>
      <c r="B35" s="781" t="str">
        <f>DATA!K398</f>
        <v>set</v>
      </c>
      <c r="C35" s="782"/>
      <c r="D35" s="779" t="str">
        <f>DATA!I398</f>
        <v>Laddle with wooden handle with hole</v>
      </c>
      <c r="E35" s="780"/>
      <c r="F35" s="262"/>
      <c r="G35" s="263">
        <f>DATA!L398</f>
        <v>88.5</v>
      </c>
      <c r="H35" s="264">
        <f t="shared" si="1"/>
        <v>442.5</v>
      </c>
    </row>
    <row r="36" spans="1:8" ht="18.600000000000001" hidden="1" customHeight="1" x14ac:dyDescent="0.3">
      <c r="A36" s="261">
        <f>DATA!J399</f>
        <v>5</v>
      </c>
      <c r="B36" s="781" t="str">
        <f>DATA!K399</f>
        <v>set</v>
      </c>
      <c r="C36" s="782"/>
      <c r="D36" s="779" t="str">
        <f>DATA!I399</f>
        <v>Laddle with wooden handle without hole</v>
      </c>
      <c r="E36" s="780"/>
      <c r="F36" s="262"/>
      <c r="G36" s="263">
        <f>DATA!L399</f>
        <v>88.5</v>
      </c>
      <c r="H36" s="264">
        <f t="shared" si="1"/>
        <v>442.5</v>
      </c>
    </row>
    <row r="37" spans="1:8" ht="20.399999999999999" hidden="1" customHeight="1" x14ac:dyDescent="0.3">
      <c r="A37" s="261">
        <f>DATA!J400</f>
        <v>5</v>
      </c>
      <c r="B37" s="781" t="str">
        <f>DATA!K400</f>
        <v>pc</v>
      </c>
      <c r="C37" s="782"/>
      <c r="D37" s="779" t="str">
        <f>DATA!I400</f>
        <v xml:space="preserve">Measuring Cup Glass </v>
      </c>
      <c r="E37" s="780"/>
      <c r="F37" s="262"/>
      <c r="G37" s="263">
        <f>DATA!L400</f>
        <v>349.5</v>
      </c>
      <c r="H37" s="264">
        <f t="shared" si="1"/>
        <v>1747.5</v>
      </c>
    </row>
    <row r="38" spans="1:8" ht="19.95" hidden="1" customHeight="1" x14ac:dyDescent="0.3">
      <c r="A38" s="261">
        <f>DATA!J401</f>
        <v>5</v>
      </c>
      <c r="B38" s="781" t="str">
        <f>DATA!K401</f>
        <v>set</v>
      </c>
      <c r="C38" s="782"/>
      <c r="D38" s="779" t="str">
        <f>DATA!I401</f>
        <v>Measuring Cup Set    Set Includes: 1/4 cup,1/3 cup, 1/2 cup,1 cup</v>
      </c>
      <c r="E38" s="780"/>
      <c r="F38" s="262"/>
      <c r="G38" s="263">
        <f>DATA!L401</f>
        <v>198</v>
      </c>
      <c r="H38" s="264">
        <f t="shared" si="1"/>
        <v>990</v>
      </c>
    </row>
    <row r="39" spans="1:8" ht="21.6" hidden="1" customHeight="1" x14ac:dyDescent="0.3">
      <c r="A39" s="261">
        <f>DATA!J402</f>
        <v>5</v>
      </c>
      <c r="B39" s="781" t="str">
        <f>DATA!K402</f>
        <v>set</v>
      </c>
      <c r="C39" s="782"/>
      <c r="D39" s="779" t="str">
        <f>DATA!I402</f>
        <v>Measuring Spoon Set sets include: 1/8 teaspoon, 1/4 teaspoon, 1/2 teaspoon, 1 teaspoon, 1/ 2 tbsp, 1 tbsp</v>
      </c>
      <c r="E39" s="780"/>
      <c r="F39" s="262"/>
      <c r="G39" s="263">
        <f>DATA!L402</f>
        <v>429</v>
      </c>
      <c r="H39" s="264">
        <f t="shared" si="1"/>
        <v>2145</v>
      </c>
    </row>
    <row r="40" spans="1:8" ht="22.95" hidden="1" customHeight="1" x14ac:dyDescent="0.3">
      <c r="A40" s="261">
        <f>DATA!J403</f>
        <v>3</v>
      </c>
      <c r="B40" s="781" t="str">
        <f>DATA!K403</f>
        <v>set</v>
      </c>
      <c r="C40" s="782"/>
      <c r="D40" s="779" t="str">
        <f>DATA!I403</f>
        <v>Mixing Bowl with Cover 5pcs</v>
      </c>
      <c r="E40" s="780"/>
      <c r="F40" s="262"/>
      <c r="G40" s="263">
        <f>DATA!L403</f>
        <v>6547.23</v>
      </c>
      <c r="H40" s="264">
        <f t="shared" si="1"/>
        <v>19641.689999999999</v>
      </c>
    </row>
    <row r="41" spans="1:8" ht="18.600000000000001" hidden="1" customHeight="1" x14ac:dyDescent="0.3">
      <c r="A41" s="261">
        <f>DATA!J404</f>
        <v>5</v>
      </c>
      <c r="B41" s="781" t="str">
        <f>DATA!K404</f>
        <v>set</v>
      </c>
      <c r="C41" s="782"/>
      <c r="D41" s="779" t="str">
        <f>DATA!I404</f>
        <v>Fruit and Vegetable Peeler  Stainless Steel 13 cm (5 ")</v>
      </c>
      <c r="E41" s="780"/>
      <c r="F41" s="262"/>
      <c r="G41" s="263">
        <f>DATA!L404</f>
        <v>240</v>
      </c>
      <c r="H41" s="264">
        <f t="shared" si="1"/>
        <v>1200</v>
      </c>
    </row>
    <row r="42" spans="1:8" ht="19.2" hidden="1" customHeight="1" x14ac:dyDescent="0.3">
      <c r="A42" s="261">
        <f>DATA!J405</f>
        <v>5</v>
      </c>
      <c r="B42" s="781" t="str">
        <f>DATA!K405</f>
        <v>set</v>
      </c>
      <c r="C42" s="782"/>
      <c r="D42" s="779" t="str">
        <f>DATA!I405</f>
        <v>Pot Holder Cloth 3pcs/set</v>
      </c>
      <c r="E42" s="780"/>
      <c r="F42" s="262"/>
      <c r="G42" s="263">
        <f>DATA!L405</f>
        <v>45</v>
      </c>
      <c r="H42" s="264">
        <f t="shared" si="1"/>
        <v>225</v>
      </c>
    </row>
    <row r="43" spans="1:8" ht="14.4" hidden="1" customHeight="1" x14ac:dyDescent="0.3">
      <c r="A43" s="261">
        <f>DATA!J406</f>
        <v>10</v>
      </c>
      <c r="B43" s="781" t="str">
        <f>DATA!K406</f>
        <v>pc</v>
      </c>
      <c r="C43" s="782"/>
      <c r="D43" s="779" t="str">
        <f>DATA!I406</f>
        <v>Pot Holder Heat Insulated Gloves                  Specifications: Color: Grey
 Material: silicone
 Size: 20.5x16.5cm</v>
      </c>
      <c r="E43" s="780"/>
      <c r="F43" s="262"/>
      <c r="G43" s="263">
        <f>DATA!L406</f>
        <v>118.5</v>
      </c>
      <c r="H43" s="264">
        <f t="shared" si="1"/>
        <v>1185</v>
      </c>
    </row>
    <row r="44" spans="1:8" ht="14.4" hidden="1" customHeight="1" x14ac:dyDescent="0.3">
      <c r="A44" s="261">
        <f>DATA!J407</f>
        <v>2</v>
      </c>
      <c r="B44" s="781" t="str">
        <f>DATA!K407</f>
        <v>pc</v>
      </c>
      <c r="C44" s="782"/>
      <c r="D44" s="779" t="str">
        <f>DATA!I407</f>
        <v xml:space="preserve">Knife Sharpener </v>
      </c>
      <c r="E44" s="780"/>
      <c r="F44" s="262"/>
      <c r="G44" s="263">
        <f>DATA!L407</f>
        <v>523.5</v>
      </c>
      <c r="H44" s="264">
        <f t="shared" si="1"/>
        <v>1047</v>
      </c>
    </row>
    <row r="45" spans="1:8" ht="14.4" hidden="1" customHeight="1" x14ac:dyDescent="0.3">
      <c r="A45" s="261">
        <f>DATA!J408</f>
        <v>5</v>
      </c>
      <c r="B45" s="781" t="str">
        <f>DATA!K408</f>
        <v>pc</v>
      </c>
      <c r="C45" s="782"/>
      <c r="D45" s="779" t="str">
        <f>DATA!I408</f>
        <v>Sifter Stainless Steel 270 x 70mm Mesh: #30 (0.595mm)</v>
      </c>
      <c r="E45" s="780"/>
      <c r="F45" s="262"/>
      <c r="G45" s="263">
        <f>DATA!L408</f>
        <v>450</v>
      </c>
      <c r="H45" s="264">
        <f t="shared" si="1"/>
        <v>2250</v>
      </c>
    </row>
    <row r="46" spans="1:8" ht="14.4" hidden="1" customHeight="1" x14ac:dyDescent="0.3">
      <c r="A46" s="261">
        <f>DATA!J409</f>
        <v>5</v>
      </c>
      <c r="B46" s="781" t="str">
        <f>DATA!K409</f>
        <v>pc</v>
      </c>
      <c r="C46" s="782"/>
      <c r="D46" s="779" t="str">
        <f>DATA!I409</f>
        <v xml:space="preserve">Pitcher Stainless Steel 2000 ml </v>
      </c>
      <c r="E46" s="780"/>
      <c r="F46" s="262"/>
      <c r="G46" s="263">
        <f>DATA!L409</f>
        <v>898.5</v>
      </c>
      <c r="H46" s="264">
        <f t="shared" si="1"/>
        <v>4492.5</v>
      </c>
    </row>
    <row r="47" spans="1:8" ht="14.4" hidden="1" customHeight="1" x14ac:dyDescent="0.3">
      <c r="A47" s="261">
        <f>DATA!J410</f>
        <v>3</v>
      </c>
      <c r="B47" s="781" t="str">
        <f>DATA!K410</f>
        <v>pc</v>
      </c>
      <c r="C47" s="782"/>
      <c r="D47" s="779" t="str">
        <f>DATA!I410</f>
        <v>Basin 3.0 thick 76cm diameter Stainless</v>
      </c>
      <c r="E47" s="780"/>
      <c r="F47" s="262"/>
      <c r="G47" s="263">
        <f>DATA!L410</f>
        <v>6043.5</v>
      </c>
      <c r="H47" s="264">
        <f t="shared" si="1"/>
        <v>18130.5</v>
      </c>
    </row>
    <row r="48" spans="1:8" ht="18.600000000000001" hidden="1" customHeight="1" x14ac:dyDescent="0.3">
      <c r="A48" s="261">
        <f>DATA!J411</f>
        <v>3</v>
      </c>
      <c r="B48" s="781" t="str">
        <f>DATA!K411</f>
        <v>pc</v>
      </c>
      <c r="C48" s="782"/>
      <c r="D48" s="779" t="str">
        <f>DATA!I411</f>
        <v>Basin 3.0 thick 52cm diameter Stainless</v>
      </c>
      <c r="E48" s="780"/>
      <c r="F48" s="262"/>
      <c r="G48" s="263">
        <f>DATA!L411</f>
        <v>3277.5</v>
      </c>
      <c r="H48" s="264">
        <f t="shared" si="1"/>
        <v>9832.5</v>
      </c>
    </row>
    <row r="49" spans="1:8" ht="18.600000000000001" hidden="1" customHeight="1" x14ac:dyDescent="0.3">
      <c r="A49" s="261">
        <f>DATA!J412</f>
        <v>3</v>
      </c>
      <c r="B49" s="781" t="str">
        <f>DATA!K412</f>
        <v>pc</v>
      </c>
      <c r="C49" s="782"/>
      <c r="D49" s="779" t="str">
        <f>DATA!I412</f>
        <v>Basin 3.0 thick 40cm diameter Stainless</v>
      </c>
      <c r="E49" s="780"/>
      <c r="F49" s="262"/>
      <c r="G49" s="263">
        <f>DATA!L412</f>
        <v>1375.5</v>
      </c>
      <c r="H49" s="264">
        <f t="shared" si="1"/>
        <v>4126.5</v>
      </c>
    </row>
    <row r="50" spans="1:8" ht="15" hidden="1" customHeight="1" x14ac:dyDescent="0.3">
      <c r="A50" s="261">
        <f>DATA!J413</f>
        <v>20</v>
      </c>
      <c r="B50" s="781" t="str">
        <f>DATA!K413</f>
        <v>pc</v>
      </c>
      <c r="C50" s="782"/>
      <c r="D50" s="779" t="str">
        <f>DATA!I413</f>
        <v>Portioning Bowl Stainless Steel with Capacity Markings Indicator 2.5L (22cm)</v>
      </c>
      <c r="E50" s="780"/>
      <c r="F50" s="262"/>
      <c r="G50" s="263">
        <f>DATA!L413</f>
        <v>478.5</v>
      </c>
      <c r="H50" s="264">
        <f t="shared" si="1"/>
        <v>9570</v>
      </c>
    </row>
    <row r="51" spans="1:8" ht="16.2" hidden="1" customHeight="1" x14ac:dyDescent="0.3">
      <c r="A51" s="261">
        <f>DATA!J414</f>
        <v>50</v>
      </c>
      <c r="B51" s="781" t="str">
        <f>DATA!K414</f>
        <v>pc</v>
      </c>
      <c r="C51" s="782"/>
      <c r="D51" s="779" t="str">
        <f>DATA!I414</f>
        <v>Sponge Scrap Pad</v>
      </c>
      <c r="E51" s="780"/>
      <c r="F51" s="262"/>
      <c r="G51" s="263">
        <f>DATA!L414</f>
        <v>60</v>
      </c>
      <c r="H51" s="264">
        <f t="shared" si="1"/>
        <v>3000</v>
      </c>
    </row>
    <row r="52" spans="1:8" ht="23.4" hidden="1" customHeight="1" x14ac:dyDescent="0.3">
      <c r="A52" s="261">
        <f>DATA!J415</f>
        <v>50</v>
      </c>
      <c r="B52" s="781" t="str">
        <f>DATA!K415</f>
        <v>pc</v>
      </c>
      <c r="C52" s="782"/>
      <c r="D52" s="779" t="str">
        <f>DATA!I415</f>
        <v>Scrub Pad</v>
      </c>
      <c r="E52" s="780"/>
      <c r="F52" s="262"/>
      <c r="G52" s="263">
        <f>DATA!L415</f>
        <v>50</v>
      </c>
      <c r="H52" s="264">
        <f t="shared" si="1"/>
        <v>2500</v>
      </c>
    </row>
    <row r="53" spans="1:8" ht="19.8" hidden="1" customHeight="1" x14ac:dyDescent="0.3">
      <c r="A53" s="261">
        <f>DATA!J416</f>
        <v>30</v>
      </c>
      <c r="B53" s="781" t="str">
        <f>DATA!K416</f>
        <v>pc</v>
      </c>
      <c r="C53" s="782"/>
      <c r="D53" s="779" t="str">
        <f>DATA!I416</f>
        <v>Dish Cloth Cotton Quick Drying Towel  Size: 70x50cm</v>
      </c>
      <c r="E53" s="780"/>
      <c r="F53" s="262"/>
      <c r="G53" s="263">
        <f>DATA!L416</f>
        <v>105</v>
      </c>
      <c r="H53" s="264">
        <f t="shared" si="1"/>
        <v>3150</v>
      </c>
    </row>
    <row r="54" spans="1:8" ht="14.4" hidden="1" customHeight="1" x14ac:dyDescent="0.3">
      <c r="A54" s="261">
        <f>DATA!J417</f>
        <v>20</v>
      </c>
      <c r="B54" s="781" t="str">
        <f>DATA!K417</f>
        <v>pair</v>
      </c>
      <c r="C54" s="782"/>
      <c r="D54" s="779" t="str">
        <f>DATA!I417</f>
        <v>Cleaning Gloves Long Size,Rubber, Large</v>
      </c>
      <c r="E54" s="780"/>
      <c r="F54" s="262"/>
      <c r="G54" s="263">
        <f>DATA!L417</f>
        <v>67.5</v>
      </c>
      <c r="H54" s="264">
        <f t="shared" si="1"/>
        <v>1350</v>
      </c>
    </row>
    <row r="55" spans="1:8" ht="21" hidden="1" customHeight="1" x14ac:dyDescent="0.3">
      <c r="A55" s="261">
        <f>DATA!J418</f>
        <v>20</v>
      </c>
      <c r="B55" s="781" t="str">
        <f>DATA!K418</f>
        <v>pair</v>
      </c>
      <c r="C55" s="782"/>
      <c r="D55" s="779" t="str">
        <f>DATA!I418</f>
        <v>Cleaning Gloves Long Size,Rubber, Medium</v>
      </c>
      <c r="E55" s="780"/>
      <c r="F55" s="262"/>
      <c r="G55" s="263">
        <f>DATA!L418</f>
        <v>67.5</v>
      </c>
      <c r="H55" s="264">
        <f t="shared" si="1"/>
        <v>1350</v>
      </c>
    </row>
    <row r="56" spans="1:8" ht="19.2" hidden="1" customHeight="1" x14ac:dyDescent="0.3">
      <c r="A56" s="261">
        <f>DATA!J419</f>
        <v>20</v>
      </c>
      <c r="B56" s="781" t="str">
        <f>DATA!K419</f>
        <v>pair</v>
      </c>
      <c r="C56" s="782"/>
      <c r="D56" s="779" t="str">
        <f>DATA!I419</f>
        <v>Cleaning Gloves Long Size,Rubber, Small</v>
      </c>
      <c r="E56" s="780"/>
      <c r="F56" s="262"/>
      <c r="G56" s="263">
        <f>DATA!L419</f>
        <v>67.5</v>
      </c>
      <c r="H56" s="264">
        <f t="shared" si="1"/>
        <v>1350</v>
      </c>
    </row>
    <row r="57" spans="1:8" ht="20.399999999999999" hidden="1" customHeight="1" x14ac:dyDescent="0.3">
      <c r="A57" s="261">
        <f>DATA!J420</f>
        <v>2</v>
      </c>
      <c r="B57" s="781" t="str">
        <f>DATA!K420</f>
        <v>pc</v>
      </c>
      <c r="C57" s="782"/>
      <c r="D57" s="779" t="str">
        <f>DATA!I420</f>
        <v xml:space="preserve">Fire Extinguisher  ABC Dry Chemical  10LBS </v>
      </c>
      <c r="E57" s="780"/>
      <c r="F57" s="262"/>
      <c r="G57" s="263">
        <f>DATA!L420</f>
        <v>1650</v>
      </c>
      <c r="H57" s="264">
        <f t="shared" si="1"/>
        <v>3300</v>
      </c>
    </row>
    <row r="58" spans="1:8" ht="20.399999999999999" hidden="1" customHeight="1" x14ac:dyDescent="0.3">
      <c r="A58" s="261">
        <f>DATA!J421</f>
        <v>5</v>
      </c>
      <c r="B58" s="781" t="str">
        <f>DATA!K421</f>
        <v>pc</v>
      </c>
      <c r="C58" s="782"/>
      <c r="D58" s="779" t="str">
        <f>DATA!I421</f>
        <v xml:space="preserve">Fruit and Vegetables Brush Soft Bristle </v>
      </c>
      <c r="E58" s="780"/>
      <c r="F58" s="262"/>
      <c r="G58" s="263">
        <f>DATA!L421</f>
        <v>121.5</v>
      </c>
      <c r="H58" s="264">
        <f t="shared" si="1"/>
        <v>607.5</v>
      </c>
    </row>
    <row r="59" spans="1:8" ht="20.399999999999999" hidden="1" customHeight="1" x14ac:dyDescent="0.3">
      <c r="A59" s="261">
        <f>DATA!J422</f>
        <v>10</v>
      </c>
      <c r="B59" s="781" t="str">
        <f>DATA!K422</f>
        <v>Set</v>
      </c>
      <c r="C59" s="782"/>
      <c r="D59" s="779" t="str">
        <f>DATA!I422</f>
        <v>Cleaning Bottle Brush  5 in 1 Multifunctional</v>
      </c>
      <c r="E59" s="780"/>
      <c r="F59" s="262"/>
      <c r="G59" s="263">
        <f>DATA!L422</f>
        <v>120</v>
      </c>
      <c r="H59" s="264">
        <f t="shared" si="1"/>
        <v>1200</v>
      </c>
    </row>
    <row r="60" spans="1:8" ht="20.399999999999999" hidden="1" customHeight="1" x14ac:dyDescent="0.3">
      <c r="A60" s="261">
        <f>DATA!J423</f>
        <v>5</v>
      </c>
      <c r="B60" s="781" t="str">
        <f>DATA!K423</f>
        <v>pcs</v>
      </c>
      <c r="C60" s="782"/>
      <c r="D60" s="779" t="str">
        <f>DATA!I423</f>
        <v>Wooden Handle Ladle Length 88 CM
Diameter 14 CM</v>
      </c>
      <c r="E60" s="780"/>
      <c r="F60" s="262"/>
      <c r="G60" s="263">
        <f>DATA!L423</f>
        <v>412.5</v>
      </c>
      <c r="H60" s="264">
        <f t="shared" si="1"/>
        <v>2062.5</v>
      </c>
    </row>
    <row r="61" spans="1:8" ht="19.95" hidden="1" customHeight="1" x14ac:dyDescent="0.3">
      <c r="A61" s="261">
        <f>DATA!J424</f>
        <v>5</v>
      </c>
      <c r="B61" s="781" t="str">
        <f>DATA!K424</f>
        <v>pair</v>
      </c>
      <c r="C61" s="782"/>
      <c r="D61" s="779" t="str">
        <f>DATA!I424</f>
        <v xml:space="preserve">Silicone Gloves </v>
      </c>
      <c r="E61" s="780"/>
      <c r="F61" s="262"/>
      <c r="G61" s="263">
        <f>DATA!L424</f>
        <v>448.5</v>
      </c>
      <c r="H61" s="264">
        <f t="shared" si="1"/>
        <v>2242.5</v>
      </c>
    </row>
    <row r="62" spans="1:8" ht="24.6" hidden="1" customHeight="1" x14ac:dyDescent="0.3">
      <c r="A62" s="261">
        <f>DATA!J425</f>
        <v>5</v>
      </c>
      <c r="B62" s="781" t="str">
        <f>DATA!K425</f>
        <v>pc</v>
      </c>
      <c r="C62" s="782"/>
      <c r="D62" s="779" t="str">
        <f>DATA!I425</f>
        <v>Plastic Crate 52cmX36cmX25cm without Hole Green</v>
      </c>
      <c r="E62" s="780"/>
      <c r="F62" s="262"/>
      <c r="G62" s="263">
        <f>DATA!L425</f>
        <v>510</v>
      </c>
      <c r="H62" s="264">
        <f t="shared" si="1"/>
        <v>2550</v>
      </c>
    </row>
    <row r="63" spans="1:8" ht="21.6" hidden="1" customHeight="1" x14ac:dyDescent="0.3">
      <c r="A63" s="261">
        <f>DATA!J426</f>
        <v>5</v>
      </c>
      <c r="B63" s="781" t="str">
        <f>DATA!K426</f>
        <v>pc</v>
      </c>
      <c r="C63" s="782"/>
      <c r="D63" s="779" t="str">
        <f>DATA!I426</f>
        <v>Plastic Crate  52cmX36cmX25cm with Hole Green</v>
      </c>
      <c r="E63" s="780"/>
      <c r="F63" s="262"/>
      <c r="G63" s="263">
        <f>DATA!L426</f>
        <v>510</v>
      </c>
      <c r="H63" s="264">
        <f t="shared" si="1"/>
        <v>2550</v>
      </c>
    </row>
    <row r="64" spans="1:8" ht="21" hidden="1" customHeight="1" x14ac:dyDescent="0.3">
      <c r="A64" s="261">
        <f>DATA!J427</f>
        <v>5</v>
      </c>
      <c r="B64" s="781" t="str">
        <f>DATA!K427</f>
        <v>pc</v>
      </c>
      <c r="C64" s="782"/>
      <c r="D64" s="779" t="str">
        <f>DATA!I427</f>
        <v>Plastic Crate 52cmX36cmX25cm without Hole Blue</v>
      </c>
      <c r="E64" s="780"/>
      <c r="F64" s="262"/>
      <c r="G64" s="263">
        <f>DATA!L427</f>
        <v>510</v>
      </c>
      <c r="H64" s="264">
        <f t="shared" si="1"/>
        <v>2550</v>
      </c>
    </row>
    <row r="65" spans="1:8" ht="22.95" hidden="1" customHeight="1" x14ac:dyDescent="0.3">
      <c r="A65" s="261">
        <f>DATA!J428</f>
        <v>5</v>
      </c>
      <c r="B65" s="781" t="str">
        <f>DATA!K428</f>
        <v>pc</v>
      </c>
      <c r="C65" s="782"/>
      <c r="D65" s="779" t="str">
        <f>DATA!I428</f>
        <v>Plastic Crate  52cmX36cmX25cm with Hole Blue</v>
      </c>
      <c r="E65" s="780"/>
      <c r="F65" s="262"/>
      <c r="G65" s="263">
        <f>DATA!L428</f>
        <v>510</v>
      </c>
      <c r="H65" s="264">
        <f t="shared" si="1"/>
        <v>2550</v>
      </c>
    </row>
    <row r="66" spans="1:8" ht="18.600000000000001" hidden="1" customHeight="1" x14ac:dyDescent="0.3">
      <c r="A66" s="261">
        <f>DATA!J429</f>
        <v>10</v>
      </c>
      <c r="B66" s="781" t="str">
        <f>DATA!K429</f>
        <v>pc</v>
      </c>
      <c r="C66" s="782"/>
      <c r="D66" s="779" t="str">
        <f>DATA!I429</f>
        <v>Plastic Bucket 12L with Cover and handle Food Grade (Storage Containers) white</v>
      </c>
      <c r="E66" s="780"/>
      <c r="F66" s="262"/>
      <c r="G66" s="263">
        <f>DATA!L429</f>
        <v>526.5</v>
      </c>
      <c r="H66" s="264">
        <f t="shared" si="1"/>
        <v>5265</v>
      </c>
    </row>
    <row r="67" spans="1:8" ht="22.2" hidden="1" customHeight="1" x14ac:dyDescent="0.3">
      <c r="A67" s="261">
        <f>DATA!J430</f>
        <v>5</v>
      </c>
      <c r="B67" s="781" t="str">
        <f>DATA!K430</f>
        <v>pc</v>
      </c>
      <c r="C67" s="782"/>
      <c r="D67" s="779" t="str">
        <f>DATA!I430</f>
        <v>Plastic Bucket 6L with Cover and handle  Food Grade  (Storage Containers) white</v>
      </c>
      <c r="E67" s="780"/>
      <c r="F67" s="262"/>
      <c r="G67" s="263">
        <f>DATA!L430</f>
        <v>315.315</v>
      </c>
      <c r="H67" s="264">
        <f t="shared" si="1"/>
        <v>1576.575</v>
      </c>
    </row>
    <row r="68" spans="1:8" ht="18.600000000000001" hidden="1" customHeight="1" x14ac:dyDescent="0.3">
      <c r="A68" s="261">
        <f>DATA!J431</f>
        <v>5</v>
      </c>
      <c r="B68" s="781" t="str">
        <f>DATA!K431</f>
        <v>pc</v>
      </c>
      <c r="C68" s="782"/>
      <c r="D68" s="779" t="str">
        <f>DATA!I431</f>
        <v>Plastic Bucket 4L with Cover and handle  Food Grade  (Storage Containers)white</v>
      </c>
      <c r="E68" s="780"/>
      <c r="F68" s="262"/>
      <c r="G68" s="263">
        <f>DATA!L431</f>
        <v>222</v>
      </c>
      <c r="H68" s="264">
        <f t="shared" si="1"/>
        <v>1110</v>
      </c>
    </row>
    <row r="69" spans="1:8" ht="19.2" hidden="1" customHeight="1" x14ac:dyDescent="0.3">
      <c r="A69" s="261">
        <f>DATA!J432</f>
        <v>25</v>
      </c>
      <c r="B69" s="781" t="str">
        <f>DATA!K432</f>
        <v>pc</v>
      </c>
      <c r="C69" s="782"/>
      <c r="D69" s="779" t="str">
        <f>DATA!I432</f>
        <v>Plastic Bucket 2L with Cover and handle  Food Grade (Storage Containers) white</v>
      </c>
      <c r="E69" s="780"/>
      <c r="F69" s="262"/>
      <c r="G69" s="263">
        <f>DATA!L432</f>
        <v>152.04</v>
      </c>
      <c r="H69" s="264">
        <f t="shared" si="1"/>
        <v>3801</v>
      </c>
    </row>
    <row r="70" spans="1:8" ht="22.2" hidden="1" customHeight="1" x14ac:dyDescent="0.3">
      <c r="A70" s="261">
        <f>DATA!J433</f>
        <v>10</v>
      </c>
      <c r="B70" s="781" t="str">
        <f>DATA!K433</f>
        <v>pc</v>
      </c>
      <c r="C70" s="782"/>
      <c r="D70" s="779" t="str">
        <f>DATA!I433</f>
        <v>Storage box 155 liters</v>
      </c>
      <c r="E70" s="780"/>
      <c r="F70" s="262"/>
      <c r="G70" s="263">
        <f>DATA!L433</f>
        <v>1800</v>
      </c>
      <c r="H70" s="264">
        <f t="shared" si="1"/>
        <v>18000</v>
      </c>
    </row>
    <row r="71" spans="1:8" ht="18" hidden="1" customHeight="1" x14ac:dyDescent="0.3">
      <c r="A71" s="261">
        <f>DATA!J434</f>
        <v>2</v>
      </c>
      <c r="B71" s="781" t="str">
        <f>DATA!K434</f>
        <v>pc</v>
      </c>
      <c r="C71" s="782"/>
      <c r="D71" s="779" t="str">
        <f>DATA!I434</f>
        <v>Steamer  Cooker  20 Quart Induction-ready Stainless Steel
Cover included
Stainless steel
Tri-ply bottom</v>
      </c>
      <c r="E71" s="780"/>
      <c r="F71" s="262"/>
      <c r="G71" s="263">
        <f>DATA!L434</f>
        <v>14567.97</v>
      </c>
      <c r="H71" s="264">
        <f t="shared" si="1"/>
        <v>29135.94</v>
      </c>
    </row>
    <row r="72" spans="1:8" ht="19.2" hidden="1" customHeight="1" x14ac:dyDescent="0.3">
      <c r="A72" s="261">
        <f>DATA!J435</f>
        <v>3</v>
      </c>
      <c r="B72" s="781" t="str">
        <f>DATA!K435</f>
        <v>pc</v>
      </c>
      <c r="C72" s="782"/>
      <c r="D72" s="779" t="str">
        <f>DATA!I435</f>
        <v xml:space="preserve">Stock Pot with Cover, 45CM*45CM  Stainless Steel </v>
      </c>
      <c r="E72" s="780"/>
      <c r="F72" s="262"/>
      <c r="G72" s="263">
        <f>DATA!L435</f>
        <v>24000</v>
      </c>
      <c r="H72" s="264">
        <f t="shared" si="1"/>
        <v>72000</v>
      </c>
    </row>
    <row r="73" spans="1:8" ht="19.2" hidden="1" customHeight="1" x14ac:dyDescent="0.3">
      <c r="A73" s="261">
        <f>DATA!J436</f>
        <v>3</v>
      </c>
      <c r="B73" s="781" t="str">
        <f>DATA!K436</f>
        <v>pc</v>
      </c>
      <c r="C73" s="782"/>
      <c r="D73" s="779" t="str">
        <f>DATA!I436</f>
        <v xml:space="preserve">Wok Pan  2mm (thickness) 60cm diameter </v>
      </c>
      <c r="E73" s="780"/>
      <c r="F73" s="262"/>
      <c r="G73" s="263">
        <f>DATA!L436</f>
        <v>4125</v>
      </c>
      <c r="H73" s="264">
        <f t="shared" si="1"/>
        <v>12375</v>
      </c>
    </row>
    <row r="74" spans="1:8" ht="19.2" hidden="1" customHeight="1" x14ac:dyDescent="0.3">
      <c r="A74" s="261">
        <f>DATA!J210</f>
        <v>1</v>
      </c>
      <c r="B74" s="781" t="str">
        <f>DATA!K437</f>
        <v>pcs</v>
      </c>
      <c r="C74" s="782"/>
      <c r="D74" s="779" t="str">
        <f>DATA!I437</f>
        <v>Office Desk/Table
Material: MDF
Color: Walnut
Dimensions of Table:
47.24" W x 30.31" H x 23.63" D
Drawer Dimensions:
11" W x 23" H x 18.75" D</v>
      </c>
      <c r="E74" s="780"/>
      <c r="F74" s="262"/>
      <c r="G74" s="263">
        <f>DATA!L62</f>
        <v>60</v>
      </c>
      <c r="H74" s="264">
        <f t="shared" si="1"/>
        <v>60</v>
      </c>
    </row>
    <row r="75" spans="1:8" ht="21" hidden="1" customHeight="1" x14ac:dyDescent="0.3">
      <c r="A75" s="261">
        <f>DATA!J211</f>
        <v>1</v>
      </c>
      <c r="B75" s="781" t="str">
        <f>DATA!K438</f>
        <v>pcs</v>
      </c>
      <c r="C75" s="782"/>
      <c r="D75" s="779" t="str">
        <f>DATA!I438</f>
        <v>Office Chair - Junior Executive Chair
Black Leatherette
Ergonomic with padded armrests
Chrome base with smooth-rolling caster wheels
Seat Dimensions:
21" L x 21" W
Backrest Dimensions:
26.5" L x 21" W
Full Dimensions:
25" W x 42" - 45" H</v>
      </c>
      <c r="E75" s="780"/>
      <c r="F75" s="168"/>
      <c r="G75" s="263">
        <f>DATA!L63</f>
        <v>125</v>
      </c>
      <c r="H75" s="264">
        <f t="shared" si="1"/>
        <v>125</v>
      </c>
    </row>
    <row r="76" spans="1:8" ht="22.2" hidden="1" customHeight="1" x14ac:dyDescent="0.3">
      <c r="A76" s="261">
        <f>DATA!J212</f>
        <v>2</v>
      </c>
      <c r="B76" s="781" t="str">
        <f>DATA!K439</f>
        <v>pcs</v>
      </c>
      <c r="C76" s="782"/>
      <c r="D76" s="779" t="str">
        <f>DATA!I439</f>
        <v>Portable Projector with bag and stand
Product Details:
Android 11,500 ANSI
DRM L1 Certification
nnovative 120°rotating projection
ASA 3.0(AF+KS+ScrnFit+Avoid)
Dual-bass diaphragms
≤30 dB/m Ultra-low decibel
Specifications:
Product Color: White
Product Weight: 1.5Kg
Product Size: 145*142*219 mm
Display Technology: LCD
Brightness: 500 ANSI Lumens
Physical Resolution: 1920 * 1080 FHD
Lens： 3 Pcs aspherical pure glass lens
Projection Features
Zoom Function：50%-100%
Projection Ratio: 1.2: 1
Projection Size: 45-140 Inch
Projection Distance: 1.2-3.8m
Intelligent Adjustment
Keystone Correction： Auto
Focus Adjustment： Auto
Obstacle Avoidance： Auto
Screen Alignment： Auto
Audio &amp; Connectivity
Speaker: 5W * 2
Noise: ≤30dB/m
Cavity Volume：370CC
Bluetooth: 5.0
WiFi: Dual Band 2.4/5G Hz
Interface
HDMI：*1
USB：*1
AUX3.5mm：*1</v>
      </c>
      <c r="E76" s="780"/>
      <c r="F76" s="168"/>
      <c r="G76" s="263">
        <f>DATA!L64</f>
        <v>150</v>
      </c>
      <c r="H76" s="264">
        <f t="shared" si="1"/>
        <v>300</v>
      </c>
    </row>
    <row r="77" spans="1:8" ht="22.2" hidden="1" customHeight="1" x14ac:dyDescent="0.3">
      <c r="A77" s="261">
        <f>DATA!J213</f>
        <v>5</v>
      </c>
      <c r="B77" s="781">
        <f>DATA!K440</f>
        <v>0</v>
      </c>
      <c r="C77" s="782"/>
      <c r="D77" s="779">
        <f>DATA!I440</f>
        <v>0</v>
      </c>
      <c r="E77" s="780"/>
      <c r="F77" s="168"/>
      <c r="G77" s="263">
        <f>DATA!L65</f>
        <v>130</v>
      </c>
      <c r="H77" s="264">
        <f t="shared" si="1"/>
        <v>650</v>
      </c>
    </row>
    <row r="78" spans="1:8" ht="22.95" hidden="1" customHeight="1" x14ac:dyDescent="0.3">
      <c r="A78" s="261">
        <f>DATA!J214</f>
        <v>2</v>
      </c>
      <c r="B78" s="781" t="str">
        <f>DATA!K441</f>
        <v>pcs</v>
      </c>
      <c r="C78" s="782"/>
      <c r="D78" s="779" t="str">
        <f>DATA!I66</f>
        <v>Assorted Coffee 3 in 1</v>
      </c>
      <c r="E78" s="780"/>
      <c r="F78" s="168"/>
      <c r="G78" s="263">
        <f>DATA!L66</f>
        <v>225</v>
      </c>
      <c r="H78" s="264">
        <f t="shared" si="1"/>
        <v>450</v>
      </c>
    </row>
    <row r="79" spans="1:8" ht="19.2" hidden="1" customHeight="1" x14ac:dyDescent="0.3">
      <c r="A79" s="261">
        <f>DATA!J215</f>
        <v>1</v>
      </c>
      <c r="B79" s="781">
        <f>DATA!K442</f>
        <v>0</v>
      </c>
      <c r="C79" s="782"/>
      <c r="D79" s="779" t="str">
        <f>DATA!I67</f>
        <v>Coke 1.7L</v>
      </c>
      <c r="E79" s="780"/>
      <c r="F79" s="168"/>
      <c r="G79" s="263">
        <f>DATA!L67</f>
        <v>1180</v>
      </c>
      <c r="H79" s="264">
        <f t="shared" si="1"/>
        <v>1180</v>
      </c>
    </row>
    <row r="80" spans="1:8" ht="19.95" hidden="1" customHeight="1" x14ac:dyDescent="0.3">
      <c r="A80" s="261">
        <f>DATA!J216</f>
        <v>5</v>
      </c>
      <c r="B80" s="781" t="str">
        <f>DATA!K443</f>
        <v>pcs</v>
      </c>
      <c r="C80" s="782"/>
      <c r="D80" s="779" t="str">
        <f>DATA!I68</f>
        <v>Bottled Water 1L</v>
      </c>
      <c r="E80" s="780"/>
      <c r="F80" s="168"/>
      <c r="G80" s="263">
        <f>DATA!L68</f>
        <v>485</v>
      </c>
      <c r="H80" s="264">
        <f t="shared" si="1"/>
        <v>2425</v>
      </c>
    </row>
    <row r="81" spans="1:8" ht="20.399999999999999" hidden="1" customHeight="1" x14ac:dyDescent="0.3">
      <c r="A81" s="261">
        <f>DATA!J217</f>
        <v>1</v>
      </c>
      <c r="B81" s="781" t="str">
        <f>DATA!K444</f>
        <v>pcs</v>
      </c>
      <c r="C81" s="782"/>
      <c r="D81" s="779" t="str">
        <f>DATA!I69</f>
        <v>Dutchmill 90ml 4's</v>
      </c>
      <c r="E81" s="780"/>
      <c r="F81" s="168"/>
      <c r="G81" s="263">
        <f>DATA!L69</f>
        <v>130</v>
      </c>
      <c r="H81" s="264">
        <f t="shared" ref="H81:H84" si="2">SUM(A81*G81)</f>
        <v>130</v>
      </c>
    </row>
    <row r="82" spans="1:8" ht="21" hidden="1" customHeight="1" x14ac:dyDescent="0.3">
      <c r="A82" s="261">
        <f>DATA!J218</f>
        <v>1</v>
      </c>
      <c r="B82" s="781">
        <f>DATA!K445</f>
        <v>0</v>
      </c>
      <c r="C82" s="782"/>
      <c r="D82" s="779" t="str">
        <f>DATA!I70</f>
        <v>Dutchmill 180ml 4's</v>
      </c>
      <c r="E82" s="780"/>
      <c r="F82" s="168"/>
      <c r="G82" s="263">
        <f>DATA!L70</f>
        <v>140</v>
      </c>
      <c r="H82" s="264">
        <f t="shared" si="2"/>
        <v>140</v>
      </c>
    </row>
    <row r="83" spans="1:8" ht="19.95" hidden="1" customHeight="1" x14ac:dyDescent="0.3">
      <c r="A83" s="261">
        <f>DATA!J219</f>
        <v>1</v>
      </c>
      <c r="B83" s="781" t="str">
        <f>DATA!K446</f>
        <v>pcs</v>
      </c>
      <c r="C83" s="782"/>
      <c r="D83" s="779" t="str">
        <f>DATA!I71</f>
        <v>Chuckie 180ml 6's</v>
      </c>
      <c r="E83" s="780"/>
      <c r="F83" s="168"/>
      <c r="G83" s="263">
        <f>DATA!L71</f>
        <v>210</v>
      </c>
      <c r="H83" s="264">
        <f t="shared" si="2"/>
        <v>210</v>
      </c>
    </row>
    <row r="84" spans="1:8" ht="19.2" hidden="1" customHeight="1" x14ac:dyDescent="0.3">
      <c r="A84" s="261">
        <f>DATA!J220</f>
        <v>16</v>
      </c>
      <c r="B84" s="781" t="str">
        <f>DATA!K447</f>
        <v>pcs</v>
      </c>
      <c r="C84" s="782"/>
      <c r="D84" s="779" t="str">
        <f>DATA!I72</f>
        <v>Cupkeyk</v>
      </c>
      <c r="E84" s="780"/>
      <c r="F84" s="168"/>
      <c r="G84" s="263">
        <f>DATA!L72</f>
        <v>98</v>
      </c>
      <c r="H84" s="264">
        <f t="shared" si="2"/>
        <v>1568</v>
      </c>
    </row>
    <row r="85" spans="1:8" ht="19.95" hidden="1" customHeight="1" x14ac:dyDescent="0.3">
      <c r="A85" s="261">
        <f>DATA!J221</f>
        <v>10</v>
      </c>
      <c r="B85" s="781" t="str">
        <f>DATA!K448</f>
        <v>pcs</v>
      </c>
      <c r="C85" s="782"/>
      <c r="D85" s="779" t="str">
        <f>DATA!I73</f>
        <v>Fudgee Bar</v>
      </c>
      <c r="E85" s="780"/>
      <c r="F85" s="168"/>
      <c r="G85" s="263">
        <f>DATA!L73</f>
        <v>125</v>
      </c>
      <c r="H85" s="264">
        <f t="shared" ref="H85:H107" si="3">SUM(A85*G85)</f>
        <v>1250</v>
      </c>
    </row>
    <row r="86" spans="1:8" ht="33" hidden="1" customHeight="1" x14ac:dyDescent="0.3">
      <c r="A86" s="261">
        <f>DATA!J222</f>
        <v>10</v>
      </c>
      <c r="B86" s="781" t="str">
        <f>DATA!K449</f>
        <v>pack</v>
      </c>
      <c r="C86" s="782"/>
      <c r="D86" s="779" t="str">
        <f>DATA!I74</f>
        <v>Mamon 12's</v>
      </c>
      <c r="E86" s="780"/>
      <c r="F86" s="168"/>
      <c r="G86" s="263">
        <f>DATA!L74</f>
        <v>255</v>
      </c>
      <c r="H86" s="264">
        <f t="shared" si="3"/>
        <v>2550</v>
      </c>
    </row>
    <row r="87" spans="1:8" ht="33" hidden="1" customHeight="1" x14ac:dyDescent="0.3">
      <c r="A87" s="261">
        <f>DATA!J223</f>
        <v>5</v>
      </c>
      <c r="B87" s="781" t="str">
        <f>DATA!K450</f>
        <v>pack</v>
      </c>
      <c r="C87" s="782"/>
      <c r="D87" s="779" t="str">
        <f>DATA!I75</f>
        <v>Smart-C Assorted</v>
      </c>
      <c r="E87" s="780"/>
      <c r="F87" s="168"/>
      <c r="G87" s="263">
        <f>DATA!L75</f>
        <v>210</v>
      </c>
      <c r="H87" s="264">
        <f t="shared" si="3"/>
        <v>1050</v>
      </c>
    </row>
    <row r="88" spans="1:8" ht="33" hidden="1" customHeight="1" x14ac:dyDescent="0.3">
      <c r="A88" s="261">
        <f>DATA!J224</f>
        <v>2</v>
      </c>
      <c r="B88" s="781" t="str">
        <f>DATA!K451</f>
        <v>pack</v>
      </c>
      <c r="C88" s="782"/>
      <c r="D88" s="779" t="str">
        <f>DATA!I76</f>
        <v>Chuckie 110ml 6's</v>
      </c>
      <c r="E88" s="780"/>
      <c r="F88" s="168"/>
      <c r="G88" s="263">
        <f>DATA!L76</f>
        <v>195</v>
      </c>
      <c r="H88" s="264">
        <f t="shared" si="3"/>
        <v>390</v>
      </c>
    </row>
    <row r="89" spans="1:8" ht="33" hidden="1" customHeight="1" x14ac:dyDescent="0.3">
      <c r="A89" s="261">
        <f>DATA!J225</f>
        <v>1</v>
      </c>
      <c r="B89" s="781" t="str">
        <f>DATA!K452</f>
        <v>pack</v>
      </c>
      <c r="C89" s="782"/>
      <c r="D89" s="779" t="str">
        <f>DATA!I77</f>
        <v>Nestea Drink 500ml</v>
      </c>
      <c r="E89" s="780"/>
      <c r="F89" s="168"/>
      <c r="G89" s="263">
        <f>DATA!L77</f>
        <v>1000</v>
      </c>
      <c r="H89" s="264">
        <f t="shared" si="3"/>
        <v>1000</v>
      </c>
    </row>
    <row r="90" spans="1:8" ht="33" hidden="1" customHeight="1" x14ac:dyDescent="0.3">
      <c r="A90" s="261">
        <f>DATA!J226</f>
        <v>10</v>
      </c>
      <c r="B90" s="781" t="str">
        <f>DATA!K453</f>
        <v>pack</v>
      </c>
      <c r="C90" s="782"/>
      <c r="D90" s="779" t="str">
        <f>DATA!I78</f>
        <v>Meal Box 2 Compartment</v>
      </c>
      <c r="E90" s="780"/>
      <c r="F90" s="168"/>
      <c r="G90" s="263">
        <f>DATA!L78</f>
        <v>320</v>
      </c>
      <c r="H90" s="264">
        <f t="shared" si="3"/>
        <v>3200</v>
      </c>
    </row>
    <row r="91" spans="1:8" ht="33" hidden="1" customHeight="1" x14ac:dyDescent="0.3">
      <c r="A91" s="261">
        <f>DATA!J227</f>
        <v>100</v>
      </c>
      <c r="B91" s="781" t="str">
        <f>DATA!K454</f>
        <v>pack</v>
      </c>
      <c r="C91" s="782"/>
      <c r="D91" s="779" t="str">
        <f>DATA!I79</f>
        <v>Disposable Fork</v>
      </c>
      <c r="E91" s="780"/>
      <c r="F91" s="168"/>
      <c r="G91" s="263">
        <f>DATA!L79</f>
        <v>40</v>
      </c>
      <c r="H91" s="264">
        <f t="shared" si="3"/>
        <v>4000</v>
      </c>
    </row>
    <row r="92" spans="1:8" ht="33" hidden="1" customHeight="1" x14ac:dyDescent="0.3">
      <c r="A92" s="261">
        <f>DATA!J228</f>
        <v>5</v>
      </c>
      <c r="B92" s="781" t="str">
        <f>DATA!K455</f>
        <v>pack</v>
      </c>
      <c r="C92" s="782"/>
      <c r="D92" s="779" t="str">
        <f>DATA!I80</f>
        <v>Disposable Spoon</v>
      </c>
      <c r="E92" s="780"/>
      <c r="F92" s="168"/>
      <c r="G92" s="263">
        <f>DATA!L80</f>
        <v>40</v>
      </c>
      <c r="H92" s="264">
        <f t="shared" si="3"/>
        <v>200</v>
      </c>
    </row>
    <row r="93" spans="1:8" ht="33" hidden="1" customHeight="1" x14ac:dyDescent="0.3">
      <c r="A93" s="261">
        <f>DATA!J229</f>
        <v>8</v>
      </c>
      <c r="B93" s="781" t="str">
        <f>DATA!K456</f>
        <v>pack</v>
      </c>
      <c r="C93" s="782"/>
      <c r="D93" s="779" t="str">
        <f>DATA!I81</f>
        <v>Meal Box 3 compartment</v>
      </c>
      <c r="E93" s="780"/>
      <c r="F93" s="168"/>
      <c r="G93" s="263">
        <f>DATA!L81</f>
        <v>487</v>
      </c>
      <c r="H93" s="264">
        <f t="shared" si="3"/>
        <v>3896</v>
      </c>
    </row>
    <row r="94" spans="1:8" ht="33" hidden="1" customHeight="1" x14ac:dyDescent="0.3">
      <c r="A94" s="261">
        <f>DATA!J230</f>
        <v>6</v>
      </c>
      <c r="B94" s="781" t="str">
        <f>DATA!K457</f>
        <v>pc</v>
      </c>
      <c r="C94" s="782"/>
      <c r="D94" s="779" t="str">
        <f>DATA!I82</f>
        <v>Spaghetti Box</v>
      </c>
      <c r="E94" s="780"/>
      <c r="F94" s="168"/>
      <c r="G94" s="263">
        <f>DATA!L82</f>
        <v>250</v>
      </c>
      <c r="H94" s="264">
        <f t="shared" si="3"/>
        <v>1500</v>
      </c>
    </row>
    <row r="95" spans="1:8" ht="33" hidden="1" customHeight="1" x14ac:dyDescent="0.3">
      <c r="A95" s="261">
        <f>DATA!J231</f>
        <v>40</v>
      </c>
      <c r="B95" s="781" t="str">
        <f>DATA!K458</f>
        <v>pc</v>
      </c>
      <c r="C95" s="782"/>
      <c r="D95" s="779" t="str">
        <f>DATA!I83</f>
        <v>Disposable Bowl 390cc</v>
      </c>
      <c r="E95" s="780"/>
      <c r="F95" s="168"/>
      <c r="G95" s="263">
        <f>DATA!L83</f>
        <v>160</v>
      </c>
      <c r="H95" s="264">
        <f t="shared" si="3"/>
        <v>6400</v>
      </c>
    </row>
    <row r="96" spans="1:8" ht="33" hidden="1" customHeight="1" x14ac:dyDescent="0.3">
      <c r="A96" s="261">
        <f>DATA!J232</f>
        <v>6</v>
      </c>
      <c r="B96" s="781" t="str">
        <f>DATA!K459</f>
        <v>pc</v>
      </c>
      <c r="C96" s="782"/>
      <c r="D96" s="779" t="str">
        <f>DATA!I84</f>
        <v>Disposable Cup 8oz</v>
      </c>
      <c r="E96" s="780"/>
      <c r="F96" s="168"/>
      <c r="G96" s="263">
        <f>DATA!L84</f>
        <v>130</v>
      </c>
      <c r="H96" s="264">
        <f t="shared" si="3"/>
        <v>780</v>
      </c>
    </row>
    <row r="97" spans="1:8" ht="33" hidden="1" customHeight="1" x14ac:dyDescent="0.3">
      <c r="A97" s="261">
        <f>DATA!J233</f>
        <v>1</v>
      </c>
      <c r="B97" s="781" t="str">
        <f>DATA!K460</f>
        <v>pc</v>
      </c>
      <c r="C97" s="782"/>
      <c r="D97" s="779" t="str">
        <f>DATA!I85</f>
        <v>Cling Wrap</v>
      </c>
      <c r="E97" s="780"/>
      <c r="F97" s="168"/>
      <c r="G97" s="263">
        <f>DATA!L85</f>
        <v>500</v>
      </c>
      <c r="H97" s="264">
        <f t="shared" si="3"/>
        <v>500</v>
      </c>
    </row>
    <row r="98" spans="1:8" ht="33" hidden="1" customHeight="1" x14ac:dyDescent="0.3">
      <c r="A98" s="261">
        <f>DATA!J234</f>
        <v>8</v>
      </c>
      <c r="B98" s="781" t="str">
        <f>DATA!K461</f>
        <v>pc</v>
      </c>
      <c r="C98" s="782"/>
      <c r="D98" s="779" t="str">
        <f>DATA!I86</f>
        <v>Tarpaulin Printing (4ft x 6ft)</v>
      </c>
      <c r="E98" s="780"/>
      <c r="F98" s="168"/>
      <c r="G98" s="263">
        <f>DATA!L86</f>
        <v>1500</v>
      </c>
      <c r="H98" s="264">
        <f t="shared" si="3"/>
        <v>12000</v>
      </c>
    </row>
    <row r="99" spans="1:8" ht="33" hidden="1" customHeight="1" x14ac:dyDescent="0.3">
      <c r="A99" s="261">
        <f>DATA!J235</f>
        <v>10</v>
      </c>
      <c r="B99" s="781" t="str">
        <f>DATA!K462</f>
        <v>pcs</v>
      </c>
      <c r="C99" s="782"/>
      <c r="D99" s="779" t="str">
        <f>DATA!I87</f>
        <v>Rice (25kgs)</v>
      </c>
      <c r="E99" s="780"/>
      <c r="F99" s="168"/>
      <c r="G99" s="263">
        <f>DATA!L87</f>
        <v>1800</v>
      </c>
      <c r="H99" s="264">
        <f t="shared" si="3"/>
        <v>18000</v>
      </c>
    </row>
    <row r="100" spans="1:8" ht="33" hidden="1" customHeight="1" x14ac:dyDescent="0.3">
      <c r="A100" s="261">
        <f>DATA!J236</f>
        <v>10</v>
      </c>
      <c r="B100" s="781" t="str">
        <f>DATA!K463</f>
        <v>pcs</v>
      </c>
      <c r="C100" s="782"/>
      <c r="D100" s="779" t="str">
        <f>DATA!I88</f>
        <v>Assorted Biscuits</v>
      </c>
      <c r="E100" s="780"/>
      <c r="F100" s="168"/>
      <c r="G100" s="263">
        <f>DATA!L88</f>
        <v>95</v>
      </c>
      <c r="H100" s="264">
        <f t="shared" si="3"/>
        <v>950</v>
      </c>
    </row>
    <row r="101" spans="1:8" ht="33" hidden="1" customHeight="1" x14ac:dyDescent="0.3">
      <c r="A101" s="261">
        <f>DATA!J237</f>
        <v>1</v>
      </c>
      <c r="B101" s="781" t="str">
        <f>DATA!K464</f>
        <v>pcs</v>
      </c>
      <c r="C101" s="782"/>
      <c r="D101" s="779" t="str">
        <f>DATA!I89</f>
        <v>Washed Sugar</v>
      </c>
      <c r="E101" s="780"/>
      <c r="F101" s="168"/>
      <c r="G101" s="263">
        <f>DATA!L89</f>
        <v>115</v>
      </c>
      <c r="H101" s="264">
        <f t="shared" si="3"/>
        <v>115</v>
      </c>
    </row>
    <row r="102" spans="1:8" ht="33" hidden="1" customHeight="1" x14ac:dyDescent="0.3">
      <c r="A102" s="261">
        <f>DATA!J238</f>
        <v>1</v>
      </c>
      <c r="B102" s="781" t="str">
        <f>DATA!K465</f>
        <v>pcs</v>
      </c>
      <c r="C102" s="782"/>
      <c r="D102" s="779" t="str">
        <f>DATA!I90</f>
        <v>Eco Bag 25pc/pack (large)</v>
      </c>
      <c r="E102" s="780"/>
      <c r="F102" s="168"/>
      <c r="G102" s="263">
        <f>DATA!L90</f>
        <v>1400</v>
      </c>
      <c r="H102" s="264">
        <f t="shared" si="3"/>
        <v>1400</v>
      </c>
    </row>
    <row r="103" spans="1:8" ht="33" hidden="1" customHeight="1" x14ac:dyDescent="0.3">
      <c r="A103" s="261">
        <f>DATA!J239</f>
        <v>1</v>
      </c>
      <c r="B103" s="781" t="str">
        <f>DATA!K466</f>
        <v>pcs</v>
      </c>
      <c r="C103" s="782"/>
      <c r="D103" s="779" t="str">
        <f>DATA!I91</f>
        <v>Sando Bag</v>
      </c>
      <c r="E103" s="780"/>
      <c r="F103" s="168"/>
      <c r="G103" s="263">
        <f>DATA!L91</f>
        <v>200</v>
      </c>
      <c r="H103" s="264">
        <f t="shared" si="3"/>
        <v>200</v>
      </c>
    </row>
    <row r="104" spans="1:8" ht="33" hidden="1" customHeight="1" x14ac:dyDescent="0.3">
      <c r="A104" s="261">
        <f>DATA!J240</f>
        <v>1</v>
      </c>
      <c r="B104" s="781" t="str">
        <f>DATA!K467</f>
        <v>pcs</v>
      </c>
      <c r="C104" s="782"/>
      <c r="D104" s="779" t="str">
        <f>DATA!I92</f>
        <v>Instant Oats</v>
      </c>
      <c r="E104" s="780"/>
      <c r="F104" s="168"/>
      <c r="G104" s="263">
        <f>DATA!L92</f>
        <v>125</v>
      </c>
      <c r="H104" s="264">
        <f t="shared" si="3"/>
        <v>125</v>
      </c>
    </row>
    <row r="105" spans="1:8" ht="33" hidden="1" customHeight="1" x14ac:dyDescent="0.3">
      <c r="A105" s="261">
        <f>DATA!J241</f>
        <v>7</v>
      </c>
      <c r="B105" s="781" t="str">
        <f>DATA!K468</f>
        <v>pack</v>
      </c>
      <c r="C105" s="782"/>
      <c r="D105" s="779" t="str">
        <f>DATA!I93</f>
        <v>Powdered Milk (600grams)</v>
      </c>
      <c r="E105" s="780"/>
      <c r="F105" s="168"/>
      <c r="G105" s="263">
        <f>DATA!L93</f>
        <v>450</v>
      </c>
      <c r="H105" s="264">
        <f t="shared" si="3"/>
        <v>3150</v>
      </c>
    </row>
    <row r="106" spans="1:8" ht="33" hidden="1" customHeight="1" x14ac:dyDescent="0.3">
      <c r="A106" s="261">
        <f>DATA!J242</f>
        <v>1</v>
      </c>
      <c r="B106" s="781" t="str">
        <f>DATA!K469</f>
        <v>pack</v>
      </c>
      <c r="C106" s="782"/>
      <c r="D106" s="779" t="str">
        <f>DATA!I94</f>
        <v>Powdered Milk (680grams)</v>
      </c>
      <c r="E106" s="780"/>
      <c r="F106" s="168"/>
      <c r="G106" s="263">
        <f>DATA!L94</f>
        <v>415</v>
      </c>
      <c r="H106" s="264">
        <f t="shared" si="3"/>
        <v>415</v>
      </c>
    </row>
    <row r="107" spans="1:8" ht="33" hidden="1" customHeight="1" x14ac:dyDescent="0.3">
      <c r="A107" s="261">
        <f>DATA!J243</f>
        <v>1</v>
      </c>
      <c r="B107" s="781" t="str">
        <f>DATA!K470</f>
        <v>pcs</v>
      </c>
      <c r="C107" s="782"/>
      <c r="D107" s="779" t="str">
        <f>DATA!I95</f>
        <v>AM Snack (pasta)</v>
      </c>
      <c r="E107" s="780"/>
      <c r="F107" s="168"/>
      <c r="G107" s="263">
        <f>DATA!L95</f>
        <v>200</v>
      </c>
      <c r="H107" s="264">
        <f t="shared" si="3"/>
        <v>200</v>
      </c>
    </row>
    <row r="108" spans="1:8" ht="33" hidden="1" customHeight="1" x14ac:dyDescent="0.3">
      <c r="A108" s="261">
        <f>DATA!J244</f>
        <v>0</v>
      </c>
      <c r="B108" s="781" t="str">
        <f>DATA!K471</f>
        <v>pcs</v>
      </c>
      <c r="C108" s="782"/>
      <c r="D108" s="779" t="str">
        <f>DATA!I96</f>
        <v>AM Snack (pasta with garlic bread and soda)</v>
      </c>
      <c r="E108" s="780"/>
      <c r="F108" s="168"/>
      <c r="G108" s="263">
        <f>DATA!L96</f>
        <v>250</v>
      </c>
      <c r="H108" s="264"/>
    </row>
    <row r="109" spans="1:8" ht="33" hidden="1" customHeight="1" x14ac:dyDescent="0.3">
      <c r="A109" s="261">
        <f>DATA!J245</f>
        <v>1</v>
      </c>
      <c r="B109" s="781" t="str">
        <f>DATA!K472</f>
        <v>pcs</v>
      </c>
      <c r="C109" s="782"/>
      <c r="D109" s="779" t="str">
        <f>DATA!I97</f>
        <v>AM Snack (vegetarian)</v>
      </c>
      <c r="E109" s="780"/>
      <c r="F109" s="168"/>
      <c r="G109" s="263">
        <f>DATA!L97</f>
        <v>250</v>
      </c>
      <c r="H109" s="264"/>
    </row>
    <row r="110" spans="1:8" ht="24" customHeight="1" x14ac:dyDescent="0.3">
      <c r="A110" s="801"/>
      <c r="B110" s="802"/>
      <c r="C110" s="802"/>
      <c r="D110" s="802"/>
      <c r="E110" s="802"/>
      <c r="F110" s="802"/>
      <c r="G110" s="803"/>
      <c r="H110" s="169">
        <f>SUM(H16:H31)</f>
        <v>81000</v>
      </c>
    </row>
    <row r="111" spans="1:8" ht="39" customHeight="1" x14ac:dyDescent="0.3">
      <c r="A111" s="170" t="s">
        <v>539</v>
      </c>
      <c r="B111" s="798" t="str">
        <f>DATA!P200</f>
        <v>printing of the Production Guide on Native pig raising, titled " Bagu Ivatan; Gabay s pagaalaga ng Native na baboy" (charged to Futures Thinking Fund)</v>
      </c>
      <c r="C111" s="799"/>
      <c r="D111" s="799"/>
      <c r="E111" s="799"/>
      <c r="F111" s="799"/>
      <c r="G111" s="799"/>
      <c r="H111" s="800"/>
    </row>
    <row r="112" spans="1:8" x14ac:dyDescent="0.3">
      <c r="A112" s="171"/>
      <c r="B112" s="795"/>
      <c r="C112" s="796"/>
      <c r="D112" s="796"/>
      <c r="E112" s="797"/>
      <c r="F112" s="795" t="s">
        <v>540</v>
      </c>
      <c r="G112" s="796"/>
      <c r="H112" s="797"/>
    </row>
    <row r="113" spans="1:8" ht="3" customHeight="1" x14ac:dyDescent="0.3">
      <c r="A113" s="171"/>
      <c r="B113" s="174"/>
      <c r="C113" s="174"/>
      <c r="D113" s="174"/>
      <c r="E113" s="175"/>
      <c r="F113" s="788"/>
      <c r="G113" s="789"/>
      <c r="H113" s="790"/>
    </row>
    <row r="114" spans="1:8" ht="18.600000000000001" customHeight="1" x14ac:dyDescent="0.3">
      <c r="A114" s="171" t="s">
        <v>541</v>
      </c>
      <c r="B114" s="792"/>
      <c r="C114" s="792"/>
      <c r="D114" s="792"/>
      <c r="E114" s="793"/>
      <c r="F114" s="791"/>
      <c r="G114" s="792"/>
      <c r="H114" s="793"/>
    </row>
    <row r="115" spans="1:8" ht="15.6" x14ac:dyDescent="0.3">
      <c r="A115" s="172" t="s">
        <v>542</v>
      </c>
      <c r="B115" s="806" t="str">
        <f>DATA!C200</f>
        <v>JANE S. CASTILLO</v>
      </c>
      <c r="C115" s="794"/>
      <c r="D115" s="794"/>
      <c r="E115" s="794"/>
      <c r="F115" s="794" t="s">
        <v>986</v>
      </c>
      <c r="G115" s="794"/>
      <c r="H115" s="794"/>
    </row>
    <row r="116" spans="1:8" x14ac:dyDescent="0.3">
      <c r="A116" s="172" t="s">
        <v>543</v>
      </c>
      <c r="B116" s="804" t="str">
        <f>DATA!D200</f>
        <v>Futures Thinking &amp; Strategic Foresight Coordinator</v>
      </c>
      <c r="C116" s="805"/>
      <c r="D116" s="805"/>
      <c r="E116" s="805"/>
      <c r="F116" s="787" t="s">
        <v>1004</v>
      </c>
      <c r="G116" s="787"/>
      <c r="H116" s="787"/>
    </row>
    <row r="117" spans="1:8" x14ac:dyDescent="0.3">
      <c r="A117" s="173" t="s">
        <v>259</v>
      </c>
      <c r="B117" s="783"/>
      <c r="C117" s="783"/>
      <c r="D117" s="783"/>
      <c r="E117" s="784"/>
      <c r="F117" s="785"/>
      <c r="G117" s="786"/>
      <c r="H117" s="786"/>
    </row>
  </sheetData>
  <mergeCells count="219">
    <mergeCell ref="D24:E24"/>
    <mergeCell ref="D41:E41"/>
    <mergeCell ref="D39:E39"/>
    <mergeCell ref="D38:E38"/>
    <mergeCell ref="D37:E37"/>
    <mergeCell ref="D36:E36"/>
    <mergeCell ref="D35:E35"/>
    <mergeCell ref="D34:E34"/>
    <mergeCell ref="D33:E33"/>
    <mergeCell ref="D32:E32"/>
    <mergeCell ref="D31:E31"/>
    <mergeCell ref="B36:C36"/>
    <mergeCell ref="B37:C37"/>
    <mergeCell ref="B38:C38"/>
    <mergeCell ref="B39:C39"/>
    <mergeCell ref="D43:E43"/>
    <mergeCell ref="B53:C53"/>
    <mergeCell ref="B56:C56"/>
    <mergeCell ref="B25:C25"/>
    <mergeCell ref="D25:E25"/>
    <mergeCell ref="B28:C28"/>
    <mergeCell ref="D42:E42"/>
    <mergeCell ref="D40:E40"/>
    <mergeCell ref="B40:C40"/>
    <mergeCell ref="B34:C34"/>
    <mergeCell ref="B31:C31"/>
    <mergeCell ref="B35:C35"/>
    <mergeCell ref="B26:C26"/>
    <mergeCell ref="B27:C27"/>
    <mergeCell ref="D30:E30"/>
    <mergeCell ref="D29:E29"/>
    <mergeCell ref="D27:E27"/>
    <mergeCell ref="D26:E26"/>
    <mergeCell ref="D28:E28"/>
    <mergeCell ref="D44:E44"/>
    <mergeCell ref="D76:E76"/>
    <mergeCell ref="B73:C73"/>
    <mergeCell ref="B74:C74"/>
    <mergeCell ref="D73:E73"/>
    <mergeCell ref="D74:E74"/>
    <mergeCell ref="D50:E50"/>
    <mergeCell ref="D51:E51"/>
    <mergeCell ref="B64:C64"/>
    <mergeCell ref="B55:C55"/>
    <mergeCell ref="D57:E57"/>
    <mergeCell ref="D58:E58"/>
    <mergeCell ref="D59:E59"/>
    <mergeCell ref="D60:E60"/>
    <mergeCell ref="D61:E61"/>
    <mergeCell ref="D62:E62"/>
    <mergeCell ref="D56:E56"/>
    <mergeCell ref="D46:E46"/>
    <mergeCell ref="D49:E49"/>
    <mergeCell ref="B52:C52"/>
    <mergeCell ref="D45:E45"/>
    <mergeCell ref="D47:E47"/>
    <mergeCell ref="D52:E52"/>
    <mergeCell ref="D53:E53"/>
    <mergeCell ref="D54:E54"/>
    <mergeCell ref="D72:E72"/>
    <mergeCell ref="D71:E71"/>
    <mergeCell ref="D63:E63"/>
    <mergeCell ref="B45:C45"/>
    <mergeCell ref="B47:C47"/>
    <mergeCell ref="B49:C49"/>
    <mergeCell ref="B54:C54"/>
    <mergeCell ref="B50:C50"/>
    <mergeCell ref="B51:C51"/>
    <mergeCell ref="D65:E65"/>
    <mergeCell ref="D66:E66"/>
    <mergeCell ref="D67:E67"/>
    <mergeCell ref="D68:E68"/>
    <mergeCell ref="D69:E69"/>
    <mergeCell ref="D64:E64"/>
    <mergeCell ref="D55:E55"/>
    <mergeCell ref="D83:E83"/>
    <mergeCell ref="D84:E84"/>
    <mergeCell ref="D85:E85"/>
    <mergeCell ref="D86:E86"/>
    <mergeCell ref="D87:E87"/>
    <mergeCell ref="D88:E88"/>
    <mergeCell ref="D94:E94"/>
    <mergeCell ref="D89:E89"/>
    <mergeCell ref="D78:E78"/>
    <mergeCell ref="D92:E92"/>
    <mergeCell ref="B78:C78"/>
    <mergeCell ref="B57:C57"/>
    <mergeCell ref="B58:C58"/>
    <mergeCell ref="B59:C59"/>
    <mergeCell ref="B60:C60"/>
    <mergeCell ref="B61:C61"/>
    <mergeCell ref="B62:C62"/>
    <mergeCell ref="B84:C84"/>
    <mergeCell ref="B89:C89"/>
    <mergeCell ref="B85:C85"/>
    <mergeCell ref="B86:C86"/>
    <mergeCell ref="B87:C87"/>
    <mergeCell ref="B88:C88"/>
    <mergeCell ref="B79:C79"/>
    <mergeCell ref="B75:C75"/>
    <mergeCell ref="B63:C63"/>
    <mergeCell ref="B76:C76"/>
    <mergeCell ref="B80:C80"/>
    <mergeCell ref="B77:C77"/>
    <mergeCell ref="B68:C68"/>
    <mergeCell ref="B69:C69"/>
    <mergeCell ref="B108:C108"/>
    <mergeCell ref="B97:C97"/>
    <mergeCell ref="D97:E97"/>
    <mergeCell ref="B98:C98"/>
    <mergeCell ref="D98:E98"/>
    <mergeCell ref="B99:C99"/>
    <mergeCell ref="D99:E99"/>
    <mergeCell ref="B102:C102"/>
    <mergeCell ref="D102:E102"/>
    <mergeCell ref="B100:C100"/>
    <mergeCell ref="D100:E100"/>
    <mergeCell ref="B101:C101"/>
    <mergeCell ref="D101:E101"/>
    <mergeCell ref="D108:E108"/>
    <mergeCell ref="B104:C104"/>
    <mergeCell ref="B106:C106"/>
    <mergeCell ref="B107:C107"/>
    <mergeCell ref="D107:E107"/>
    <mergeCell ref="D106:E106"/>
    <mergeCell ref="D104:E104"/>
    <mergeCell ref="D103:E103"/>
    <mergeCell ref="D105:E105"/>
    <mergeCell ref="B105:C105"/>
    <mergeCell ref="B103:C103"/>
    <mergeCell ref="F12:H12"/>
    <mergeCell ref="F14:F15"/>
    <mergeCell ref="G14:H14"/>
    <mergeCell ref="A3:H3"/>
    <mergeCell ref="A4:H4"/>
    <mergeCell ref="A5:H5"/>
    <mergeCell ref="A7:H7"/>
    <mergeCell ref="A13:H13"/>
    <mergeCell ref="A9:C9"/>
    <mergeCell ref="G9:H9"/>
    <mergeCell ref="B10:C10"/>
    <mergeCell ref="G10:H10"/>
    <mergeCell ref="B11:C11"/>
    <mergeCell ref="G11:H11"/>
    <mergeCell ref="A14:A15"/>
    <mergeCell ref="B14:C15"/>
    <mergeCell ref="D14:E15"/>
    <mergeCell ref="B116:E116"/>
    <mergeCell ref="B29:C29"/>
    <mergeCell ref="B114:E114"/>
    <mergeCell ref="B115:E115"/>
    <mergeCell ref="B12:E12"/>
    <mergeCell ref="D80:E80"/>
    <mergeCell ref="B65:C65"/>
    <mergeCell ref="B66:C66"/>
    <mergeCell ref="B67:C67"/>
    <mergeCell ref="B48:C48"/>
    <mergeCell ref="D48:E48"/>
    <mergeCell ref="B24:C24"/>
    <mergeCell ref="B43:C43"/>
    <mergeCell ref="B44:C44"/>
    <mergeCell ref="B46:C46"/>
    <mergeCell ref="B30:C30"/>
    <mergeCell ref="B32:C32"/>
    <mergeCell ref="B41:C41"/>
    <mergeCell ref="B42:C42"/>
    <mergeCell ref="B33:C33"/>
    <mergeCell ref="B109:C109"/>
    <mergeCell ref="D109:E109"/>
    <mergeCell ref="B72:C72"/>
    <mergeCell ref="D90:E90"/>
    <mergeCell ref="B93:C93"/>
    <mergeCell ref="B94:C94"/>
    <mergeCell ref="B95:C95"/>
    <mergeCell ref="D93:E93"/>
    <mergeCell ref="B16:C16"/>
    <mergeCell ref="D18:E18"/>
    <mergeCell ref="B21:C21"/>
    <mergeCell ref="D21:E21"/>
    <mergeCell ref="B19:C19"/>
    <mergeCell ref="D19:E19"/>
    <mergeCell ref="B20:C20"/>
    <mergeCell ref="D20:E20"/>
    <mergeCell ref="B18:C18"/>
    <mergeCell ref="B17:C17"/>
    <mergeCell ref="D16:E16"/>
    <mergeCell ref="B22:C22"/>
    <mergeCell ref="D22:E22"/>
    <mergeCell ref="B23:C23"/>
    <mergeCell ref="D23:E23"/>
    <mergeCell ref="D91:E91"/>
    <mergeCell ref="D79:E79"/>
    <mergeCell ref="D75:E75"/>
    <mergeCell ref="B91:C91"/>
    <mergeCell ref="B83:C83"/>
    <mergeCell ref="D17:E17"/>
    <mergeCell ref="D77:E77"/>
    <mergeCell ref="B70:C70"/>
    <mergeCell ref="D70:E70"/>
    <mergeCell ref="B71:C71"/>
    <mergeCell ref="B117:E117"/>
    <mergeCell ref="F117:H117"/>
    <mergeCell ref="F116:H116"/>
    <mergeCell ref="F113:H113"/>
    <mergeCell ref="F114:H114"/>
    <mergeCell ref="F115:H115"/>
    <mergeCell ref="B90:C90"/>
    <mergeCell ref="B81:C81"/>
    <mergeCell ref="B82:C82"/>
    <mergeCell ref="D81:E81"/>
    <mergeCell ref="D82:E82"/>
    <mergeCell ref="F112:H112"/>
    <mergeCell ref="B112:E112"/>
    <mergeCell ref="B111:H111"/>
    <mergeCell ref="A110:G110"/>
    <mergeCell ref="D95:E95"/>
    <mergeCell ref="B92:C92"/>
    <mergeCell ref="B96:C96"/>
    <mergeCell ref="D96:E96"/>
  </mergeCells>
  <pageMargins left="0.7" right="0.7" top="0.75" bottom="0.75" header="0.3" footer="0.3"/>
  <pageSetup paperSize="9" scale="79" fitToHeight="0"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99"/>
  <sheetViews>
    <sheetView showGridLines="0" view="pageLayout" zoomScaleNormal="142" zoomScaleSheetLayoutView="85" workbookViewId="0">
      <selection activeCell="A18" sqref="A18:F18"/>
    </sheetView>
  </sheetViews>
  <sheetFormatPr defaultColWidth="9.33203125" defaultRowHeight="13.8" x14ac:dyDescent="0.25"/>
  <cols>
    <col min="1" max="1" width="13.44140625" style="37" customWidth="1"/>
    <col min="2" max="2" width="18.109375" style="37" customWidth="1"/>
    <col min="3" max="3" width="22.88671875" style="37" customWidth="1"/>
    <col min="4" max="4" width="11.6640625" style="37" customWidth="1"/>
    <col min="5" max="5" width="17.88671875" style="37" customWidth="1"/>
    <col min="6" max="6" width="44.5546875" style="37" customWidth="1"/>
    <col min="7" max="16384" width="9.33203125" style="37"/>
  </cols>
  <sheetData>
    <row r="1" spans="1:6" x14ac:dyDescent="0.25">
      <c r="A1" s="830"/>
      <c r="B1" s="830"/>
      <c r="C1" s="830"/>
      <c r="D1" s="830"/>
      <c r="E1" s="830"/>
      <c r="F1" s="830"/>
    </row>
    <row r="2" spans="1:6" x14ac:dyDescent="0.25">
      <c r="A2" s="831"/>
      <c r="B2" s="830"/>
      <c r="C2" s="830"/>
      <c r="D2" s="830"/>
      <c r="E2" s="830"/>
      <c r="F2" s="830"/>
    </row>
    <row r="3" spans="1:6" x14ac:dyDescent="0.25">
      <c r="A3" s="831"/>
      <c r="B3" s="831"/>
      <c r="C3" s="831"/>
      <c r="D3" s="831"/>
      <c r="E3" s="831"/>
      <c r="F3" s="831"/>
    </row>
    <row r="4" spans="1:6" ht="26.25" customHeight="1" x14ac:dyDescent="0.25"/>
    <row r="5" spans="1:6" ht="37.200000000000003" customHeight="1" x14ac:dyDescent="0.25">
      <c r="A5" s="832"/>
      <c r="B5" s="832"/>
      <c r="C5" s="832"/>
      <c r="D5" s="832"/>
      <c r="E5" s="832"/>
      <c r="F5" s="832"/>
    </row>
    <row r="6" spans="1:6" ht="18" x14ac:dyDescent="0.45">
      <c r="A6" s="833" t="s">
        <v>845</v>
      </c>
      <c r="B6" s="833"/>
      <c r="C6" s="833"/>
      <c r="D6" s="833"/>
      <c r="E6" s="833"/>
      <c r="F6" s="833"/>
    </row>
    <row r="7" spans="1:6" ht="25.2" customHeight="1" x14ac:dyDescent="0.45">
      <c r="B7" s="828" t="s">
        <v>978</v>
      </c>
      <c r="C7" s="828"/>
      <c r="D7" s="829" t="str">
        <f>PR!B12</f>
        <v>2510-1005-380</v>
      </c>
      <c r="E7" s="829"/>
    </row>
    <row r="9" spans="1:6" ht="51" customHeight="1" x14ac:dyDescent="0.25">
      <c r="A9" s="835" t="s">
        <v>979</v>
      </c>
      <c r="B9" s="835"/>
      <c r="C9" s="835"/>
      <c r="D9" s="835"/>
      <c r="E9" s="835"/>
      <c r="F9" s="835"/>
    </row>
    <row r="10" spans="1:6" ht="47.25" customHeight="1" x14ac:dyDescent="0.25">
      <c r="A10" s="835" t="s">
        <v>980</v>
      </c>
      <c r="B10" s="835"/>
      <c r="C10" s="835"/>
      <c r="D10" s="835"/>
      <c r="E10" s="835"/>
      <c r="F10" s="835"/>
    </row>
    <row r="11" spans="1:6" ht="58.2" customHeight="1" x14ac:dyDescent="0.25">
      <c r="A11" s="835" t="s">
        <v>981</v>
      </c>
      <c r="B11" s="835"/>
      <c r="C11" s="835"/>
      <c r="D11" s="835"/>
      <c r="E11" s="835"/>
      <c r="F11" s="835"/>
    </row>
    <row r="12" spans="1:6" ht="53.4" customHeight="1" x14ac:dyDescent="0.25">
      <c r="A12" s="835" t="s">
        <v>982</v>
      </c>
      <c r="B12" s="835"/>
      <c r="C12" s="835"/>
      <c r="D12" s="835"/>
      <c r="E12" s="835"/>
      <c r="F12" s="835"/>
    </row>
    <row r="13" spans="1:6" ht="18.75" customHeight="1" x14ac:dyDescent="0.25">
      <c r="A13" s="836" t="s">
        <v>974</v>
      </c>
      <c r="B13" s="836"/>
      <c r="C13" s="836"/>
      <c r="D13" s="415" t="str">
        <f>PR!E9</f>
        <v>2025-380</v>
      </c>
      <c r="E13" s="837" t="s">
        <v>717</v>
      </c>
      <c r="F13" s="837"/>
    </row>
    <row r="14" spans="1:6" ht="28.95" customHeight="1" x14ac:dyDescent="0.25">
      <c r="A14" s="836" t="s">
        <v>1059</v>
      </c>
      <c r="B14" s="836"/>
      <c r="C14" s="836"/>
      <c r="D14" s="836"/>
      <c r="E14" s="836"/>
      <c r="F14" s="836"/>
    </row>
    <row r="15" spans="1:6" ht="20.25" customHeight="1" x14ac:dyDescent="0.25">
      <c r="A15" s="838" t="s">
        <v>956</v>
      </c>
      <c r="B15" s="838"/>
      <c r="C15" s="838"/>
      <c r="D15" s="839">
        <f>PR!H110</f>
        <v>81000</v>
      </c>
      <c r="E15" s="839"/>
      <c r="F15" s="416"/>
    </row>
    <row r="16" spans="1:6" ht="48.75" customHeight="1" x14ac:dyDescent="0.25">
      <c r="A16" s="835" t="s">
        <v>983</v>
      </c>
      <c r="B16" s="835"/>
      <c r="C16" s="835"/>
      <c r="D16" s="835"/>
      <c r="E16" s="835"/>
      <c r="F16" s="835"/>
    </row>
    <row r="17" spans="1:6" ht="42" hidden="1" customHeight="1" x14ac:dyDescent="0.25">
      <c r="A17" s="381"/>
      <c r="B17" s="381"/>
      <c r="C17" s="381"/>
      <c r="D17" s="381"/>
      <c r="E17" s="381"/>
      <c r="F17" s="381"/>
    </row>
    <row r="18" spans="1:6" ht="68.25" customHeight="1" x14ac:dyDescent="0.25">
      <c r="A18" s="835" t="s">
        <v>984</v>
      </c>
      <c r="B18" s="835"/>
      <c r="C18" s="835"/>
      <c r="D18" s="835"/>
      <c r="E18" s="835"/>
      <c r="F18" s="835"/>
    </row>
    <row r="19" spans="1:6" ht="16.5" customHeight="1" x14ac:dyDescent="0.25">
      <c r="A19" s="834"/>
      <c r="B19" s="834"/>
      <c r="C19" s="834"/>
      <c r="D19" s="834"/>
      <c r="E19" s="834"/>
      <c r="F19" s="38"/>
    </row>
    <row r="20" spans="1:6" ht="18" customHeight="1" x14ac:dyDescent="0.25">
      <c r="A20" s="840" t="s">
        <v>720</v>
      </c>
      <c r="B20" s="840"/>
      <c r="C20" s="840"/>
      <c r="D20" s="840"/>
      <c r="E20" s="840"/>
      <c r="F20" s="208"/>
    </row>
    <row r="21" spans="1:6" ht="24" customHeight="1" x14ac:dyDescent="0.25">
      <c r="A21" s="35" t="s">
        <v>721</v>
      </c>
      <c r="B21" s="35"/>
      <c r="C21" s="35"/>
      <c r="D21" s="35"/>
      <c r="E21" s="35"/>
      <c r="F21" s="35"/>
    </row>
    <row r="22" spans="1:6" hidden="1" x14ac:dyDescent="0.25">
      <c r="A22" s="35"/>
      <c r="B22" s="35"/>
      <c r="C22" s="35"/>
      <c r="D22" s="35"/>
      <c r="E22" s="35"/>
      <c r="F22" s="35"/>
    </row>
    <row r="23" spans="1:6" x14ac:dyDescent="0.25">
      <c r="A23" s="35"/>
      <c r="B23" s="35"/>
      <c r="E23" s="35"/>
      <c r="F23" s="35"/>
    </row>
    <row r="24" spans="1:6" s="209" customFormat="1" ht="15.6" customHeight="1" x14ac:dyDescent="0.25">
      <c r="A24" s="841" t="s">
        <v>1052</v>
      </c>
      <c r="B24" s="841"/>
      <c r="C24" s="841" t="s">
        <v>23</v>
      </c>
      <c r="D24" s="841"/>
      <c r="E24" s="841" t="s">
        <v>524</v>
      </c>
      <c r="F24" s="841"/>
    </row>
    <row r="25" spans="1:6" s="210" customFormat="1" x14ac:dyDescent="0.25">
      <c r="A25" s="842" t="s">
        <v>552</v>
      </c>
      <c r="B25" s="842"/>
      <c r="C25" s="842" t="s">
        <v>552</v>
      </c>
      <c r="D25" s="842"/>
      <c r="E25" s="842" t="s">
        <v>552</v>
      </c>
      <c r="F25" s="842"/>
    </row>
    <row r="26" spans="1:6" x14ac:dyDescent="0.25">
      <c r="A26" s="35"/>
      <c r="B26" s="35"/>
      <c r="C26" s="35"/>
      <c r="D26" s="35"/>
      <c r="E26" s="35"/>
      <c r="F26" s="35"/>
    </row>
    <row r="27" spans="1:6" x14ac:dyDescent="0.25">
      <c r="A27" s="35"/>
      <c r="B27" s="35"/>
      <c r="C27" s="35"/>
      <c r="D27" s="35"/>
      <c r="E27" s="35"/>
      <c r="F27" s="35"/>
    </row>
    <row r="28" spans="1:6" s="209" customFormat="1" ht="14.4" customHeight="1" x14ac:dyDescent="0.25">
      <c r="A28" s="841" t="str">
        <f>PR!B115</f>
        <v>JANE S. CASTILLO</v>
      </c>
      <c r="B28" s="841"/>
      <c r="C28" s="841" t="s">
        <v>722</v>
      </c>
      <c r="D28" s="841"/>
      <c r="E28" s="841" t="s">
        <v>920</v>
      </c>
      <c r="F28" s="841"/>
    </row>
    <row r="29" spans="1:6" s="210" customFormat="1" ht="28.5" customHeight="1" x14ac:dyDescent="0.25">
      <c r="A29" s="843" t="s">
        <v>723</v>
      </c>
      <c r="B29" s="843"/>
      <c r="C29" s="844" t="s">
        <v>724</v>
      </c>
      <c r="D29" s="844"/>
      <c r="E29" s="844" t="s">
        <v>526</v>
      </c>
      <c r="F29" s="844"/>
    </row>
    <row r="30" spans="1:6" hidden="1" x14ac:dyDescent="0.25">
      <c r="A30" s="845" t="s">
        <v>725</v>
      </c>
      <c r="B30" s="845"/>
      <c r="C30" s="845"/>
      <c r="D30" s="846"/>
      <c r="E30" s="35"/>
      <c r="F30" s="35"/>
    </row>
    <row r="31" spans="1:6" hidden="1" x14ac:dyDescent="0.25">
      <c r="A31" s="845" t="s">
        <v>726</v>
      </c>
      <c r="B31" s="845"/>
      <c r="C31" s="845"/>
      <c r="D31" s="846"/>
      <c r="E31" s="35"/>
      <c r="F31" s="35"/>
    </row>
    <row r="32" spans="1:6" hidden="1" x14ac:dyDescent="0.25">
      <c r="A32" s="845" t="s">
        <v>727</v>
      </c>
      <c r="B32" s="845"/>
      <c r="C32" s="845"/>
      <c r="D32" s="846"/>
      <c r="E32" s="35"/>
      <c r="F32" s="35"/>
    </row>
    <row r="33" spans="1:6" hidden="1" x14ac:dyDescent="0.25">
      <c r="A33" s="845" t="s">
        <v>728</v>
      </c>
      <c r="B33" s="845"/>
      <c r="C33" s="845"/>
      <c r="D33" s="846"/>
      <c r="E33" s="35"/>
      <c r="F33" s="35"/>
    </row>
    <row r="34" spans="1:6" hidden="1" x14ac:dyDescent="0.25">
      <c r="A34" s="845" t="s">
        <v>729</v>
      </c>
      <c r="B34" s="845"/>
      <c r="C34" s="845"/>
      <c r="D34" s="846"/>
      <c r="E34" s="35"/>
      <c r="F34" s="35"/>
    </row>
    <row r="35" spans="1:6" hidden="1" x14ac:dyDescent="0.25">
      <c r="A35" s="845" t="s">
        <v>730</v>
      </c>
      <c r="B35" s="845"/>
      <c r="C35" s="845"/>
      <c r="D35" s="846"/>
      <c r="E35" s="35"/>
      <c r="F35" s="35"/>
    </row>
    <row r="36" spans="1:6" hidden="1" x14ac:dyDescent="0.25">
      <c r="A36" s="845" t="s">
        <v>731</v>
      </c>
      <c r="B36" s="845"/>
      <c r="C36" s="845"/>
      <c r="D36" s="846"/>
      <c r="E36" s="35"/>
      <c r="F36" s="35"/>
    </row>
    <row r="37" spans="1:6" hidden="1" x14ac:dyDescent="0.25">
      <c r="A37" s="845" t="s">
        <v>553</v>
      </c>
      <c r="B37" s="845"/>
      <c r="C37" s="845"/>
      <c r="D37" s="846"/>
      <c r="E37" s="35"/>
      <c r="F37" s="35"/>
    </row>
    <row r="38" spans="1:6" hidden="1" x14ac:dyDescent="0.25">
      <c r="A38" s="845" t="s">
        <v>732</v>
      </c>
      <c r="B38" s="845"/>
      <c r="C38" s="845"/>
      <c r="D38" s="846"/>
      <c r="E38" s="35"/>
      <c r="F38" s="35"/>
    </row>
    <row r="39" spans="1:6" hidden="1" x14ac:dyDescent="0.25">
      <c r="A39" s="845" t="s">
        <v>733</v>
      </c>
      <c r="B39" s="845"/>
      <c r="C39" s="845"/>
      <c r="D39" s="846"/>
      <c r="E39" s="35"/>
      <c r="F39" s="35"/>
    </row>
    <row r="40" spans="1:6" hidden="1" x14ac:dyDescent="0.25">
      <c r="A40" s="845" t="s">
        <v>572</v>
      </c>
      <c r="B40" s="845"/>
      <c r="C40" s="845"/>
      <c r="D40" s="846"/>
      <c r="E40" s="35"/>
      <c r="F40" s="35"/>
    </row>
    <row r="41" spans="1:6" hidden="1" x14ac:dyDescent="0.25">
      <c r="A41" s="845" t="s">
        <v>734</v>
      </c>
      <c r="B41" s="845"/>
      <c r="C41" s="845"/>
      <c r="D41" s="846"/>
      <c r="E41" s="35"/>
      <c r="F41" s="35"/>
    </row>
    <row r="42" spans="1:6" hidden="1" x14ac:dyDescent="0.25">
      <c r="A42" s="845" t="s">
        <v>735</v>
      </c>
      <c r="B42" s="845"/>
      <c r="C42" s="845"/>
      <c r="D42" s="846"/>
      <c r="E42" s="35"/>
      <c r="F42" s="35"/>
    </row>
    <row r="43" spans="1:6" hidden="1" x14ac:dyDescent="0.25">
      <c r="A43" s="845" t="s">
        <v>736</v>
      </c>
      <c r="B43" s="845"/>
      <c r="C43" s="845"/>
      <c r="D43" s="846"/>
      <c r="E43" s="35"/>
      <c r="F43" s="35"/>
    </row>
    <row r="44" spans="1:6" hidden="1" x14ac:dyDescent="0.25">
      <c r="A44" s="845" t="s">
        <v>23</v>
      </c>
      <c r="B44" s="845"/>
      <c r="C44" s="845"/>
      <c r="D44" s="846"/>
      <c r="E44" s="35"/>
      <c r="F44" s="35"/>
    </row>
    <row r="45" spans="1:6" hidden="1" x14ac:dyDescent="0.25">
      <c r="A45" s="845" t="s">
        <v>737</v>
      </c>
      <c r="B45" s="845"/>
      <c r="C45" s="845"/>
      <c r="D45" s="846"/>
      <c r="E45" s="35"/>
      <c r="F45" s="35"/>
    </row>
    <row r="46" spans="1:6" hidden="1" x14ac:dyDescent="0.25">
      <c r="A46" s="845" t="s">
        <v>738</v>
      </c>
      <c r="B46" s="845"/>
      <c r="C46" s="845"/>
      <c r="D46" s="846"/>
      <c r="E46" s="35"/>
      <c r="F46" s="35"/>
    </row>
    <row r="47" spans="1:6" hidden="1" x14ac:dyDescent="0.25">
      <c r="A47" s="845" t="s">
        <v>739</v>
      </c>
      <c r="B47" s="845"/>
      <c r="C47" s="845"/>
      <c r="D47" s="846"/>
      <c r="E47" s="35"/>
      <c r="F47" s="35"/>
    </row>
    <row r="48" spans="1:6" hidden="1" x14ac:dyDescent="0.25">
      <c r="A48" s="845" t="s">
        <v>740</v>
      </c>
      <c r="B48" s="845"/>
      <c r="C48" s="845"/>
      <c r="D48" s="846"/>
      <c r="E48" s="35"/>
      <c r="F48" s="35"/>
    </row>
    <row r="49" spans="1:6" hidden="1" x14ac:dyDescent="0.25">
      <c r="A49" s="845" t="s">
        <v>741</v>
      </c>
      <c r="B49" s="845"/>
      <c r="C49" s="845"/>
      <c r="D49" s="846"/>
      <c r="E49" s="35"/>
      <c r="F49" s="35"/>
    </row>
    <row r="50" spans="1:6" hidden="1" x14ac:dyDescent="0.25">
      <c r="A50" s="845" t="s">
        <v>742</v>
      </c>
      <c r="B50" s="845"/>
      <c r="C50" s="845"/>
      <c r="D50" s="846"/>
      <c r="E50" s="35"/>
      <c r="F50" s="35"/>
    </row>
    <row r="51" spans="1:6" hidden="1" x14ac:dyDescent="0.25">
      <c r="A51" s="845" t="s">
        <v>743</v>
      </c>
      <c r="B51" s="845"/>
      <c r="C51" s="845"/>
      <c r="D51" s="846"/>
      <c r="E51" s="35"/>
      <c r="F51" s="35"/>
    </row>
    <row r="52" spans="1:6" hidden="1" x14ac:dyDescent="0.25">
      <c r="A52" s="845" t="s">
        <v>744</v>
      </c>
      <c r="B52" s="845"/>
      <c r="C52" s="845"/>
      <c r="D52" s="846"/>
      <c r="E52" s="35"/>
      <c r="F52" s="35"/>
    </row>
    <row r="53" spans="1:6" hidden="1" x14ac:dyDescent="0.25">
      <c r="A53" s="845" t="s">
        <v>120</v>
      </c>
      <c r="B53" s="845"/>
      <c r="C53" s="845"/>
      <c r="D53" s="846"/>
      <c r="E53" s="35"/>
      <c r="F53" s="35"/>
    </row>
    <row r="54" spans="1:6" hidden="1" x14ac:dyDescent="0.25">
      <c r="A54" s="845" t="s">
        <v>745</v>
      </c>
      <c r="B54" s="845"/>
      <c r="C54" s="845"/>
      <c r="D54" s="846"/>
      <c r="E54" s="35"/>
      <c r="F54" s="35"/>
    </row>
    <row r="55" spans="1:6" hidden="1" x14ac:dyDescent="0.25">
      <c r="A55" s="845" t="s">
        <v>746</v>
      </c>
      <c r="B55" s="845"/>
      <c r="C55" s="845"/>
      <c r="D55" s="846"/>
      <c r="E55" s="35"/>
      <c r="F55" s="35"/>
    </row>
    <row r="56" spans="1:6" hidden="1" x14ac:dyDescent="0.25">
      <c r="A56" s="845" t="s">
        <v>747</v>
      </c>
      <c r="B56" s="845"/>
      <c r="C56" s="845"/>
      <c r="D56" s="846"/>
      <c r="E56" s="35"/>
      <c r="F56" s="35"/>
    </row>
    <row r="57" spans="1:6" hidden="1" x14ac:dyDescent="0.25">
      <c r="A57" s="845" t="s">
        <v>748</v>
      </c>
      <c r="B57" s="845"/>
      <c r="C57" s="845"/>
      <c r="D57" s="846"/>
      <c r="E57" s="35"/>
      <c r="F57" s="35"/>
    </row>
    <row r="58" spans="1:6" hidden="1" x14ac:dyDescent="0.25">
      <c r="A58" s="845" t="s">
        <v>749</v>
      </c>
      <c r="B58" s="845"/>
      <c r="C58" s="845"/>
      <c r="D58" s="846"/>
      <c r="E58" s="35"/>
      <c r="F58" s="35"/>
    </row>
    <row r="59" spans="1:6" hidden="1" x14ac:dyDescent="0.25">
      <c r="A59" s="845" t="s">
        <v>750</v>
      </c>
      <c r="B59" s="845"/>
      <c r="C59" s="845"/>
      <c r="D59" s="846"/>
      <c r="E59" s="35"/>
      <c r="F59" s="35"/>
    </row>
    <row r="60" spans="1:6" hidden="1" x14ac:dyDescent="0.25">
      <c r="A60" s="845" t="s">
        <v>122</v>
      </c>
      <c r="B60" s="845"/>
      <c r="C60" s="845"/>
      <c r="D60" s="846"/>
      <c r="E60" s="35"/>
      <c r="F60" s="35"/>
    </row>
    <row r="61" spans="1:6" hidden="1" x14ac:dyDescent="0.25">
      <c r="A61" s="845" t="s">
        <v>61</v>
      </c>
      <c r="B61" s="845"/>
      <c r="C61" s="845"/>
      <c r="D61" s="846"/>
      <c r="E61" s="35"/>
      <c r="F61" s="35"/>
    </row>
    <row r="62" spans="1:6" hidden="1" x14ac:dyDescent="0.25">
      <c r="A62" s="845" t="s">
        <v>751</v>
      </c>
      <c r="B62" s="845"/>
      <c r="C62" s="845"/>
      <c r="D62" s="846"/>
      <c r="E62" s="35"/>
      <c r="F62" s="35"/>
    </row>
    <row r="63" spans="1:6" hidden="1" x14ac:dyDescent="0.25">
      <c r="A63" s="845" t="s">
        <v>752</v>
      </c>
      <c r="B63" s="845"/>
      <c r="C63" s="845"/>
      <c r="D63" s="846"/>
      <c r="E63" s="35"/>
      <c r="F63" s="35"/>
    </row>
    <row r="64" spans="1:6" hidden="1" x14ac:dyDescent="0.25">
      <c r="A64" s="845" t="s">
        <v>570</v>
      </c>
      <c r="B64" s="845"/>
      <c r="C64" s="845"/>
      <c r="D64" s="846"/>
      <c r="E64" s="35"/>
      <c r="F64" s="35"/>
    </row>
    <row r="65" spans="1:6" hidden="1" x14ac:dyDescent="0.25">
      <c r="A65" s="845" t="s">
        <v>163</v>
      </c>
      <c r="B65" s="845"/>
      <c r="C65" s="845"/>
      <c r="D65" s="846"/>
      <c r="E65" s="35"/>
      <c r="F65" s="35"/>
    </row>
    <row r="66" spans="1:6" hidden="1" x14ac:dyDescent="0.25">
      <c r="A66" s="845" t="s">
        <v>753</v>
      </c>
      <c r="B66" s="845"/>
      <c r="C66" s="845"/>
      <c r="D66" s="846"/>
      <c r="E66" s="35"/>
      <c r="F66" s="35"/>
    </row>
    <row r="67" spans="1:6" hidden="1" x14ac:dyDescent="0.25">
      <c r="A67" s="845" t="s">
        <v>754</v>
      </c>
      <c r="B67" s="845"/>
      <c r="C67" s="845"/>
      <c r="D67" s="846"/>
      <c r="E67" s="35"/>
      <c r="F67" s="35"/>
    </row>
    <row r="68" spans="1:6" hidden="1" x14ac:dyDescent="0.25">
      <c r="A68" s="845" t="s">
        <v>205</v>
      </c>
      <c r="B68" s="845"/>
      <c r="C68" s="845"/>
      <c r="D68" s="846"/>
      <c r="E68" s="35"/>
      <c r="F68" s="35"/>
    </row>
    <row r="69" spans="1:6" hidden="1" x14ac:dyDescent="0.25">
      <c r="A69" s="845" t="s">
        <v>755</v>
      </c>
      <c r="B69" s="845"/>
      <c r="C69" s="845"/>
      <c r="D69" s="846"/>
      <c r="E69" s="35"/>
      <c r="F69" s="35"/>
    </row>
    <row r="70" spans="1:6" hidden="1" x14ac:dyDescent="0.25">
      <c r="A70" s="845" t="s">
        <v>756</v>
      </c>
      <c r="B70" s="845"/>
      <c r="C70" s="845"/>
      <c r="D70" s="846"/>
      <c r="E70" s="35"/>
      <c r="F70" s="35"/>
    </row>
    <row r="71" spans="1:6" hidden="1" x14ac:dyDescent="0.25">
      <c r="A71" s="845" t="s">
        <v>757</v>
      </c>
      <c r="B71" s="845"/>
      <c r="C71" s="845"/>
      <c r="D71" s="846"/>
      <c r="E71" s="35"/>
      <c r="F71" s="35"/>
    </row>
    <row r="72" spans="1:6" hidden="1" x14ac:dyDescent="0.25">
      <c r="A72" s="845" t="s">
        <v>758</v>
      </c>
      <c r="B72" s="845"/>
      <c r="C72" s="845"/>
      <c r="D72" s="846"/>
      <c r="E72" s="35"/>
      <c r="F72" s="35"/>
    </row>
    <row r="73" spans="1:6" hidden="1" x14ac:dyDescent="0.25">
      <c r="A73" s="845" t="s">
        <v>759</v>
      </c>
      <c r="B73" s="845"/>
      <c r="C73" s="845"/>
      <c r="D73" s="846"/>
      <c r="E73" s="35"/>
      <c r="F73" s="35"/>
    </row>
    <row r="74" spans="1:6" hidden="1" x14ac:dyDescent="0.25">
      <c r="A74" s="845" t="s">
        <v>760</v>
      </c>
      <c r="B74" s="845"/>
      <c r="C74" s="845"/>
      <c r="D74" s="846"/>
      <c r="E74" s="35"/>
      <c r="F74" s="35"/>
    </row>
    <row r="75" spans="1:6" hidden="1" x14ac:dyDescent="0.25">
      <c r="A75" s="845" t="s">
        <v>761</v>
      </c>
      <c r="B75" s="845"/>
      <c r="C75" s="845"/>
      <c r="D75" s="846"/>
      <c r="E75" s="35"/>
      <c r="F75" s="35"/>
    </row>
    <row r="76" spans="1:6" hidden="1" x14ac:dyDescent="0.25">
      <c r="A76" s="845" t="s">
        <v>762</v>
      </c>
      <c r="B76" s="845"/>
      <c r="C76" s="845"/>
      <c r="D76" s="846"/>
      <c r="E76" s="35"/>
      <c r="F76" s="35"/>
    </row>
    <row r="77" spans="1:6" hidden="1" x14ac:dyDescent="0.25">
      <c r="A77" s="845" t="s">
        <v>763</v>
      </c>
      <c r="B77" s="845"/>
      <c r="C77" s="845"/>
      <c r="D77" s="846"/>
      <c r="E77" s="35"/>
      <c r="F77" s="35"/>
    </row>
    <row r="78" spans="1:6" hidden="1" x14ac:dyDescent="0.25">
      <c r="A78" s="845" t="s">
        <v>764</v>
      </c>
      <c r="B78" s="845"/>
      <c r="C78" s="845"/>
      <c r="D78" s="846"/>
      <c r="E78" s="35"/>
      <c r="F78" s="35"/>
    </row>
    <row r="79" spans="1:6" hidden="1" x14ac:dyDescent="0.25">
      <c r="A79" s="845" t="s">
        <v>765</v>
      </c>
      <c r="B79" s="845"/>
      <c r="C79" s="845"/>
      <c r="D79" s="846"/>
      <c r="E79" s="35"/>
      <c r="F79" s="35"/>
    </row>
    <row r="80" spans="1:6" hidden="1" x14ac:dyDescent="0.25">
      <c r="A80" s="845" t="s">
        <v>766</v>
      </c>
      <c r="B80" s="845"/>
      <c r="C80" s="845"/>
      <c r="D80" s="846"/>
      <c r="E80" s="35"/>
      <c r="F80" s="35"/>
    </row>
    <row r="81" spans="1:6" hidden="1" x14ac:dyDescent="0.25">
      <c r="A81" s="845" t="s">
        <v>313</v>
      </c>
      <c r="B81" s="845"/>
      <c r="C81" s="845"/>
      <c r="D81" s="846"/>
      <c r="E81" s="35"/>
      <c r="F81" s="35"/>
    </row>
    <row r="82" spans="1:6" hidden="1" x14ac:dyDescent="0.25">
      <c r="A82" s="845" t="s">
        <v>767</v>
      </c>
      <c r="B82" s="845"/>
      <c r="C82" s="845"/>
      <c r="D82" s="846"/>
      <c r="E82" s="35"/>
      <c r="F82" s="35"/>
    </row>
    <row r="83" spans="1:6" hidden="1" x14ac:dyDescent="0.25">
      <c r="A83" s="845" t="s">
        <v>768</v>
      </c>
      <c r="B83" s="845"/>
      <c r="C83" s="845"/>
      <c r="D83" s="846"/>
      <c r="E83" s="35"/>
      <c r="F83" s="35"/>
    </row>
    <row r="84" spans="1:6" ht="3" customHeight="1" x14ac:dyDescent="0.3">
      <c r="A84"/>
      <c r="B84"/>
      <c r="C84"/>
      <c r="D84"/>
      <c r="E84"/>
      <c r="F84" s="35"/>
    </row>
    <row r="85" spans="1:6" ht="12" customHeight="1" x14ac:dyDescent="0.3">
      <c r="A85"/>
      <c r="B85"/>
      <c r="C85"/>
      <c r="D85"/>
      <c r="E85"/>
      <c r="F85" s="35"/>
    </row>
    <row r="86" spans="1:6" s="212" customFormat="1" x14ac:dyDescent="0.25">
      <c r="A86" s="211"/>
      <c r="B86" s="211"/>
      <c r="C86" s="211"/>
      <c r="D86" s="211"/>
      <c r="E86" s="35"/>
      <c r="F86" s="35"/>
    </row>
    <row r="87" spans="1:6" s="212" customFormat="1" ht="6.6" customHeight="1" x14ac:dyDescent="0.25">
      <c r="A87" s="211"/>
      <c r="B87" s="211"/>
      <c r="C87" s="211"/>
      <c r="D87" s="211"/>
      <c r="E87" s="35"/>
      <c r="F87" s="35"/>
    </row>
    <row r="88" spans="1:6" s="213" customFormat="1" x14ac:dyDescent="0.25">
      <c r="B88" s="214"/>
      <c r="C88" s="214"/>
      <c r="D88" s="214"/>
      <c r="E88" s="214"/>
      <c r="F88" s="214"/>
    </row>
    <row r="89" spans="1:6" s="210" customFormat="1" x14ac:dyDescent="0.25">
      <c r="C89" s="215"/>
      <c r="D89" s="215"/>
      <c r="E89" s="215"/>
      <c r="F89" s="215"/>
    </row>
    <row r="90" spans="1:6" ht="0.75" customHeight="1" x14ac:dyDescent="0.25">
      <c r="A90" s="35"/>
      <c r="B90" s="35"/>
      <c r="C90" s="35"/>
      <c r="D90" s="35"/>
      <c r="E90" s="35"/>
      <c r="F90" s="35"/>
    </row>
    <row r="91" spans="1:6" x14ac:dyDescent="0.25">
      <c r="A91" s="35"/>
      <c r="B91" s="35"/>
      <c r="C91" s="35"/>
      <c r="D91" s="35"/>
      <c r="E91" s="35"/>
      <c r="F91" s="35"/>
    </row>
    <row r="92" spans="1:6" ht="2.25" customHeight="1" x14ac:dyDescent="0.25">
      <c r="A92" s="35"/>
      <c r="B92" s="35"/>
      <c r="C92" s="35"/>
      <c r="D92" s="35"/>
      <c r="E92" s="35"/>
      <c r="F92" s="35"/>
    </row>
    <row r="93" spans="1:6" x14ac:dyDescent="0.25">
      <c r="A93" s="35"/>
      <c r="B93" s="35"/>
      <c r="C93" s="35"/>
      <c r="D93" s="35"/>
      <c r="E93" s="35"/>
      <c r="F93" s="35"/>
    </row>
    <row r="94" spans="1:6" s="213" customFormat="1" x14ac:dyDescent="0.25">
      <c r="A94" s="211"/>
      <c r="B94" s="211"/>
      <c r="C94" s="845"/>
      <c r="D94" s="845"/>
      <c r="E94" s="211"/>
      <c r="F94" s="211"/>
    </row>
    <row r="95" spans="1:6" s="210" customFormat="1" x14ac:dyDescent="0.25">
      <c r="A95" s="215"/>
      <c r="B95" s="215"/>
      <c r="C95" s="842"/>
      <c r="D95" s="842"/>
      <c r="E95" s="215"/>
      <c r="F95" s="215"/>
    </row>
    <row r="96" spans="1:6" x14ac:dyDescent="0.25">
      <c r="A96" s="35"/>
      <c r="B96" s="39"/>
      <c r="C96" s="216"/>
      <c r="D96" s="216"/>
      <c r="E96" s="35"/>
      <c r="F96" s="35"/>
    </row>
    <row r="97" spans="1:6" x14ac:dyDescent="0.25">
      <c r="A97" s="35"/>
      <c r="B97" s="35"/>
      <c r="C97" s="35"/>
      <c r="D97" s="35"/>
      <c r="E97" s="35"/>
      <c r="F97" s="35"/>
    </row>
    <row r="98" spans="1:6" x14ac:dyDescent="0.25">
      <c r="A98" s="35"/>
      <c r="B98" s="35"/>
      <c r="C98" s="35"/>
      <c r="D98" s="35"/>
      <c r="E98" s="35"/>
      <c r="F98" s="35"/>
    </row>
    <row r="99" spans="1:6" x14ac:dyDescent="0.25">
      <c r="A99" s="35"/>
      <c r="B99" s="35"/>
      <c r="C99" s="35"/>
      <c r="D99" s="35"/>
      <c r="E99" s="35"/>
      <c r="F99" s="35"/>
    </row>
  </sheetData>
  <mergeCells count="88">
    <mergeCell ref="C94:D94"/>
    <mergeCell ref="C95:D95"/>
    <mergeCell ref="A78:D78"/>
    <mergeCell ref="A79:D79"/>
    <mergeCell ref="A80:D80"/>
    <mergeCell ref="A81:D81"/>
    <mergeCell ref="A82:D82"/>
    <mergeCell ref="A83:D83"/>
    <mergeCell ref="A77:D77"/>
    <mergeCell ref="A66:D66"/>
    <mergeCell ref="A67:D67"/>
    <mergeCell ref="A68:D68"/>
    <mergeCell ref="A69:D69"/>
    <mergeCell ref="A70:D70"/>
    <mergeCell ref="A71:D71"/>
    <mergeCell ref="A72:D72"/>
    <mergeCell ref="A73:D73"/>
    <mergeCell ref="A74:D74"/>
    <mergeCell ref="A75:D75"/>
    <mergeCell ref="A76:D76"/>
    <mergeCell ref="A65:D65"/>
    <mergeCell ref="A54:D54"/>
    <mergeCell ref="A55:D55"/>
    <mergeCell ref="A56:D56"/>
    <mergeCell ref="A57:D57"/>
    <mergeCell ref="A58:D58"/>
    <mergeCell ref="A59:D59"/>
    <mergeCell ref="A60:D60"/>
    <mergeCell ref="A61:D61"/>
    <mergeCell ref="A62:D62"/>
    <mergeCell ref="A63:D63"/>
    <mergeCell ref="A64:D64"/>
    <mergeCell ref="A53:D53"/>
    <mergeCell ref="A42:D42"/>
    <mergeCell ref="A43:D43"/>
    <mergeCell ref="A44:D44"/>
    <mergeCell ref="A45:D45"/>
    <mergeCell ref="A46:D46"/>
    <mergeCell ref="A47:D47"/>
    <mergeCell ref="A48:D48"/>
    <mergeCell ref="A49:D49"/>
    <mergeCell ref="A50:D50"/>
    <mergeCell ref="A51:D51"/>
    <mergeCell ref="A52:D52"/>
    <mergeCell ref="A41:D41"/>
    <mergeCell ref="A30:D30"/>
    <mergeCell ref="A31:D31"/>
    <mergeCell ref="A32:D32"/>
    <mergeCell ref="A33:D33"/>
    <mergeCell ref="A34:D34"/>
    <mergeCell ref="A35:D35"/>
    <mergeCell ref="A36:D36"/>
    <mergeCell ref="A37:D37"/>
    <mergeCell ref="A38:D38"/>
    <mergeCell ref="A39:D39"/>
    <mergeCell ref="A40:D40"/>
    <mergeCell ref="A28:B28"/>
    <mergeCell ref="C28:D28"/>
    <mergeCell ref="E28:F28"/>
    <mergeCell ref="A29:B29"/>
    <mergeCell ref="C29:D29"/>
    <mergeCell ref="E29:F29"/>
    <mergeCell ref="A20:E20"/>
    <mergeCell ref="A24:B24"/>
    <mergeCell ref="C24:D24"/>
    <mergeCell ref="E24:F24"/>
    <mergeCell ref="A25:B25"/>
    <mergeCell ref="C25:D25"/>
    <mergeCell ref="E25:F25"/>
    <mergeCell ref="A19:E19"/>
    <mergeCell ref="A9:F9"/>
    <mergeCell ref="A10:F10"/>
    <mergeCell ref="A11:F11"/>
    <mergeCell ref="A12:F12"/>
    <mergeCell ref="A13:C13"/>
    <mergeCell ref="E13:F13"/>
    <mergeCell ref="A15:C15"/>
    <mergeCell ref="D15:E15"/>
    <mergeCell ref="A16:F16"/>
    <mergeCell ref="A18:F18"/>
    <mergeCell ref="A14:F14"/>
    <mergeCell ref="B7:C7"/>
    <mergeCell ref="D7:E7"/>
    <mergeCell ref="A1:F1"/>
    <mergeCell ref="A2:F2"/>
    <mergeCell ref="A3:F3"/>
    <mergeCell ref="A5:F5"/>
    <mergeCell ref="A6:F6"/>
  </mergeCells>
  <pageMargins left="0.69" right="0.57999999999999996" top="1.65" bottom="0.48" header="0.97" footer="0.31496062992125984"/>
  <pageSetup paperSize="9" scale="69" fitToHeight="0" orientation="portrait" r:id="rId1"/>
  <headerFooter>
    <oddHeader>&amp;C&amp;G</oddHeader>
    <oddFooter>&amp;C&amp;G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00"/>
  <sheetViews>
    <sheetView view="pageLayout" topLeftCell="A4" zoomScaleNormal="47" zoomScaleSheetLayoutView="115" workbookViewId="0">
      <selection activeCell="A14" sqref="A14:F14"/>
    </sheetView>
  </sheetViews>
  <sheetFormatPr defaultColWidth="9.33203125" defaultRowHeight="13.8" x14ac:dyDescent="0.25"/>
  <cols>
    <col min="1" max="1" width="13.44140625" style="37" customWidth="1"/>
    <col min="2" max="2" width="14.6640625" style="37" customWidth="1"/>
    <col min="3" max="3" width="19.5546875" style="37" customWidth="1"/>
    <col min="4" max="4" width="12.109375" style="37" customWidth="1"/>
    <col min="5" max="5" width="17.88671875" style="37" customWidth="1"/>
    <col min="6" max="6" width="23.33203125" style="37" customWidth="1"/>
    <col min="7" max="7" width="6.6640625" style="37" customWidth="1"/>
    <col min="8" max="16384" width="9.33203125" style="37"/>
  </cols>
  <sheetData>
    <row r="1" spans="1:8" x14ac:dyDescent="0.25">
      <c r="A1" s="831"/>
      <c r="B1" s="830"/>
      <c r="C1" s="830"/>
      <c r="D1" s="830"/>
      <c r="E1" s="830"/>
      <c r="F1" s="830"/>
      <c r="G1" s="217"/>
    </row>
    <row r="2" spans="1:8" x14ac:dyDescent="0.25">
      <c r="A2" s="831"/>
      <c r="B2" s="831"/>
      <c r="C2" s="831"/>
      <c r="D2" s="831"/>
      <c r="E2" s="831"/>
      <c r="F2" s="831"/>
      <c r="G2" s="217"/>
    </row>
    <row r="3" spans="1:8" ht="22.5" customHeight="1" x14ac:dyDescent="0.25">
      <c r="A3" s="217"/>
      <c r="B3" s="217"/>
      <c r="C3" s="217"/>
      <c r="D3" s="217"/>
      <c r="E3" s="217"/>
      <c r="F3" s="217"/>
      <c r="G3" s="217"/>
    </row>
    <row r="4" spans="1:8" ht="22.5" customHeight="1" x14ac:dyDescent="0.25">
      <c r="A4" s="217"/>
      <c r="B4" s="217"/>
      <c r="C4" s="217"/>
      <c r="D4" s="217"/>
      <c r="E4" s="217"/>
      <c r="F4" s="217"/>
      <c r="G4" s="217"/>
    </row>
    <row r="5" spans="1:8" ht="22.5" customHeight="1" x14ac:dyDescent="0.25">
      <c r="A5" s="217"/>
      <c r="B5" s="217"/>
      <c r="C5" s="217"/>
      <c r="D5" s="217"/>
      <c r="E5" s="217"/>
      <c r="F5" s="217"/>
      <c r="G5" s="217"/>
    </row>
    <row r="6" spans="1:8" ht="36" customHeight="1" x14ac:dyDescent="0.25">
      <c r="A6" s="832" t="s">
        <v>915</v>
      </c>
      <c r="B6" s="832"/>
      <c r="C6" s="832"/>
      <c r="D6" s="832"/>
      <c r="E6" s="832"/>
      <c r="F6" s="832"/>
      <c r="G6" s="832"/>
    </row>
    <row r="7" spans="1:8" x14ac:dyDescent="0.25">
      <c r="A7" s="217"/>
      <c r="B7" s="848" t="s">
        <v>713</v>
      </c>
      <c r="C7" s="848"/>
      <c r="D7" s="849" t="str">
        <f>PR!B12</f>
        <v>2510-1005-380</v>
      </c>
      <c r="E7" s="849"/>
      <c r="F7" s="217"/>
      <c r="G7" s="217"/>
    </row>
    <row r="8" spans="1:8" ht="22.95" customHeight="1" x14ac:dyDescent="0.25">
      <c r="A8" s="217"/>
      <c r="B8" s="217"/>
      <c r="C8" s="217"/>
      <c r="D8" s="217"/>
      <c r="E8" s="217"/>
      <c r="F8" s="217"/>
      <c r="G8" s="217"/>
    </row>
    <row r="9" spans="1:8" ht="35.4" customHeight="1" x14ac:dyDescent="0.25">
      <c r="A9" s="847" t="s">
        <v>970</v>
      </c>
      <c r="B9" s="847"/>
      <c r="C9" s="847"/>
      <c r="D9" s="847"/>
      <c r="E9" s="847"/>
      <c r="F9" s="847"/>
      <c r="G9" s="847"/>
    </row>
    <row r="10" spans="1:8" ht="34.200000000000003" customHeight="1" x14ac:dyDescent="0.25">
      <c r="A10" s="847" t="s">
        <v>971</v>
      </c>
      <c r="B10" s="847"/>
      <c r="C10" s="847"/>
      <c r="D10" s="847"/>
      <c r="E10" s="847"/>
      <c r="F10" s="847"/>
      <c r="G10" s="847"/>
    </row>
    <row r="11" spans="1:8" ht="49.2" customHeight="1" x14ac:dyDescent="0.25">
      <c r="A11" s="847" t="s">
        <v>972</v>
      </c>
      <c r="B11" s="847"/>
      <c r="C11" s="847"/>
      <c r="D11" s="847"/>
      <c r="E11" s="847"/>
      <c r="F11" s="847"/>
      <c r="G11" s="847"/>
    </row>
    <row r="12" spans="1:8" ht="45.6" customHeight="1" x14ac:dyDescent="0.25">
      <c r="A12" s="847" t="s">
        <v>973</v>
      </c>
      <c r="B12" s="847"/>
      <c r="C12" s="847"/>
      <c r="D12" s="847"/>
      <c r="E12" s="847"/>
      <c r="F12" s="847"/>
      <c r="G12" s="847"/>
    </row>
    <row r="13" spans="1:8" ht="16.5" customHeight="1" x14ac:dyDescent="0.25">
      <c r="A13" s="836" t="s">
        <v>974</v>
      </c>
      <c r="B13" s="836"/>
      <c r="C13" s="836"/>
      <c r="D13" s="415" t="str">
        <f>PR!E9</f>
        <v>2025-380</v>
      </c>
      <c r="E13" s="851" t="s">
        <v>717</v>
      </c>
      <c r="F13" s="851"/>
      <c r="G13" s="851"/>
      <c r="H13" s="371"/>
    </row>
    <row r="14" spans="1:8" ht="21.6" customHeight="1" x14ac:dyDescent="0.25">
      <c r="A14" s="836" t="s">
        <v>1059</v>
      </c>
      <c r="B14" s="836"/>
      <c r="C14" s="836"/>
      <c r="D14" s="836"/>
      <c r="E14" s="836"/>
      <c r="F14" s="836"/>
      <c r="G14" s="422"/>
      <c r="H14" s="371" t="s">
        <v>938</v>
      </c>
    </row>
    <row r="15" spans="1:8" ht="22.95" customHeight="1" x14ac:dyDescent="0.25">
      <c r="A15" s="852" t="s">
        <v>956</v>
      </c>
      <c r="B15" s="852"/>
      <c r="C15" s="852"/>
      <c r="D15" s="839">
        <f>PR!H110</f>
        <v>81000</v>
      </c>
      <c r="E15" s="839"/>
      <c r="F15" s="421"/>
      <c r="G15" s="407"/>
    </row>
    <row r="16" spans="1:8" ht="37.950000000000003" customHeight="1" x14ac:dyDescent="0.25">
      <c r="A16" s="847" t="s">
        <v>975</v>
      </c>
      <c r="B16" s="847"/>
      <c r="C16" s="847"/>
      <c r="D16" s="847"/>
      <c r="E16" s="847"/>
      <c r="F16" s="847"/>
      <c r="G16" s="847"/>
    </row>
    <row r="17" spans="1:9" ht="57.6" customHeight="1" x14ac:dyDescent="0.25">
      <c r="A17" s="847" t="s">
        <v>976</v>
      </c>
      <c r="B17" s="847"/>
      <c r="C17" s="847"/>
      <c r="D17" s="847"/>
      <c r="E17" s="847"/>
      <c r="F17" s="847"/>
      <c r="G17" s="847"/>
    </row>
    <row r="18" spans="1:9" ht="21.75" hidden="1" customHeight="1" x14ac:dyDescent="0.25">
      <c r="A18" s="853"/>
      <c r="B18" s="853"/>
      <c r="C18" s="853"/>
      <c r="D18" s="853"/>
      <c r="E18" s="853"/>
      <c r="F18" s="143"/>
      <c r="G18" s="407"/>
    </row>
    <row r="19" spans="1:9" ht="33.6" customHeight="1" x14ac:dyDescent="0.25">
      <c r="A19" s="850" t="s">
        <v>977</v>
      </c>
      <c r="B19" s="850"/>
      <c r="C19" s="850"/>
      <c r="D19" s="850"/>
      <c r="E19" s="850"/>
      <c r="F19" s="408" t="s">
        <v>775</v>
      </c>
      <c r="G19" s="407"/>
    </row>
    <row r="20" spans="1:9" ht="0.6" customHeight="1" x14ac:dyDescent="0.25">
      <c r="A20" s="143"/>
      <c r="B20" s="407"/>
      <c r="C20" s="143"/>
      <c r="D20" s="143"/>
      <c r="E20" s="143"/>
      <c r="F20" s="143"/>
      <c r="G20" s="407"/>
    </row>
    <row r="21" spans="1:9" ht="4.95" hidden="1" customHeight="1" x14ac:dyDescent="0.25">
      <c r="A21" s="143"/>
      <c r="B21" s="143"/>
      <c r="C21" s="143"/>
      <c r="D21" s="143"/>
      <c r="E21" s="143"/>
      <c r="F21" s="143"/>
      <c r="G21" s="407"/>
      <c r="I21" s="37" t="s">
        <v>776</v>
      </c>
    </row>
    <row r="22" spans="1:9" ht="6" customHeight="1" x14ac:dyDescent="0.25">
      <c r="A22" s="409"/>
      <c r="B22" s="407"/>
      <c r="C22" s="407"/>
      <c r="D22" s="407"/>
      <c r="E22" s="407"/>
      <c r="F22" s="409"/>
      <c r="G22" s="407"/>
    </row>
    <row r="23" spans="1:9" s="209" customFormat="1" ht="30" customHeight="1" x14ac:dyDescent="0.25">
      <c r="A23" s="410"/>
      <c r="B23" s="411"/>
      <c r="C23" s="411"/>
      <c r="D23" s="411"/>
      <c r="E23" s="411"/>
      <c r="F23" s="410"/>
      <c r="G23" s="411"/>
    </row>
    <row r="24" spans="1:9" s="209" customFormat="1" x14ac:dyDescent="0.25">
      <c r="A24" s="410"/>
      <c r="B24" s="412"/>
      <c r="C24" s="412"/>
      <c r="D24" s="412"/>
      <c r="E24" s="412"/>
      <c r="F24" s="410"/>
      <c r="G24" s="411"/>
    </row>
    <row r="25" spans="1:9" s="209" customFormat="1" x14ac:dyDescent="0.25">
      <c r="A25" s="410"/>
      <c r="B25" s="855" t="s">
        <v>985</v>
      </c>
      <c r="C25" s="855"/>
      <c r="D25" s="855"/>
      <c r="E25" s="855"/>
      <c r="F25" s="855"/>
      <c r="G25" s="411"/>
    </row>
    <row r="26" spans="1:9" s="210" customFormat="1" x14ac:dyDescent="0.25">
      <c r="A26" s="410"/>
      <c r="B26" s="856" t="s">
        <v>1004</v>
      </c>
      <c r="C26" s="856"/>
      <c r="D26" s="856"/>
      <c r="E26" s="856"/>
      <c r="F26" s="856"/>
      <c r="G26" s="413"/>
    </row>
    <row r="27" spans="1:9" ht="128.4" hidden="1" customHeight="1" x14ac:dyDescent="0.25">
      <c r="A27" s="122"/>
      <c r="B27" s="122"/>
      <c r="C27" s="122"/>
      <c r="D27" s="122"/>
      <c r="E27" s="122"/>
      <c r="F27" s="122"/>
      <c r="G27" s="414"/>
    </row>
    <row r="28" spans="1:9" x14ac:dyDescent="0.25">
      <c r="A28" s="122"/>
      <c r="B28" s="122"/>
      <c r="C28" s="122"/>
      <c r="D28" s="122"/>
      <c r="E28" s="122"/>
      <c r="F28" s="122"/>
      <c r="G28" s="414"/>
    </row>
    <row r="29" spans="1:9" s="209" customFormat="1" ht="1.2" customHeight="1" x14ac:dyDescent="0.25">
      <c r="A29" s="857"/>
      <c r="B29" s="857"/>
      <c r="C29" s="857"/>
      <c r="D29" s="857"/>
      <c r="E29" s="857"/>
      <c r="F29" s="857"/>
    </row>
    <row r="30" spans="1:9" s="210" customFormat="1" ht="6" hidden="1" customHeight="1" x14ac:dyDescent="0.25">
      <c r="A30" s="842"/>
      <c r="B30" s="842"/>
      <c r="C30" s="842"/>
      <c r="D30" s="842"/>
      <c r="E30" s="842"/>
      <c r="F30" s="842"/>
    </row>
    <row r="31" spans="1:9" ht="13.95" hidden="1" customHeight="1" x14ac:dyDescent="0.25">
      <c r="A31" s="854" t="s">
        <v>725</v>
      </c>
      <c r="B31" s="845"/>
      <c r="C31" s="845"/>
      <c r="D31" s="846"/>
      <c r="E31" s="35"/>
      <c r="F31" s="35"/>
    </row>
    <row r="32" spans="1:9" ht="13.95" hidden="1" customHeight="1" x14ac:dyDescent="0.25">
      <c r="A32" s="854" t="s">
        <v>726</v>
      </c>
      <c r="B32" s="845"/>
      <c r="C32" s="845"/>
      <c r="D32" s="846"/>
      <c r="E32" s="35"/>
      <c r="F32" s="35"/>
    </row>
    <row r="33" spans="1:6" ht="13.95" hidden="1" customHeight="1" x14ac:dyDescent="0.25">
      <c r="A33" s="854" t="s">
        <v>727</v>
      </c>
      <c r="B33" s="845"/>
      <c r="C33" s="845"/>
      <c r="D33" s="846"/>
      <c r="E33" s="35"/>
      <c r="F33" s="35"/>
    </row>
    <row r="34" spans="1:6" ht="13.95" hidden="1" customHeight="1" x14ac:dyDescent="0.25">
      <c r="A34" s="854" t="s">
        <v>728</v>
      </c>
      <c r="B34" s="845"/>
      <c r="C34" s="845"/>
      <c r="D34" s="846"/>
      <c r="E34" s="35"/>
      <c r="F34" s="35"/>
    </row>
    <row r="35" spans="1:6" ht="13.95" hidden="1" customHeight="1" x14ac:dyDescent="0.25">
      <c r="A35" s="854" t="s">
        <v>729</v>
      </c>
      <c r="B35" s="845"/>
      <c r="C35" s="845"/>
      <c r="D35" s="846"/>
      <c r="E35" s="35"/>
      <c r="F35" s="35"/>
    </row>
    <row r="36" spans="1:6" ht="13.95" hidden="1" customHeight="1" x14ac:dyDescent="0.25">
      <c r="A36" s="854" t="s">
        <v>730</v>
      </c>
      <c r="B36" s="845"/>
      <c r="C36" s="845"/>
      <c r="D36" s="846"/>
      <c r="E36" s="35"/>
      <c r="F36" s="35"/>
    </row>
    <row r="37" spans="1:6" ht="13.95" hidden="1" customHeight="1" x14ac:dyDescent="0.25">
      <c r="A37" s="854" t="s">
        <v>731</v>
      </c>
      <c r="B37" s="845"/>
      <c r="C37" s="845"/>
      <c r="D37" s="846"/>
      <c r="E37" s="35"/>
      <c r="F37" s="35"/>
    </row>
    <row r="38" spans="1:6" ht="13.95" hidden="1" customHeight="1" x14ac:dyDescent="0.25">
      <c r="A38" s="854" t="s">
        <v>553</v>
      </c>
      <c r="B38" s="845"/>
      <c r="C38" s="845"/>
      <c r="D38" s="846"/>
      <c r="E38" s="35"/>
      <c r="F38" s="35"/>
    </row>
    <row r="39" spans="1:6" ht="13.95" hidden="1" customHeight="1" x14ac:dyDescent="0.25">
      <c r="A39" s="854" t="s">
        <v>732</v>
      </c>
      <c r="B39" s="845"/>
      <c r="C39" s="845"/>
      <c r="D39" s="846"/>
      <c r="E39" s="35"/>
      <c r="F39" s="35"/>
    </row>
    <row r="40" spans="1:6" ht="13.95" hidden="1" customHeight="1" x14ac:dyDescent="0.25">
      <c r="A40" s="854" t="s">
        <v>733</v>
      </c>
      <c r="B40" s="845"/>
      <c r="C40" s="845"/>
      <c r="D40" s="846"/>
      <c r="E40" s="35"/>
      <c r="F40" s="35"/>
    </row>
    <row r="41" spans="1:6" ht="13.95" hidden="1" customHeight="1" x14ac:dyDescent="0.25">
      <c r="A41" s="854" t="s">
        <v>572</v>
      </c>
      <c r="B41" s="845"/>
      <c r="C41" s="845"/>
      <c r="D41" s="846"/>
      <c r="E41" s="35"/>
      <c r="F41" s="35"/>
    </row>
    <row r="42" spans="1:6" ht="13.95" hidden="1" customHeight="1" x14ac:dyDescent="0.25">
      <c r="A42" s="854" t="s">
        <v>734</v>
      </c>
      <c r="B42" s="845"/>
      <c r="C42" s="845"/>
      <c r="D42" s="846"/>
      <c r="E42" s="35"/>
      <c r="F42" s="35"/>
    </row>
    <row r="43" spans="1:6" ht="13.95" hidden="1" customHeight="1" x14ac:dyDescent="0.25">
      <c r="A43" s="854" t="s">
        <v>735</v>
      </c>
      <c r="B43" s="845"/>
      <c r="C43" s="845"/>
      <c r="D43" s="846"/>
      <c r="E43" s="35"/>
      <c r="F43" s="35"/>
    </row>
    <row r="44" spans="1:6" ht="13.95" hidden="1" customHeight="1" x14ac:dyDescent="0.25">
      <c r="A44" s="854" t="s">
        <v>736</v>
      </c>
      <c r="B44" s="845"/>
      <c r="C44" s="845"/>
      <c r="D44" s="846"/>
      <c r="E44" s="35"/>
      <c r="F44" s="35"/>
    </row>
    <row r="45" spans="1:6" ht="13.95" hidden="1" customHeight="1" x14ac:dyDescent="0.25">
      <c r="A45" s="854" t="s">
        <v>23</v>
      </c>
      <c r="B45" s="845"/>
      <c r="C45" s="845"/>
      <c r="D45" s="846"/>
      <c r="E45" s="35"/>
      <c r="F45" s="35"/>
    </row>
    <row r="46" spans="1:6" ht="13.95" hidden="1" customHeight="1" x14ac:dyDescent="0.25">
      <c r="A46" s="854" t="s">
        <v>737</v>
      </c>
      <c r="B46" s="845"/>
      <c r="C46" s="845"/>
      <c r="D46" s="846"/>
      <c r="E46" s="35"/>
      <c r="F46" s="35"/>
    </row>
    <row r="47" spans="1:6" ht="13.95" hidden="1" customHeight="1" x14ac:dyDescent="0.25">
      <c r="A47" s="854" t="s">
        <v>738</v>
      </c>
      <c r="B47" s="845"/>
      <c r="C47" s="845"/>
      <c r="D47" s="846"/>
      <c r="E47" s="35"/>
      <c r="F47" s="35"/>
    </row>
    <row r="48" spans="1:6" ht="13.95" hidden="1" customHeight="1" x14ac:dyDescent="0.25">
      <c r="A48" s="854" t="s">
        <v>739</v>
      </c>
      <c r="B48" s="845"/>
      <c r="C48" s="845"/>
      <c r="D48" s="846"/>
      <c r="E48" s="35"/>
      <c r="F48" s="35"/>
    </row>
    <row r="49" spans="1:6" ht="13.95" hidden="1" customHeight="1" x14ac:dyDescent="0.25">
      <c r="A49" s="854" t="s">
        <v>740</v>
      </c>
      <c r="B49" s="845"/>
      <c r="C49" s="845"/>
      <c r="D49" s="846"/>
      <c r="E49" s="35"/>
      <c r="F49" s="35"/>
    </row>
    <row r="50" spans="1:6" ht="13.95" hidden="1" customHeight="1" x14ac:dyDescent="0.25">
      <c r="A50" s="854" t="s">
        <v>741</v>
      </c>
      <c r="B50" s="845"/>
      <c r="C50" s="845"/>
      <c r="D50" s="846"/>
      <c r="E50" s="35"/>
      <c r="F50" s="35"/>
    </row>
    <row r="51" spans="1:6" ht="13.95" hidden="1" customHeight="1" x14ac:dyDescent="0.25">
      <c r="A51" s="854" t="s">
        <v>742</v>
      </c>
      <c r="B51" s="845"/>
      <c r="C51" s="845"/>
      <c r="D51" s="846"/>
      <c r="E51" s="35"/>
      <c r="F51" s="35"/>
    </row>
    <row r="52" spans="1:6" ht="13.95" hidden="1" customHeight="1" x14ac:dyDescent="0.25">
      <c r="A52" s="854" t="s">
        <v>743</v>
      </c>
      <c r="B52" s="845"/>
      <c r="C52" s="845"/>
      <c r="D52" s="846"/>
      <c r="E52" s="35"/>
      <c r="F52" s="35"/>
    </row>
    <row r="53" spans="1:6" ht="13.95" hidden="1" customHeight="1" x14ac:dyDescent="0.25">
      <c r="A53" s="854" t="s">
        <v>744</v>
      </c>
      <c r="B53" s="845"/>
      <c r="C53" s="845"/>
      <c r="D53" s="846"/>
      <c r="E53" s="35"/>
      <c r="F53" s="35"/>
    </row>
    <row r="54" spans="1:6" ht="13.95" hidden="1" customHeight="1" x14ac:dyDescent="0.25">
      <c r="A54" s="854" t="s">
        <v>120</v>
      </c>
      <c r="B54" s="845"/>
      <c r="C54" s="845"/>
      <c r="D54" s="846"/>
      <c r="E54" s="35"/>
      <c r="F54" s="35"/>
    </row>
    <row r="55" spans="1:6" ht="13.95" hidden="1" customHeight="1" x14ac:dyDescent="0.25">
      <c r="A55" s="854" t="s">
        <v>745</v>
      </c>
      <c r="B55" s="845"/>
      <c r="C55" s="845"/>
      <c r="D55" s="846"/>
      <c r="E55" s="35"/>
      <c r="F55" s="35"/>
    </row>
    <row r="56" spans="1:6" ht="13.95" hidden="1" customHeight="1" x14ac:dyDescent="0.25">
      <c r="A56" s="854" t="s">
        <v>746</v>
      </c>
      <c r="B56" s="845"/>
      <c r="C56" s="845"/>
      <c r="D56" s="846"/>
      <c r="E56" s="35"/>
      <c r="F56" s="35"/>
    </row>
    <row r="57" spans="1:6" ht="13.95" hidden="1" customHeight="1" x14ac:dyDescent="0.25">
      <c r="A57" s="854" t="s">
        <v>747</v>
      </c>
      <c r="B57" s="845"/>
      <c r="C57" s="845"/>
      <c r="D57" s="846"/>
      <c r="E57" s="35"/>
      <c r="F57" s="35"/>
    </row>
    <row r="58" spans="1:6" ht="13.95" hidden="1" customHeight="1" x14ac:dyDescent="0.25">
      <c r="A58" s="854" t="s">
        <v>748</v>
      </c>
      <c r="B58" s="845"/>
      <c r="C58" s="845"/>
      <c r="D58" s="846"/>
      <c r="E58" s="35"/>
      <c r="F58" s="35"/>
    </row>
    <row r="59" spans="1:6" ht="13.95" hidden="1" customHeight="1" x14ac:dyDescent="0.25">
      <c r="A59" s="854" t="s">
        <v>749</v>
      </c>
      <c r="B59" s="845"/>
      <c r="C59" s="845"/>
      <c r="D59" s="846"/>
      <c r="E59" s="35"/>
      <c r="F59" s="35"/>
    </row>
    <row r="60" spans="1:6" ht="13.95" hidden="1" customHeight="1" x14ac:dyDescent="0.25">
      <c r="A60" s="854" t="s">
        <v>750</v>
      </c>
      <c r="B60" s="845"/>
      <c r="C60" s="845"/>
      <c r="D60" s="846"/>
      <c r="E60" s="35"/>
      <c r="F60" s="35"/>
    </row>
    <row r="61" spans="1:6" ht="13.95" hidden="1" customHeight="1" x14ac:dyDescent="0.25">
      <c r="A61" s="854" t="s">
        <v>122</v>
      </c>
      <c r="B61" s="845"/>
      <c r="C61" s="845"/>
      <c r="D61" s="846"/>
      <c r="E61" s="35"/>
      <c r="F61" s="35"/>
    </row>
    <row r="62" spans="1:6" ht="13.95" hidden="1" customHeight="1" x14ac:dyDescent="0.25">
      <c r="A62" s="854" t="s">
        <v>61</v>
      </c>
      <c r="B62" s="845"/>
      <c r="C62" s="845"/>
      <c r="D62" s="846"/>
      <c r="E62" s="35"/>
      <c r="F62" s="35"/>
    </row>
    <row r="63" spans="1:6" ht="13.95" hidden="1" customHeight="1" x14ac:dyDescent="0.25">
      <c r="A63" s="854" t="s">
        <v>751</v>
      </c>
      <c r="B63" s="845"/>
      <c r="C63" s="845"/>
      <c r="D63" s="846"/>
      <c r="E63" s="35"/>
      <c r="F63" s="35"/>
    </row>
    <row r="64" spans="1:6" ht="13.95" hidden="1" customHeight="1" x14ac:dyDescent="0.25">
      <c r="A64" s="854" t="s">
        <v>752</v>
      </c>
      <c r="B64" s="845"/>
      <c r="C64" s="845"/>
      <c r="D64" s="846"/>
      <c r="E64" s="35"/>
      <c r="F64" s="35"/>
    </row>
    <row r="65" spans="1:6" ht="13.95" hidden="1" customHeight="1" x14ac:dyDescent="0.25">
      <c r="A65" s="854" t="s">
        <v>570</v>
      </c>
      <c r="B65" s="845"/>
      <c r="C65" s="845"/>
      <c r="D65" s="846"/>
      <c r="E65" s="35"/>
      <c r="F65" s="35"/>
    </row>
    <row r="66" spans="1:6" ht="13.95" hidden="1" customHeight="1" x14ac:dyDescent="0.25">
      <c r="A66" s="854" t="s">
        <v>163</v>
      </c>
      <c r="B66" s="845"/>
      <c r="C66" s="845"/>
      <c r="D66" s="846"/>
      <c r="E66" s="35"/>
      <c r="F66" s="35"/>
    </row>
    <row r="67" spans="1:6" ht="13.95" hidden="1" customHeight="1" x14ac:dyDescent="0.25">
      <c r="A67" s="854" t="s">
        <v>753</v>
      </c>
      <c r="B67" s="845"/>
      <c r="C67" s="845"/>
      <c r="D67" s="846"/>
      <c r="E67" s="35"/>
      <c r="F67" s="35"/>
    </row>
    <row r="68" spans="1:6" ht="13.95" hidden="1" customHeight="1" x14ac:dyDescent="0.25">
      <c r="A68" s="854" t="s">
        <v>754</v>
      </c>
      <c r="B68" s="845"/>
      <c r="C68" s="845"/>
      <c r="D68" s="846"/>
      <c r="E68" s="35"/>
      <c r="F68" s="35"/>
    </row>
    <row r="69" spans="1:6" ht="13.95" hidden="1" customHeight="1" x14ac:dyDescent="0.25">
      <c r="A69" s="854" t="s">
        <v>205</v>
      </c>
      <c r="B69" s="845"/>
      <c r="C69" s="845"/>
      <c r="D69" s="846"/>
      <c r="E69" s="35"/>
      <c r="F69" s="35"/>
    </row>
    <row r="70" spans="1:6" ht="13.95" hidden="1" customHeight="1" x14ac:dyDescent="0.25">
      <c r="A70" s="854" t="s">
        <v>755</v>
      </c>
      <c r="B70" s="845"/>
      <c r="C70" s="845"/>
      <c r="D70" s="846"/>
      <c r="E70" s="35"/>
      <c r="F70" s="35"/>
    </row>
    <row r="71" spans="1:6" ht="13.95" hidden="1" customHeight="1" x14ac:dyDescent="0.25">
      <c r="A71" s="854" t="s">
        <v>756</v>
      </c>
      <c r="B71" s="845"/>
      <c r="C71" s="845"/>
      <c r="D71" s="846"/>
      <c r="E71" s="35"/>
      <c r="F71" s="35"/>
    </row>
    <row r="72" spans="1:6" ht="13.95" hidden="1" customHeight="1" x14ac:dyDescent="0.25">
      <c r="A72" s="854" t="s">
        <v>757</v>
      </c>
      <c r="B72" s="845"/>
      <c r="C72" s="845"/>
      <c r="D72" s="846"/>
      <c r="E72" s="35"/>
      <c r="F72" s="35"/>
    </row>
    <row r="73" spans="1:6" ht="13.95" hidden="1" customHeight="1" x14ac:dyDescent="0.25">
      <c r="A73" s="854" t="s">
        <v>758</v>
      </c>
      <c r="B73" s="845"/>
      <c r="C73" s="845"/>
      <c r="D73" s="846"/>
      <c r="E73" s="35"/>
      <c r="F73" s="35"/>
    </row>
    <row r="74" spans="1:6" ht="13.95" hidden="1" customHeight="1" x14ac:dyDescent="0.25">
      <c r="A74" s="854" t="s">
        <v>759</v>
      </c>
      <c r="B74" s="845"/>
      <c r="C74" s="845"/>
      <c r="D74" s="846"/>
      <c r="E74" s="35"/>
      <c r="F74" s="35"/>
    </row>
    <row r="75" spans="1:6" ht="13.95" hidden="1" customHeight="1" x14ac:dyDescent="0.25">
      <c r="A75" s="854" t="s">
        <v>760</v>
      </c>
      <c r="B75" s="845"/>
      <c r="C75" s="845"/>
      <c r="D75" s="846"/>
      <c r="E75" s="35"/>
      <c r="F75" s="35"/>
    </row>
    <row r="76" spans="1:6" ht="13.95" hidden="1" customHeight="1" x14ac:dyDescent="0.25">
      <c r="A76" s="854" t="s">
        <v>761</v>
      </c>
      <c r="B76" s="845"/>
      <c r="C76" s="845"/>
      <c r="D76" s="846"/>
      <c r="E76" s="35"/>
      <c r="F76" s="35"/>
    </row>
    <row r="77" spans="1:6" ht="13.95" hidden="1" customHeight="1" x14ac:dyDescent="0.25">
      <c r="A77" s="854" t="s">
        <v>762</v>
      </c>
      <c r="B77" s="845"/>
      <c r="C77" s="845"/>
      <c r="D77" s="846"/>
      <c r="E77" s="35"/>
      <c r="F77" s="35"/>
    </row>
    <row r="78" spans="1:6" ht="13.95" hidden="1" customHeight="1" x14ac:dyDescent="0.25">
      <c r="A78" s="854" t="s">
        <v>763</v>
      </c>
      <c r="B78" s="845"/>
      <c r="C78" s="845"/>
      <c r="D78" s="846"/>
      <c r="E78" s="35"/>
      <c r="F78" s="35"/>
    </row>
    <row r="79" spans="1:6" ht="13.95" hidden="1" customHeight="1" x14ac:dyDescent="0.25">
      <c r="A79" s="854" t="s">
        <v>764</v>
      </c>
      <c r="B79" s="845"/>
      <c r="C79" s="845"/>
      <c r="D79" s="846"/>
      <c r="E79" s="35"/>
      <c r="F79" s="35"/>
    </row>
    <row r="80" spans="1:6" ht="13.95" hidden="1" customHeight="1" x14ac:dyDescent="0.25">
      <c r="A80" s="854" t="s">
        <v>765</v>
      </c>
      <c r="B80" s="845"/>
      <c r="C80" s="845"/>
      <c r="D80" s="846"/>
      <c r="E80" s="35"/>
      <c r="F80" s="35"/>
    </row>
    <row r="81" spans="1:6" ht="13.95" hidden="1" customHeight="1" x14ac:dyDescent="0.25">
      <c r="A81" s="854" t="s">
        <v>766</v>
      </c>
      <c r="B81" s="845"/>
      <c r="C81" s="845"/>
      <c r="D81" s="846"/>
      <c r="E81" s="35"/>
      <c r="F81" s="35"/>
    </row>
    <row r="82" spans="1:6" ht="13.95" hidden="1" customHeight="1" x14ac:dyDescent="0.25">
      <c r="A82" s="854" t="s">
        <v>313</v>
      </c>
      <c r="B82" s="845"/>
      <c r="C82" s="845"/>
      <c r="D82" s="846"/>
      <c r="E82" s="35"/>
      <c r="F82" s="35"/>
    </row>
    <row r="83" spans="1:6" ht="13.95" hidden="1" customHeight="1" x14ac:dyDescent="0.25">
      <c r="A83" s="854" t="s">
        <v>767</v>
      </c>
      <c r="B83" s="845"/>
      <c r="C83" s="845"/>
      <c r="D83" s="846"/>
      <c r="E83" s="35"/>
      <c r="F83" s="35"/>
    </row>
    <row r="84" spans="1:6" ht="13.95" hidden="1" customHeight="1" x14ac:dyDescent="0.25">
      <c r="A84" s="854" t="s">
        <v>768</v>
      </c>
      <c r="B84" s="845"/>
      <c r="C84" s="845"/>
      <c r="D84" s="846"/>
      <c r="E84" s="35"/>
      <c r="F84" s="35"/>
    </row>
    <row r="85" spans="1:6" ht="13.95" hidden="1" customHeight="1" x14ac:dyDescent="0.25">
      <c r="A85" s="854" t="s">
        <v>73</v>
      </c>
      <c r="B85" s="845"/>
      <c r="C85" s="845"/>
      <c r="D85" s="846"/>
      <c r="E85" s="35"/>
      <c r="F85" s="35"/>
    </row>
    <row r="86" spans="1:6" ht="13.95" hidden="1" customHeight="1" x14ac:dyDescent="0.25">
      <c r="A86" s="854" t="s">
        <v>524</v>
      </c>
      <c r="B86" s="845"/>
      <c r="C86" s="845"/>
      <c r="D86" s="846"/>
      <c r="E86" s="35"/>
      <c r="F86" s="35"/>
    </row>
    <row r="87" spans="1:6" s="212" customFormat="1" ht="13.95" hidden="1" customHeight="1" x14ac:dyDescent="0.25">
      <c r="A87" s="854" t="s">
        <v>524</v>
      </c>
      <c r="B87" s="845"/>
      <c r="C87" s="845"/>
      <c r="D87" s="845"/>
      <c r="E87" s="35"/>
      <c r="F87" s="35"/>
    </row>
    <row r="88" spans="1:6" s="212" customFormat="1" ht="15" customHeight="1" x14ac:dyDescent="0.25">
      <c r="A88" s="211"/>
      <c r="B88" s="211"/>
      <c r="C88" s="211"/>
      <c r="D88" s="211"/>
      <c r="E88" s="35"/>
      <c r="F88" s="35"/>
    </row>
    <row r="89" spans="1:6" s="213" customFormat="1" ht="25.95" customHeight="1" x14ac:dyDescent="0.25">
      <c r="A89" s="857"/>
      <c r="B89" s="857"/>
      <c r="C89" s="857"/>
      <c r="D89" s="857"/>
      <c r="E89" s="857"/>
      <c r="F89" s="857"/>
    </row>
    <row r="90" spans="1:6" s="210" customFormat="1" x14ac:dyDescent="0.25">
      <c r="A90" s="842"/>
      <c r="B90" s="842"/>
      <c r="C90" s="842"/>
      <c r="D90" s="842"/>
      <c r="E90" s="842"/>
      <c r="F90" s="842"/>
    </row>
    <row r="91" spans="1:6" ht="0.75" customHeight="1" x14ac:dyDescent="0.25">
      <c r="A91" s="35"/>
      <c r="B91" s="35"/>
      <c r="C91" s="35"/>
      <c r="D91" s="35"/>
      <c r="E91" s="35"/>
      <c r="F91" s="35"/>
    </row>
    <row r="92" spans="1:6" x14ac:dyDescent="0.25">
      <c r="A92" s="35"/>
      <c r="B92" s="35"/>
      <c r="C92" s="35"/>
      <c r="D92" s="35"/>
      <c r="E92" s="35"/>
      <c r="F92" s="35"/>
    </row>
    <row r="93" spans="1:6" ht="2.25" customHeight="1" x14ac:dyDescent="0.25">
      <c r="A93" s="35"/>
      <c r="B93" s="35"/>
      <c r="C93" s="35"/>
      <c r="D93" s="35"/>
      <c r="E93" s="35"/>
      <c r="F93" s="35"/>
    </row>
    <row r="94" spans="1:6" x14ac:dyDescent="0.25">
      <c r="A94" s="35"/>
      <c r="B94" s="35"/>
      <c r="C94" s="35"/>
      <c r="D94" s="35"/>
      <c r="E94" s="35"/>
      <c r="F94" s="35"/>
    </row>
    <row r="95" spans="1:6" s="213" customFormat="1" x14ac:dyDescent="0.25">
      <c r="A95" s="211"/>
      <c r="B95" s="211"/>
      <c r="C95" s="845"/>
      <c r="D95" s="845"/>
      <c r="E95" s="211"/>
      <c r="F95" s="211"/>
    </row>
    <row r="96" spans="1:6" s="210" customFormat="1" x14ac:dyDescent="0.25">
      <c r="A96" s="215"/>
      <c r="B96" s="215"/>
      <c r="C96" s="842"/>
      <c r="D96" s="842"/>
      <c r="E96" s="215"/>
      <c r="F96" s="215"/>
    </row>
    <row r="97" spans="1:6" x14ac:dyDescent="0.25">
      <c r="A97" s="35"/>
      <c r="B97" s="39"/>
      <c r="C97" s="216"/>
      <c r="D97" s="216"/>
      <c r="E97" s="35"/>
      <c r="F97" s="35"/>
    </row>
    <row r="98" spans="1:6" x14ac:dyDescent="0.25">
      <c r="A98" s="35"/>
      <c r="B98" s="35"/>
      <c r="C98" s="35"/>
      <c r="D98" s="35"/>
      <c r="E98" s="35"/>
      <c r="F98" s="35"/>
    </row>
    <row r="99" spans="1:6" x14ac:dyDescent="0.25">
      <c r="A99" s="35"/>
      <c r="B99" s="35"/>
      <c r="C99" s="35"/>
      <c r="D99" s="35"/>
      <c r="E99" s="35"/>
      <c r="F99" s="35"/>
    </row>
    <row r="100" spans="1:6" x14ac:dyDescent="0.25">
      <c r="A100" s="35"/>
      <c r="B100" s="35"/>
      <c r="C100" s="35"/>
      <c r="D100" s="35"/>
      <c r="E100" s="35"/>
      <c r="F100" s="35"/>
    </row>
  </sheetData>
  <mergeCells count="87">
    <mergeCell ref="C96:D96"/>
    <mergeCell ref="A85:D85"/>
    <mergeCell ref="A86:D86"/>
    <mergeCell ref="A87:D87"/>
    <mergeCell ref="A89:F89"/>
    <mergeCell ref="A90:F90"/>
    <mergeCell ref="C95:D95"/>
    <mergeCell ref="A84:D84"/>
    <mergeCell ref="A73:D73"/>
    <mergeCell ref="A74:D74"/>
    <mergeCell ref="A75:D75"/>
    <mergeCell ref="A76:D76"/>
    <mergeCell ref="A77:D77"/>
    <mergeCell ref="A78:D78"/>
    <mergeCell ref="A79:D79"/>
    <mergeCell ref="A80:D80"/>
    <mergeCell ref="A81:D81"/>
    <mergeCell ref="A82:D82"/>
    <mergeCell ref="A83:D83"/>
    <mergeCell ref="A72:D72"/>
    <mergeCell ref="A61:D61"/>
    <mergeCell ref="A62:D62"/>
    <mergeCell ref="A63:D63"/>
    <mergeCell ref="A64:D64"/>
    <mergeCell ref="A65:D65"/>
    <mergeCell ref="A66:D66"/>
    <mergeCell ref="A67:D67"/>
    <mergeCell ref="A68:D68"/>
    <mergeCell ref="A69:D69"/>
    <mergeCell ref="A70:D70"/>
    <mergeCell ref="A71:D71"/>
    <mergeCell ref="A60:D60"/>
    <mergeCell ref="A49:D49"/>
    <mergeCell ref="A50:D50"/>
    <mergeCell ref="A51:D51"/>
    <mergeCell ref="A52:D52"/>
    <mergeCell ref="A53:D53"/>
    <mergeCell ref="A54:D54"/>
    <mergeCell ref="A55:D55"/>
    <mergeCell ref="A56:D56"/>
    <mergeCell ref="A57:D57"/>
    <mergeCell ref="A58:D58"/>
    <mergeCell ref="A59:D59"/>
    <mergeCell ref="A48:D48"/>
    <mergeCell ref="A37:D37"/>
    <mergeCell ref="A38:D38"/>
    <mergeCell ref="A39:D39"/>
    <mergeCell ref="A40:D40"/>
    <mergeCell ref="A41:D41"/>
    <mergeCell ref="A42:D42"/>
    <mergeCell ref="A43:D43"/>
    <mergeCell ref="A44:D44"/>
    <mergeCell ref="A45:D45"/>
    <mergeCell ref="A46:D46"/>
    <mergeCell ref="A47:D47"/>
    <mergeCell ref="A36:D36"/>
    <mergeCell ref="B25:F25"/>
    <mergeCell ref="B26:F26"/>
    <mergeCell ref="A29:B29"/>
    <mergeCell ref="C29:D29"/>
    <mergeCell ref="E29:F29"/>
    <mergeCell ref="A30:B30"/>
    <mergeCell ref="C30:D30"/>
    <mergeCell ref="E30:F30"/>
    <mergeCell ref="A31:D31"/>
    <mergeCell ref="A32:D32"/>
    <mergeCell ref="A33:D33"/>
    <mergeCell ref="A34:D34"/>
    <mergeCell ref="A35:D35"/>
    <mergeCell ref="A19:E19"/>
    <mergeCell ref="A10:G10"/>
    <mergeCell ref="A11:G11"/>
    <mergeCell ref="A12:G12"/>
    <mergeCell ref="A13:C13"/>
    <mergeCell ref="E13:G13"/>
    <mergeCell ref="A15:C15"/>
    <mergeCell ref="D15:E15"/>
    <mergeCell ref="A16:G16"/>
    <mergeCell ref="A17:G17"/>
    <mergeCell ref="A18:E18"/>
    <mergeCell ref="A14:F14"/>
    <mergeCell ref="A9:G9"/>
    <mergeCell ref="A1:F1"/>
    <mergeCell ref="A2:F2"/>
    <mergeCell ref="A6:G6"/>
    <mergeCell ref="B7:C7"/>
    <mergeCell ref="D7:E7"/>
  </mergeCells>
  <pageMargins left="0.51" right="0.48" top="1.7" bottom="0.18" header="1.1000000000000001" footer="0.41"/>
  <pageSetup paperSize="9" scale="79" fitToHeight="0" orientation="portrait" r:id="rId1"/>
  <headerFooter>
    <oddHeader>&amp;C&amp;G</oddHeader>
    <oddFooter>&amp;C&amp;G</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7AD8B-0A79-4D8F-9F92-6A45437C5BA2}">
  <dimension ref="A3:G110"/>
  <sheetViews>
    <sheetView view="pageBreakPreview" topLeftCell="A4" zoomScale="98" zoomScaleNormal="115" zoomScaleSheetLayoutView="98" zoomScalePageLayoutView="95" workbookViewId="0">
      <selection activeCell="F12" sqref="F12"/>
    </sheetView>
  </sheetViews>
  <sheetFormatPr defaultRowHeight="14.4" x14ac:dyDescent="0.3"/>
  <cols>
    <col min="1" max="1" width="7.109375" customWidth="1"/>
    <col min="2" max="2" width="7.6640625" style="193" customWidth="1"/>
    <col min="3" max="3" width="10.6640625" style="193" customWidth="1"/>
    <col min="4" max="4" width="50.21875" customWidth="1"/>
    <col min="5" max="5" width="13.33203125" customWidth="1"/>
    <col min="6" max="6" width="23.88671875" customWidth="1"/>
  </cols>
  <sheetData>
    <row r="3" spans="1:6" ht="18.600000000000001" customHeight="1" x14ac:dyDescent="0.3">
      <c r="A3" s="842"/>
      <c r="B3" s="842"/>
      <c r="C3" s="842"/>
      <c r="D3" s="842"/>
      <c r="E3" s="842"/>
      <c r="F3" s="842"/>
    </row>
    <row r="4" spans="1:6" x14ac:dyDescent="0.3">
      <c r="A4" s="845"/>
      <c r="B4" s="845"/>
      <c r="C4" s="845"/>
      <c r="D4" s="845"/>
      <c r="E4" s="845"/>
      <c r="F4" s="845"/>
    </row>
    <row r="5" spans="1:6" ht="1.2" customHeight="1" x14ac:dyDescent="0.3">
      <c r="A5" s="842"/>
      <c r="B5" s="842"/>
      <c r="C5" s="842"/>
      <c r="D5" s="842"/>
      <c r="E5" s="842"/>
      <c r="F5" s="842"/>
    </row>
    <row r="6" spans="1:6" ht="22.8" customHeight="1" x14ac:dyDescent="0.3">
      <c r="A6" s="35"/>
      <c r="B6" s="163"/>
      <c r="C6" s="38"/>
      <c r="D6" s="35"/>
      <c r="E6" s="569" t="s">
        <v>259</v>
      </c>
      <c r="F6" s="442" t="s">
        <v>2144</v>
      </c>
    </row>
    <row r="7" spans="1:6" ht="21.6" customHeight="1" x14ac:dyDescent="0.3">
      <c r="A7" s="871" t="s">
        <v>260</v>
      </c>
      <c r="B7" s="871"/>
      <c r="C7" s="871"/>
      <c r="D7" s="871"/>
      <c r="E7" s="871"/>
      <c r="F7" s="871"/>
    </row>
    <row r="8" spans="1:6" ht="33" customHeight="1" x14ac:dyDescent="0.3">
      <c r="A8" s="872" t="s">
        <v>1007</v>
      </c>
      <c r="B8" s="872"/>
      <c r="C8" s="872"/>
      <c r="D8" s="872"/>
      <c r="E8" s="40"/>
      <c r="F8" s="37"/>
    </row>
    <row r="9" spans="1:6" ht="17.399999999999999" customHeight="1" x14ac:dyDescent="0.3">
      <c r="A9" s="870" t="s">
        <v>1242</v>
      </c>
      <c r="B9" s="870"/>
      <c r="C9" s="870"/>
      <c r="D9" s="870"/>
      <c r="E9" s="870"/>
      <c r="F9" s="870"/>
    </row>
    <row r="10" spans="1:6" ht="12" customHeight="1" x14ac:dyDescent="0.3">
      <c r="A10" s="870"/>
      <c r="B10" s="870"/>
      <c r="C10" s="870"/>
      <c r="D10" s="870"/>
      <c r="E10" s="870"/>
      <c r="F10" s="870"/>
    </row>
    <row r="11" spans="1:6" ht="54" customHeight="1" x14ac:dyDescent="0.3">
      <c r="A11" s="471" t="s">
        <v>261</v>
      </c>
      <c r="B11" s="866" t="s">
        <v>1243</v>
      </c>
      <c r="C11" s="866"/>
      <c r="D11" s="866"/>
      <c r="E11" s="866"/>
      <c r="F11" s="866"/>
    </row>
    <row r="12" spans="1:6" ht="14.4" customHeight="1" x14ac:dyDescent="0.3">
      <c r="A12" s="66"/>
      <c r="B12" s="866" t="s">
        <v>937</v>
      </c>
      <c r="C12" s="866"/>
      <c r="D12" s="866"/>
      <c r="E12" s="866"/>
      <c r="F12" s="462"/>
    </row>
    <row r="13" spans="1:6" ht="16.8" customHeight="1" x14ac:dyDescent="0.3">
      <c r="A13" s="66"/>
      <c r="B13" s="867" t="s">
        <v>1244</v>
      </c>
      <c r="C13" s="867"/>
      <c r="D13" s="867"/>
      <c r="E13" s="472"/>
      <c r="F13" s="462"/>
    </row>
    <row r="14" spans="1:6" ht="15" customHeight="1" x14ac:dyDescent="0.3">
      <c r="A14" s="66"/>
      <c r="B14" s="867" t="s">
        <v>262</v>
      </c>
      <c r="C14" s="867"/>
      <c r="D14" s="867"/>
      <c r="E14" s="463"/>
      <c r="F14" s="462"/>
    </row>
    <row r="15" spans="1:6" ht="18" customHeight="1" x14ac:dyDescent="0.3">
      <c r="A15" s="66"/>
      <c r="B15" s="868">
        <f>PR!H110</f>
        <v>81000</v>
      </c>
      <c r="C15" s="868"/>
      <c r="D15" s="473" t="s">
        <v>263</v>
      </c>
      <c r="E15" s="463"/>
      <c r="F15" s="462"/>
    </row>
    <row r="16" spans="1:6" ht="62.4" customHeight="1" x14ac:dyDescent="0.3">
      <c r="A16" s="66"/>
      <c r="B16" s="866" t="s">
        <v>1245</v>
      </c>
      <c r="C16" s="866"/>
      <c r="D16" s="866"/>
      <c r="E16" s="866"/>
      <c r="F16" s="866"/>
    </row>
    <row r="17" spans="1:6" ht="17.399999999999999" customHeight="1" x14ac:dyDescent="0.3">
      <c r="A17" s="66"/>
      <c r="B17" s="867" t="s">
        <v>1246</v>
      </c>
      <c r="C17" s="867"/>
      <c r="D17" s="867"/>
      <c r="E17" s="867"/>
      <c r="F17" s="462"/>
    </row>
    <row r="18" spans="1:6" ht="28.2" customHeight="1" x14ac:dyDescent="0.3">
      <c r="A18" s="464" t="s">
        <v>264</v>
      </c>
      <c r="B18" s="465" t="s">
        <v>265</v>
      </c>
      <c r="C18" s="465" t="s">
        <v>111</v>
      </c>
      <c r="D18" s="465" t="s">
        <v>266</v>
      </c>
      <c r="E18" s="466" t="s">
        <v>267</v>
      </c>
      <c r="F18" s="474" t="s">
        <v>11</v>
      </c>
    </row>
    <row r="19" spans="1:6" ht="50.4" customHeight="1" x14ac:dyDescent="0.3">
      <c r="A19" s="467" t="s">
        <v>268</v>
      </c>
      <c r="B19" s="475">
        <f>PR!A16</f>
        <v>60</v>
      </c>
      <c r="C19" s="468" t="str">
        <f>PR!B16</f>
        <v>copies</v>
      </c>
      <c r="D19" s="476" t="str">
        <f>PR!D16</f>
        <v>Printing of Training Manual (Hardbound cover, laminated, colored,15.5 x 23 cm, 70 pages, 80gsm, colored, glossy with ISSN/ISBN number)</v>
      </c>
      <c r="E19" s="477"/>
      <c r="F19" s="44"/>
    </row>
    <row r="20" spans="1:6" ht="23.4" customHeight="1" x14ac:dyDescent="0.3">
      <c r="A20" s="467" t="s">
        <v>269</v>
      </c>
      <c r="B20" s="583"/>
      <c r="C20" s="584"/>
      <c r="D20" s="585"/>
      <c r="E20" s="477"/>
      <c r="F20" s="44"/>
    </row>
    <row r="21" spans="1:6" ht="23.4" customHeight="1" x14ac:dyDescent="0.3">
      <c r="A21" s="467" t="s">
        <v>270</v>
      </c>
      <c r="B21" s="475"/>
      <c r="C21" s="468"/>
      <c r="D21" s="476"/>
      <c r="E21" s="469"/>
      <c r="F21" s="44"/>
    </row>
    <row r="22" spans="1:6" ht="23.4" customHeight="1" x14ac:dyDescent="0.3">
      <c r="A22" s="467" t="s">
        <v>271</v>
      </c>
      <c r="B22" s="583"/>
      <c r="C22" s="584"/>
      <c r="D22" s="585"/>
      <c r="E22" s="469"/>
      <c r="F22" s="44"/>
    </row>
    <row r="23" spans="1:6" ht="21" customHeight="1" x14ac:dyDescent="0.3">
      <c r="A23" s="467" t="s">
        <v>272</v>
      </c>
      <c r="B23" s="583"/>
      <c r="C23" s="584"/>
      <c r="D23" s="585"/>
      <c r="E23" s="469"/>
      <c r="F23" s="44"/>
    </row>
    <row r="24" spans="1:6" ht="24" customHeight="1" x14ac:dyDescent="0.3">
      <c r="A24" s="467" t="s">
        <v>273</v>
      </c>
      <c r="B24" s="583"/>
      <c r="C24" s="584"/>
      <c r="D24" s="585"/>
      <c r="E24" s="469"/>
      <c r="F24" s="586"/>
    </row>
    <row r="25" spans="1:6" ht="23.4" customHeight="1" x14ac:dyDescent="0.3">
      <c r="A25" s="467" t="s">
        <v>274</v>
      </c>
      <c r="B25" s="583"/>
      <c r="C25" s="584"/>
      <c r="D25" s="585"/>
      <c r="E25" s="469"/>
      <c r="F25" s="586"/>
    </row>
    <row r="26" spans="1:6" ht="22.8" hidden="1" customHeight="1" x14ac:dyDescent="0.3">
      <c r="A26" s="467" t="s">
        <v>275</v>
      </c>
      <c r="B26" s="475"/>
      <c r="C26" s="468"/>
      <c r="D26" s="476"/>
      <c r="E26" s="469"/>
      <c r="F26" s="44"/>
    </row>
    <row r="27" spans="1:6" ht="22.2" hidden="1" customHeight="1" x14ac:dyDescent="0.3">
      <c r="A27" s="467" t="s">
        <v>276</v>
      </c>
      <c r="B27" s="475"/>
      <c r="C27" s="468"/>
      <c r="D27" s="476"/>
      <c r="E27" s="470"/>
      <c r="F27" s="44"/>
    </row>
    <row r="28" spans="1:6" ht="18.600000000000001" hidden="1" customHeight="1" x14ac:dyDescent="0.3">
      <c r="A28" s="467" t="s">
        <v>277</v>
      </c>
      <c r="B28" s="475"/>
      <c r="C28" s="468"/>
      <c r="D28" s="476"/>
      <c r="E28" s="470"/>
      <c r="F28" s="44"/>
    </row>
    <row r="29" spans="1:6" ht="22.8" hidden="1" customHeight="1" x14ac:dyDescent="0.3">
      <c r="A29" s="467" t="s">
        <v>286</v>
      </c>
      <c r="B29" s="475">
        <f>PR!A26</f>
        <v>0</v>
      </c>
      <c r="C29" s="468">
        <f>PR!B26</f>
        <v>0</v>
      </c>
      <c r="D29" s="476">
        <f>PR!D26</f>
        <v>0</v>
      </c>
      <c r="E29" s="470"/>
      <c r="F29" s="44"/>
    </row>
    <row r="30" spans="1:6" ht="33.6" hidden="1" customHeight="1" x14ac:dyDescent="0.3">
      <c r="A30" s="467" t="s">
        <v>278</v>
      </c>
      <c r="B30" s="475">
        <f>PR!A27</f>
        <v>0</v>
      </c>
      <c r="C30" s="468">
        <f>PR!B27</f>
        <v>0</v>
      </c>
      <c r="D30" s="476">
        <f>PR!D27</f>
        <v>0</v>
      </c>
      <c r="E30" s="470"/>
      <c r="F30" s="44"/>
    </row>
    <row r="31" spans="1:6" ht="22.2" hidden="1" customHeight="1" x14ac:dyDescent="0.3">
      <c r="A31" s="467" t="s">
        <v>279</v>
      </c>
      <c r="B31" s="475">
        <f>PR!A28</f>
        <v>0</v>
      </c>
      <c r="C31" s="468">
        <f>PR!B28</f>
        <v>0</v>
      </c>
      <c r="D31" s="476">
        <f>PR!D28</f>
        <v>0</v>
      </c>
      <c r="E31" s="470"/>
      <c r="F31" s="44"/>
    </row>
    <row r="32" spans="1:6" ht="20.399999999999999" hidden="1" customHeight="1" x14ac:dyDescent="0.3">
      <c r="A32" s="467" t="s">
        <v>280</v>
      </c>
      <c r="B32" s="475">
        <f>PR!A29</f>
        <v>0</v>
      </c>
      <c r="C32" s="468"/>
      <c r="D32" s="476">
        <f>PR!D29</f>
        <v>0</v>
      </c>
      <c r="E32" s="470"/>
      <c r="F32" s="44"/>
    </row>
    <row r="33" spans="1:6" ht="21.6" hidden="1" customHeight="1" x14ac:dyDescent="0.3">
      <c r="A33" s="467" t="s">
        <v>281</v>
      </c>
      <c r="B33" s="475">
        <f>PR!A30</f>
        <v>0</v>
      </c>
      <c r="C33" s="468"/>
      <c r="D33" s="476">
        <f>PR!D30</f>
        <v>0</v>
      </c>
      <c r="E33" s="470"/>
      <c r="F33" s="44"/>
    </row>
    <row r="34" spans="1:6" ht="25.8" hidden="1" customHeight="1" x14ac:dyDescent="0.3">
      <c r="A34" s="467" t="s">
        <v>282</v>
      </c>
      <c r="B34" s="475">
        <f>PR!A31</f>
        <v>0</v>
      </c>
      <c r="C34" s="468"/>
      <c r="D34" s="476">
        <f>PR!D31</f>
        <v>0</v>
      </c>
      <c r="E34" s="45"/>
      <c r="F34" s="44"/>
    </row>
    <row r="35" spans="1:6" ht="21.6" hidden="1" customHeight="1" x14ac:dyDescent="0.3">
      <c r="A35" s="467" t="s">
        <v>836</v>
      </c>
      <c r="B35" s="475">
        <f>PR!A32</f>
        <v>0</v>
      </c>
      <c r="C35" s="468">
        <f>PR!B32</f>
        <v>0</v>
      </c>
      <c r="D35" s="476">
        <f>PR!D32</f>
        <v>0</v>
      </c>
      <c r="E35" s="45"/>
      <c r="F35" s="44"/>
    </row>
    <row r="36" spans="1:6" ht="22.8" hidden="1" customHeight="1" x14ac:dyDescent="0.3">
      <c r="A36" s="467" t="s">
        <v>837</v>
      </c>
      <c r="B36" s="475">
        <f>PR!A33</f>
        <v>0</v>
      </c>
      <c r="C36" s="468">
        <f>PR!B33</f>
        <v>0</v>
      </c>
      <c r="D36" s="476">
        <f>PR!D33</f>
        <v>0</v>
      </c>
      <c r="E36" s="45"/>
      <c r="F36" s="44"/>
    </row>
    <row r="37" spans="1:6" ht="25.8" hidden="1" customHeight="1" x14ac:dyDescent="0.3">
      <c r="A37" s="467" t="s">
        <v>838</v>
      </c>
      <c r="B37" s="475">
        <f>PR!A34</f>
        <v>0</v>
      </c>
      <c r="C37" s="468">
        <f>PR!B34</f>
        <v>0</v>
      </c>
      <c r="D37" s="476">
        <f>PR!D34</f>
        <v>0</v>
      </c>
      <c r="E37" s="45"/>
      <c r="F37" s="44"/>
    </row>
    <row r="38" spans="1:6" ht="21" hidden="1" customHeight="1" x14ac:dyDescent="0.3">
      <c r="A38" s="467" t="s">
        <v>839</v>
      </c>
      <c r="B38" s="475">
        <f>PR!A35</f>
        <v>5</v>
      </c>
      <c r="C38" s="468" t="str">
        <f>PR!B35</f>
        <v>set</v>
      </c>
      <c r="D38" s="476" t="str">
        <f>PR!D35</f>
        <v>Laddle with wooden handle with hole</v>
      </c>
      <c r="E38" s="45"/>
      <c r="F38" s="44"/>
    </row>
    <row r="39" spans="1:6" ht="25.8" hidden="1" customHeight="1" x14ac:dyDescent="0.3">
      <c r="A39" s="467" t="s">
        <v>840</v>
      </c>
      <c r="B39" s="475">
        <f>PR!A36</f>
        <v>5</v>
      </c>
      <c r="C39" s="468" t="str">
        <f>PR!B36</f>
        <v>set</v>
      </c>
      <c r="D39" s="476" t="str">
        <f>PR!D36</f>
        <v>Laddle with wooden handle without hole</v>
      </c>
      <c r="E39" s="45"/>
      <c r="F39" s="44"/>
    </row>
    <row r="40" spans="1:6" ht="21.6" hidden="1" customHeight="1" x14ac:dyDescent="0.3">
      <c r="A40" s="467" t="s">
        <v>841</v>
      </c>
      <c r="B40" s="475">
        <f>PR!A37</f>
        <v>5</v>
      </c>
      <c r="C40" s="468" t="str">
        <f>PR!B37</f>
        <v>pc</v>
      </c>
      <c r="D40" s="476" t="str">
        <f>PR!D37</f>
        <v xml:space="preserve">Measuring Cup Glass </v>
      </c>
      <c r="E40" s="45"/>
      <c r="F40" s="44"/>
    </row>
    <row r="41" spans="1:6" ht="30" hidden="1" customHeight="1" x14ac:dyDescent="0.3">
      <c r="A41" s="467" t="s">
        <v>842</v>
      </c>
      <c r="B41" s="475">
        <f>PR!A38</f>
        <v>5</v>
      </c>
      <c r="C41" s="468" t="str">
        <f>PR!B38</f>
        <v>set</v>
      </c>
      <c r="D41" s="476" t="str">
        <f>PR!D38</f>
        <v>Measuring Cup Set    Set Includes: 1/4 cup,1/3 cup, 1/2 cup,1 cup</v>
      </c>
      <c r="E41" s="45"/>
      <c r="F41" s="44"/>
    </row>
    <row r="42" spans="1:6" ht="33.6" hidden="1" customHeight="1" x14ac:dyDescent="0.3">
      <c r="A42" s="467" t="s">
        <v>843</v>
      </c>
      <c r="B42" s="475">
        <f>PR!A39</f>
        <v>5</v>
      </c>
      <c r="C42" s="468" t="str">
        <f>PR!B39</f>
        <v>set</v>
      </c>
      <c r="D42" s="476" t="str">
        <f>PR!D39</f>
        <v>Measuring Spoon Set sets include: 1/8 teaspoon, 1/4 teaspoon, 1/2 teaspoon, 1 teaspoon, 1/ 2 tbsp, 1 tbsp</v>
      </c>
      <c r="E42" s="45"/>
      <c r="F42" s="44"/>
    </row>
    <row r="43" spans="1:6" ht="26.4" hidden="1" customHeight="1" x14ac:dyDescent="0.3">
      <c r="A43" s="467" t="s">
        <v>844</v>
      </c>
      <c r="B43" s="475">
        <f>PR!A40</f>
        <v>3</v>
      </c>
      <c r="C43" s="468" t="str">
        <f>PR!B40</f>
        <v>set</v>
      </c>
      <c r="D43" s="476" t="str">
        <f>PR!D40</f>
        <v>Mixing Bowl with Cover 5pcs</v>
      </c>
      <c r="E43" s="45"/>
      <c r="F43" s="44"/>
    </row>
    <row r="44" spans="1:6" ht="25.8" hidden="1" customHeight="1" x14ac:dyDescent="0.3">
      <c r="A44" s="467" t="s">
        <v>554</v>
      </c>
      <c r="B44" s="475">
        <f>PR!A41</f>
        <v>5</v>
      </c>
      <c r="C44" s="468" t="str">
        <f>PR!B41</f>
        <v>set</v>
      </c>
      <c r="D44" s="476" t="str">
        <f>PR!D41</f>
        <v>Fruit and Vegetable Peeler  Stainless Steel 13 cm (5 ")</v>
      </c>
      <c r="E44" s="45"/>
      <c r="F44" s="44"/>
    </row>
    <row r="45" spans="1:6" ht="24.6" hidden="1" customHeight="1" x14ac:dyDescent="0.3">
      <c r="A45" s="467" t="s">
        <v>555</v>
      </c>
      <c r="B45" s="475">
        <f>PR!A42</f>
        <v>5</v>
      </c>
      <c r="C45" s="468" t="str">
        <f>PR!B42</f>
        <v>set</v>
      </c>
      <c r="D45" s="476" t="str">
        <f>PR!D42</f>
        <v>Pot Holder Cloth 3pcs/set</v>
      </c>
      <c r="E45" s="45"/>
      <c r="F45" s="44"/>
    </row>
    <row r="46" spans="1:6" ht="57.6" hidden="1" customHeight="1" x14ac:dyDescent="0.3">
      <c r="A46" s="467" t="s">
        <v>556</v>
      </c>
      <c r="B46" s="475">
        <f>PR!A43</f>
        <v>10</v>
      </c>
      <c r="C46" s="468" t="str">
        <f>PR!B43</f>
        <v>pc</v>
      </c>
      <c r="D46" s="476" t="str">
        <f>PR!D43</f>
        <v>Pot Holder Heat Insulated Gloves                  Specifications: Color: Grey
 Material: silicone
 Size: 20.5x16.5cm</v>
      </c>
      <c r="E46" s="45"/>
      <c r="F46" s="189"/>
    </row>
    <row r="47" spans="1:6" ht="25.2" hidden="1" customHeight="1" x14ac:dyDescent="0.3">
      <c r="A47" s="467" t="s">
        <v>557</v>
      </c>
      <c r="B47" s="475">
        <f>PR!A44</f>
        <v>2</v>
      </c>
      <c r="C47" s="468" t="str">
        <f>PR!B44</f>
        <v>pc</v>
      </c>
      <c r="D47" s="476" t="str">
        <f>PR!D44</f>
        <v xml:space="preserve">Knife Sharpener </v>
      </c>
      <c r="E47" s="45"/>
      <c r="F47" s="44"/>
    </row>
    <row r="48" spans="1:6" ht="21.6" hidden="1" customHeight="1" x14ac:dyDescent="0.3">
      <c r="A48" s="467" t="s">
        <v>558</v>
      </c>
      <c r="B48" s="475">
        <f>PR!A45</f>
        <v>5</v>
      </c>
      <c r="C48" s="468" t="str">
        <f>PR!B45</f>
        <v>pc</v>
      </c>
      <c r="D48" s="476" t="str">
        <f>PR!D45</f>
        <v>Sifter Stainless Steel 270 x 70mm Mesh: #30 (0.595mm)</v>
      </c>
      <c r="E48" s="45"/>
      <c r="F48" s="44"/>
    </row>
    <row r="49" spans="1:6" ht="22.2" hidden="1" customHeight="1" x14ac:dyDescent="0.3">
      <c r="A49" s="467" t="s">
        <v>559</v>
      </c>
      <c r="B49" s="475">
        <f>PR!A46</f>
        <v>5</v>
      </c>
      <c r="C49" s="468" t="str">
        <f>PR!B46</f>
        <v>pc</v>
      </c>
      <c r="D49" s="476" t="str">
        <f>PR!D46</f>
        <v xml:space="preserve">Pitcher Stainless Steel 2000 ml </v>
      </c>
      <c r="E49" s="45"/>
      <c r="F49" s="44"/>
    </row>
    <row r="50" spans="1:6" ht="22.2" hidden="1" customHeight="1" x14ac:dyDescent="0.3">
      <c r="A50" s="467" t="s">
        <v>560</v>
      </c>
      <c r="B50" s="475">
        <f>PR!A47</f>
        <v>3</v>
      </c>
      <c r="C50" s="468" t="str">
        <f>PR!B47</f>
        <v>pc</v>
      </c>
      <c r="D50" s="476" t="str">
        <f>PR!D47</f>
        <v>Basin 3.0 thick 76cm diameter Stainless</v>
      </c>
      <c r="E50" s="45"/>
      <c r="F50" s="44"/>
    </row>
    <row r="51" spans="1:6" ht="22.2" hidden="1" customHeight="1" x14ac:dyDescent="0.3">
      <c r="A51" s="467" t="s">
        <v>561</v>
      </c>
      <c r="B51" s="475">
        <f>PR!A48</f>
        <v>3</v>
      </c>
      <c r="C51" s="468" t="str">
        <f>PR!B48</f>
        <v>pc</v>
      </c>
      <c r="D51" s="476" t="str">
        <f>PR!D48</f>
        <v>Basin 3.0 thick 52cm diameter Stainless</v>
      </c>
      <c r="E51" s="45"/>
      <c r="F51" s="44"/>
    </row>
    <row r="52" spans="1:6" ht="22.2" hidden="1" customHeight="1" x14ac:dyDescent="0.3">
      <c r="A52" s="467" t="s">
        <v>562</v>
      </c>
      <c r="B52" s="475">
        <f>PR!A49</f>
        <v>3</v>
      </c>
      <c r="C52" s="468" t="str">
        <f>PR!B49</f>
        <v>pc</v>
      </c>
      <c r="D52" s="476" t="str">
        <f>PR!D49</f>
        <v>Basin 3.0 thick 40cm diameter Stainless</v>
      </c>
      <c r="E52" s="45"/>
      <c r="F52" s="189"/>
    </row>
    <row r="53" spans="1:6" ht="31.2" hidden="1" customHeight="1" x14ac:dyDescent="0.3">
      <c r="A53" s="467" t="s">
        <v>563</v>
      </c>
      <c r="B53" s="475">
        <f>PR!A50</f>
        <v>20</v>
      </c>
      <c r="C53" s="468" t="str">
        <f>PR!B50</f>
        <v>pc</v>
      </c>
      <c r="D53" s="476" t="str">
        <f>PR!D50</f>
        <v>Portioning Bowl Stainless Steel with Capacity Markings Indicator 2.5L (22cm)</v>
      </c>
      <c r="E53" s="45"/>
      <c r="F53" s="44"/>
    </row>
    <row r="54" spans="1:6" ht="22.2" hidden="1" customHeight="1" x14ac:dyDescent="0.3">
      <c r="A54" s="467" t="s">
        <v>564</v>
      </c>
      <c r="B54" s="475">
        <f>PR!A51</f>
        <v>50</v>
      </c>
      <c r="C54" s="468" t="str">
        <f>PR!B51</f>
        <v>pc</v>
      </c>
      <c r="D54" s="476" t="str">
        <f>PR!D51</f>
        <v>Sponge Scrap Pad</v>
      </c>
      <c r="E54" s="45"/>
      <c r="F54" s="44"/>
    </row>
    <row r="55" spans="1:6" ht="22.2" hidden="1" customHeight="1" x14ac:dyDescent="0.3">
      <c r="A55" s="467" t="s">
        <v>565</v>
      </c>
      <c r="B55" s="475">
        <f>PR!A52</f>
        <v>50</v>
      </c>
      <c r="C55" s="468" t="str">
        <f>PR!B52</f>
        <v>pc</v>
      </c>
      <c r="D55" s="476" t="str">
        <f>PR!D52</f>
        <v>Scrub Pad</v>
      </c>
      <c r="E55" s="45"/>
      <c r="F55" s="44"/>
    </row>
    <row r="56" spans="1:6" ht="22.2" hidden="1" customHeight="1" x14ac:dyDescent="0.3">
      <c r="A56" s="467" t="s">
        <v>566</v>
      </c>
      <c r="B56" s="475">
        <f>PR!A53</f>
        <v>30</v>
      </c>
      <c r="C56" s="468" t="str">
        <f>PR!B53</f>
        <v>pc</v>
      </c>
      <c r="D56" s="476" t="str">
        <f>PR!D53</f>
        <v>Dish Cloth Cotton Quick Drying Towel  Size: 70x50cm</v>
      </c>
      <c r="E56" s="45"/>
      <c r="F56" s="44"/>
    </row>
    <row r="57" spans="1:6" ht="22.2" hidden="1" customHeight="1" x14ac:dyDescent="0.3">
      <c r="A57" s="467" t="s">
        <v>567</v>
      </c>
      <c r="B57" s="475">
        <f>PR!A54</f>
        <v>20</v>
      </c>
      <c r="C57" s="468" t="str">
        <f>PR!B54</f>
        <v>pair</v>
      </c>
      <c r="D57" s="476" t="str">
        <f>PR!D54</f>
        <v>Cleaning Gloves Long Size,Rubber, Large</v>
      </c>
      <c r="E57" s="45"/>
      <c r="F57" s="44"/>
    </row>
    <row r="58" spans="1:6" ht="22.2" hidden="1" customHeight="1" x14ac:dyDescent="0.3">
      <c r="A58" s="467" t="s">
        <v>568</v>
      </c>
      <c r="B58" s="475">
        <f>PR!A55</f>
        <v>20</v>
      </c>
      <c r="C58" s="468" t="str">
        <f>PR!B55</f>
        <v>pair</v>
      </c>
      <c r="D58" s="476" t="str">
        <f>PR!D55</f>
        <v>Cleaning Gloves Long Size,Rubber, Medium</v>
      </c>
      <c r="E58" s="45"/>
      <c r="F58" s="44"/>
    </row>
    <row r="59" spans="1:6" ht="22.2" hidden="1" customHeight="1" x14ac:dyDescent="0.3">
      <c r="A59" s="467" t="s">
        <v>573</v>
      </c>
      <c r="B59" s="475">
        <f>PR!A56</f>
        <v>20</v>
      </c>
      <c r="C59" s="468" t="str">
        <f>PR!B56</f>
        <v>pair</v>
      </c>
      <c r="D59" s="476" t="str">
        <f>PR!D56</f>
        <v>Cleaning Gloves Long Size,Rubber, Small</v>
      </c>
      <c r="E59" s="45"/>
      <c r="F59" s="44"/>
    </row>
    <row r="60" spans="1:6" ht="22.2" hidden="1" customHeight="1" x14ac:dyDescent="0.3">
      <c r="A60" s="467" t="s">
        <v>574</v>
      </c>
      <c r="B60" s="475">
        <f>PR!A57</f>
        <v>2</v>
      </c>
      <c r="C60" s="468" t="str">
        <f>PR!B57</f>
        <v>pc</v>
      </c>
      <c r="D60" s="476" t="str">
        <f>PR!D57</f>
        <v xml:space="preserve">Fire Extinguisher  ABC Dry Chemical  10LBS </v>
      </c>
      <c r="E60" s="45"/>
      <c r="F60" s="44"/>
    </row>
    <row r="61" spans="1:6" ht="22.2" hidden="1" customHeight="1" x14ac:dyDescent="0.3">
      <c r="A61" s="467" t="s">
        <v>575</v>
      </c>
      <c r="B61" s="475">
        <f>PR!A58</f>
        <v>5</v>
      </c>
      <c r="C61" s="468" t="str">
        <f>PR!B58</f>
        <v>pc</v>
      </c>
      <c r="D61" s="476" t="str">
        <f>PR!D58</f>
        <v xml:space="preserve">Fruit and Vegetables Brush Soft Bristle </v>
      </c>
      <c r="E61" s="45"/>
      <c r="F61" s="44"/>
    </row>
    <row r="62" spans="1:6" ht="22.2" hidden="1" customHeight="1" x14ac:dyDescent="0.3">
      <c r="A62" s="467" t="s">
        <v>576</v>
      </c>
      <c r="B62" s="475">
        <f>PR!A59</f>
        <v>10</v>
      </c>
      <c r="C62" s="468" t="str">
        <f>PR!B59</f>
        <v>Set</v>
      </c>
      <c r="D62" s="476" t="str">
        <f>PR!D59</f>
        <v>Cleaning Bottle Brush  5 in 1 Multifunctional</v>
      </c>
      <c r="E62" s="45"/>
      <c r="F62" s="44"/>
    </row>
    <row r="63" spans="1:6" ht="34.200000000000003" hidden="1" customHeight="1" x14ac:dyDescent="0.3">
      <c r="A63" s="467" t="s">
        <v>577</v>
      </c>
      <c r="B63" s="475">
        <f>PR!A60</f>
        <v>5</v>
      </c>
      <c r="C63" s="468" t="str">
        <f>PR!B60</f>
        <v>pcs</v>
      </c>
      <c r="D63" s="476" t="str">
        <f>PR!D60</f>
        <v>Wooden Handle Ladle Length 88 CM
Diameter 14 CM</v>
      </c>
      <c r="E63" s="45"/>
      <c r="F63" s="44"/>
    </row>
    <row r="64" spans="1:6" ht="22.2" hidden="1" customHeight="1" x14ac:dyDescent="0.3">
      <c r="A64" s="467" t="s">
        <v>578</v>
      </c>
      <c r="B64" s="475">
        <f>PR!A61</f>
        <v>5</v>
      </c>
      <c r="C64" s="468" t="str">
        <f>PR!B61</f>
        <v>pair</v>
      </c>
      <c r="D64" s="476" t="str">
        <f>PR!D61</f>
        <v xml:space="preserve">Silicone Gloves </v>
      </c>
      <c r="E64" s="45"/>
      <c r="F64" s="44"/>
    </row>
    <row r="65" spans="1:6" ht="22.2" hidden="1" customHeight="1" x14ac:dyDescent="0.3">
      <c r="A65" s="467" t="s">
        <v>579</v>
      </c>
      <c r="B65" s="475">
        <f>PR!A62</f>
        <v>5</v>
      </c>
      <c r="C65" s="468" t="str">
        <f>PR!B62</f>
        <v>pc</v>
      </c>
      <c r="D65" s="476" t="str">
        <f>PR!D62</f>
        <v>Plastic Crate 52cmX36cmX25cm without Hole Green</v>
      </c>
      <c r="E65" s="45"/>
      <c r="F65" s="44"/>
    </row>
    <row r="66" spans="1:6" ht="22.2" hidden="1" customHeight="1" x14ac:dyDescent="0.3">
      <c r="A66" s="467" t="s">
        <v>580</v>
      </c>
      <c r="B66" s="475">
        <f>PR!A63</f>
        <v>5</v>
      </c>
      <c r="C66" s="468" t="str">
        <f>PR!B63</f>
        <v>pc</v>
      </c>
      <c r="D66" s="476" t="str">
        <f>PR!D63</f>
        <v>Plastic Crate  52cmX36cmX25cm with Hole Green</v>
      </c>
      <c r="E66" s="45"/>
      <c r="F66" s="44"/>
    </row>
    <row r="67" spans="1:6" ht="22.2" hidden="1" customHeight="1" x14ac:dyDescent="0.3">
      <c r="A67" s="467" t="s">
        <v>581</v>
      </c>
      <c r="B67" s="475">
        <f>PR!A64</f>
        <v>5</v>
      </c>
      <c r="C67" s="468" t="str">
        <f>PR!B64</f>
        <v>pc</v>
      </c>
      <c r="D67" s="476" t="str">
        <f>PR!D64</f>
        <v>Plastic Crate 52cmX36cmX25cm without Hole Blue</v>
      </c>
      <c r="E67" s="45"/>
      <c r="F67" s="44"/>
    </row>
    <row r="68" spans="1:6" ht="22.2" hidden="1" customHeight="1" x14ac:dyDescent="0.3">
      <c r="A68" s="467" t="s">
        <v>582</v>
      </c>
      <c r="B68" s="475">
        <f>PR!A65</f>
        <v>5</v>
      </c>
      <c r="C68" s="468" t="str">
        <f>PR!B65</f>
        <v>pc</v>
      </c>
      <c r="D68" s="476" t="str">
        <f>PR!D65</f>
        <v>Plastic Crate  52cmX36cmX25cm with Hole Blue</v>
      </c>
      <c r="E68" s="45"/>
      <c r="F68" s="44"/>
    </row>
    <row r="69" spans="1:6" ht="30.6" hidden="1" customHeight="1" x14ac:dyDescent="0.3">
      <c r="A69" s="467" t="s">
        <v>583</v>
      </c>
      <c r="B69" s="475">
        <f>PR!A66</f>
        <v>10</v>
      </c>
      <c r="C69" s="468" t="str">
        <f>PR!B66</f>
        <v>pc</v>
      </c>
      <c r="D69" s="476" t="str">
        <f>PR!D66</f>
        <v>Plastic Bucket 12L with Cover and handle Food Grade (Storage Containers) white</v>
      </c>
      <c r="E69" s="45"/>
      <c r="F69" s="44"/>
    </row>
    <row r="70" spans="1:6" ht="31.8" hidden="1" customHeight="1" x14ac:dyDescent="0.3">
      <c r="A70" s="467" t="s">
        <v>584</v>
      </c>
      <c r="B70" s="475">
        <f>PR!A67</f>
        <v>5</v>
      </c>
      <c r="C70" s="468" t="str">
        <f>PR!B67</f>
        <v>pc</v>
      </c>
      <c r="D70" s="476" t="str">
        <f>PR!D67</f>
        <v>Plastic Bucket 6L with Cover and handle  Food Grade  (Storage Containers) white</v>
      </c>
      <c r="E70" s="45"/>
      <c r="F70" s="44"/>
    </row>
    <row r="71" spans="1:6" ht="30" hidden="1" customHeight="1" x14ac:dyDescent="0.3">
      <c r="A71" s="467" t="s">
        <v>585</v>
      </c>
      <c r="B71" s="475">
        <f>PR!A68</f>
        <v>5</v>
      </c>
      <c r="C71" s="468" t="str">
        <f>PR!B68</f>
        <v>pc</v>
      </c>
      <c r="D71" s="476" t="str">
        <f>PR!D68</f>
        <v>Plastic Bucket 4L with Cover and handle  Food Grade  (Storage Containers)white</v>
      </c>
      <c r="E71" s="45"/>
      <c r="F71" s="44"/>
    </row>
    <row r="72" spans="1:6" ht="29.4" hidden="1" customHeight="1" x14ac:dyDescent="0.3">
      <c r="A72" s="467" t="s">
        <v>586</v>
      </c>
      <c r="B72" s="475">
        <f>PR!A69</f>
        <v>25</v>
      </c>
      <c r="C72" s="468" t="str">
        <f>PR!B69</f>
        <v>pc</v>
      </c>
      <c r="D72" s="476" t="str">
        <f>PR!D69</f>
        <v>Plastic Bucket 2L with Cover and handle  Food Grade (Storage Containers) white</v>
      </c>
      <c r="E72" s="45"/>
      <c r="F72" s="44"/>
    </row>
    <row r="73" spans="1:6" ht="22.2" hidden="1" customHeight="1" x14ac:dyDescent="0.3">
      <c r="A73" s="467" t="s">
        <v>587</v>
      </c>
      <c r="B73" s="475">
        <f>PR!A70</f>
        <v>10</v>
      </c>
      <c r="C73" s="468" t="str">
        <f>PR!B70</f>
        <v>pc</v>
      </c>
      <c r="D73" s="476" t="str">
        <f>PR!D70</f>
        <v>Storage box 155 liters</v>
      </c>
      <c r="E73" s="45"/>
      <c r="F73" s="44"/>
    </row>
    <row r="74" spans="1:6" ht="78" hidden="1" customHeight="1" x14ac:dyDescent="0.3">
      <c r="A74" s="467" t="s">
        <v>588</v>
      </c>
      <c r="B74" s="475">
        <f>PR!A71</f>
        <v>2</v>
      </c>
      <c r="C74" s="468" t="str">
        <f>PR!B71</f>
        <v>pc</v>
      </c>
      <c r="D74" s="476" t="str">
        <f>PR!D71</f>
        <v>Steamer  Cooker  20 Quart Induction-ready Stainless Steel
Cover included
Stainless steel
Tri-ply bottom</v>
      </c>
      <c r="E74" s="45"/>
      <c r="F74" s="44"/>
    </row>
    <row r="75" spans="1:6" ht="22.2" hidden="1" customHeight="1" x14ac:dyDescent="0.3">
      <c r="A75" s="467" t="s">
        <v>589</v>
      </c>
      <c r="B75" s="475">
        <f>PR!A72</f>
        <v>3</v>
      </c>
      <c r="C75" s="468" t="str">
        <f>PR!B72</f>
        <v>pc</v>
      </c>
      <c r="D75" s="476" t="str">
        <f>PR!D72</f>
        <v xml:space="preserve">Stock Pot with Cover, 45CM*45CM  Stainless Steel </v>
      </c>
      <c r="E75" s="45"/>
      <c r="F75" s="44"/>
    </row>
    <row r="76" spans="1:6" ht="22.2" hidden="1" customHeight="1" x14ac:dyDescent="0.3">
      <c r="A76" s="467" t="s">
        <v>590</v>
      </c>
      <c r="B76" s="475">
        <f>PR!A73</f>
        <v>3</v>
      </c>
      <c r="C76" s="468" t="str">
        <f>PR!B73</f>
        <v>pc</v>
      </c>
      <c r="D76" s="476" t="str">
        <f>PR!D73</f>
        <v xml:space="preserve">Wok Pan  2mm (thickness) 60cm diameter </v>
      </c>
      <c r="E76" s="45"/>
      <c r="F76" s="44"/>
    </row>
    <row r="77" spans="1:6" ht="22.2" hidden="1" customHeight="1" x14ac:dyDescent="0.3">
      <c r="A77" s="43" t="s">
        <v>591</v>
      </c>
      <c r="B77" s="475">
        <f>PR!A74</f>
        <v>1</v>
      </c>
      <c r="C77" s="468" t="str">
        <f>PR!B74</f>
        <v>pcs</v>
      </c>
      <c r="D77" s="476" t="str">
        <f>PR!D74</f>
        <v>Office Desk/Table
Material: MDF
Color: Walnut
Dimensions of Table:
47.24" W x 30.31" H x 23.63" D
Drawer Dimensions:
11" W x 23" H x 18.75" D</v>
      </c>
      <c r="E77" s="45"/>
      <c r="F77" s="44"/>
    </row>
    <row r="78" spans="1:6" ht="22.2" hidden="1" customHeight="1" x14ac:dyDescent="0.3">
      <c r="A78" s="43" t="s">
        <v>592</v>
      </c>
      <c r="B78" s="475">
        <f>PR!A75</f>
        <v>1</v>
      </c>
      <c r="C78" s="468" t="str">
        <f>PR!B75</f>
        <v>pcs</v>
      </c>
      <c r="D78" s="476" t="str">
        <f>PR!D75</f>
        <v>Office Chair - Junior Executive Chair
Black Leatherette
Ergonomic with padded armrests
Chrome base with smooth-rolling caster wheels
Seat Dimensions:
21" L x 21" W
Backrest Dimensions:
26.5" L x 21" W
Full Dimensions:
25" W x 42" - 45" H</v>
      </c>
      <c r="E78" s="45"/>
      <c r="F78" s="44"/>
    </row>
    <row r="79" spans="1:6" ht="22.2" hidden="1" customHeight="1" x14ac:dyDescent="0.3">
      <c r="A79" s="43" t="s">
        <v>593</v>
      </c>
      <c r="B79" s="475">
        <f>PR!A76</f>
        <v>2</v>
      </c>
      <c r="C79" s="468" t="str">
        <f>PR!B76</f>
        <v>pcs</v>
      </c>
      <c r="D79" s="476" t="str">
        <f>PR!D76</f>
        <v>Portable Projector with bag and stand
Product Details:
Android 11,500 ANSI
DRM L1 Certification
nnovative 120°rotating projection
ASA 3.0(AF+KS+ScrnFit+Avoid)
Dual-bass diaphragms
≤30 dB/m Ultra-low decibel
Specifications:
Product Color: White
Product Weight: 1.5Kg
Product Size: 145*142*219 mm
Display Technology: LCD
Brightness: 500 ANSI Lumens
Physical Resolution: 1920 * 1080 FHD
Lens： 3 Pcs aspherical pure glass lens
Projection Features
Zoom Function：50%-100%
Projection Ratio: 1.2: 1
Projection Size: 45-140 Inch
Projection Distance: 1.2-3.8m
Intelligent Adjustment
Keystone Correction： Auto
Focus Adjustment： Auto
Obstacle Avoidance： Auto
Screen Alignment： Auto
Audio &amp; Connectivity
Speaker: 5W * 2
Noise: ≤30dB/m
Cavity Volume：370CC
Bluetooth: 5.0
WiFi: Dual Band 2.4/5G Hz
Interface
HDMI：*1
USB：*1
AUX3.5mm：*1</v>
      </c>
      <c r="E79" s="45"/>
      <c r="F79" s="44"/>
    </row>
    <row r="80" spans="1:6" ht="22.2" hidden="1" customHeight="1" x14ac:dyDescent="0.3">
      <c r="A80" s="43" t="s">
        <v>594</v>
      </c>
      <c r="B80" s="475">
        <f>PR!A77</f>
        <v>5</v>
      </c>
      <c r="C80" s="468">
        <f>PR!B77</f>
        <v>0</v>
      </c>
      <c r="D80" s="476">
        <f>PR!D77</f>
        <v>0</v>
      </c>
      <c r="E80" s="45"/>
      <c r="F80" s="44"/>
    </row>
    <row r="81" spans="1:6" ht="22.2" hidden="1" customHeight="1" x14ac:dyDescent="0.3">
      <c r="A81" s="43" t="s">
        <v>595</v>
      </c>
      <c r="B81" s="475">
        <f>PR!A78</f>
        <v>2</v>
      </c>
      <c r="C81" s="468" t="str">
        <f>PR!B78</f>
        <v>pcs</v>
      </c>
      <c r="D81" s="476" t="str">
        <f>PR!D78</f>
        <v>Assorted Coffee 3 in 1</v>
      </c>
      <c r="E81" s="45"/>
      <c r="F81" s="44"/>
    </row>
    <row r="82" spans="1:6" ht="22.2" hidden="1" customHeight="1" x14ac:dyDescent="0.3">
      <c r="A82" s="43" t="s">
        <v>596</v>
      </c>
      <c r="B82" s="475">
        <f>PR!A79</f>
        <v>1</v>
      </c>
      <c r="C82" s="468">
        <f>PR!B79</f>
        <v>0</v>
      </c>
      <c r="D82" s="476" t="str">
        <f>PR!D79</f>
        <v>Coke 1.7L</v>
      </c>
      <c r="E82" s="45"/>
      <c r="F82" s="44"/>
    </row>
    <row r="83" spans="1:6" ht="22.2" hidden="1" customHeight="1" x14ac:dyDescent="0.3">
      <c r="A83" s="43" t="s">
        <v>597</v>
      </c>
      <c r="B83" s="475">
        <f>PR!A80</f>
        <v>5</v>
      </c>
      <c r="C83" s="468" t="str">
        <f>PR!B80</f>
        <v>pcs</v>
      </c>
      <c r="D83" s="476" t="str">
        <f>PR!D80</f>
        <v>Bottled Water 1L</v>
      </c>
      <c r="E83" s="45"/>
      <c r="F83" s="44"/>
    </row>
    <row r="84" spans="1:6" ht="22.2" hidden="1" customHeight="1" x14ac:dyDescent="0.3">
      <c r="A84" s="43" t="s">
        <v>598</v>
      </c>
      <c r="B84" s="475">
        <f>PR!A81</f>
        <v>1</v>
      </c>
      <c r="C84" s="468" t="str">
        <f>PR!B81</f>
        <v>pcs</v>
      </c>
      <c r="D84" s="476" t="str">
        <f>PR!D81</f>
        <v>Dutchmill 90ml 4's</v>
      </c>
      <c r="E84" s="45"/>
      <c r="F84" s="44"/>
    </row>
    <row r="85" spans="1:6" ht="22.2" hidden="1" customHeight="1" x14ac:dyDescent="0.3">
      <c r="A85" s="43" t="s">
        <v>599</v>
      </c>
      <c r="B85" s="475">
        <f>PR!A82</f>
        <v>1</v>
      </c>
      <c r="C85" s="468">
        <f>PR!B82</f>
        <v>0</v>
      </c>
      <c r="D85" s="476" t="str">
        <f>PR!D82</f>
        <v>Dutchmill 180ml 4's</v>
      </c>
      <c r="E85" s="45"/>
      <c r="F85" s="44"/>
    </row>
    <row r="86" spans="1:6" ht="22.2" hidden="1" customHeight="1" x14ac:dyDescent="0.3">
      <c r="A86" s="43" t="s">
        <v>600</v>
      </c>
      <c r="B86" s="475">
        <f>PR!A83</f>
        <v>1</v>
      </c>
      <c r="C86" s="468" t="str">
        <f>PR!B83</f>
        <v>pcs</v>
      </c>
      <c r="D86" s="476" t="str">
        <f>PR!D83</f>
        <v>Chuckie 180ml 6's</v>
      </c>
      <c r="E86" s="45"/>
      <c r="F86" s="44"/>
    </row>
    <row r="87" spans="1:6" ht="22.2" hidden="1" customHeight="1" x14ac:dyDescent="0.3">
      <c r="A87" s="43" t="s">
        <v>601</v>
      </c>
      <c r="B87" s="475">
        <f>PR!A84</f>
        <v>16</v>
      </c>
      <c r="C87" s="468" t="str">
        <f>PR!B84</f>
        <v>pcs</v>
      </c>
      <c r="D87" s="476" t="str">
        <f>PR!D84</f>
        <v>Cupkeyk</v>
      </c>
      <c r="E87" s="45"/>
      <c r="F87" s="44"/>
    </row>
    <row r="88" spans="1:6" ht="22.2" hidden="1" customHeight="1" x14ac:dyDescent="0.3">
      <c r="A88" s="43" t="s">
        <v>602</v>
      </c>
      <c r="B88" s="475">
        <f>PR!A85</f>
        <v>10</v>
      </c>
      <c r="C88" s="468" t="str">
        <f>PR!B85</f>
        <v>pcs</v>
      </c>
      <c r="D88" s="476" t="str">
        <f>PR!D85</f>
        <v>Fudgee Bar</v>
      </c>
      <c r="E88" s="45"/>
      <c r="F88" s="44"/>
    </row>
    <row r="89" spans="1:6" ht="22.2" hidden="1" customHeight="1" x14ac:dyDescent="0.3">
      <c r="A89" s="43" t="s">
        <v>603</v>
      </c>
      <c r="B89" s="475">
        <f>PR!A86</f>
        <v>10</v>
      </c>
      <c r="C89" s="468" t="str">
        <f>PR!B86</f>
        <v>pack</v>
      </c>
      <c r="D89" s="476" t="str">
        <f>PR!D86</f>
        <v>Mamon 12's</v>
      </c>
      <c r="E89" s="45"/>
      <c r="F89" s="44"/>
    </row>
    <row r="90" spans="1:6" ht="22.2" hidden="1" customHeight="1" x14ac:dyDescent="0.3">
      <c r="A90" s="43" t="s">
        <v>604</v>
      </c>
      <c r="B90" s="475">
        <f>PR!A87</f>
        <v>5</v>
      </c>
      <c r="C90" s="468" t="str">
        <f>PR!B87</f>
        <v>pack</v>
      </c>
      <c r="D90" s="476" t="str">
        <f>PR!D87</f>
        <v>Smart-C Assorted</v>
      </c>
      <c r="E90" s="45"/>
      <c r="F90" s="44"/>
    </row>
    <row r="91" spans="1:6" ht="22.2" hidden="1" customHeight="1" x14ac:dyDescent="0.3">
      <c r="A91" s="43" t="s">
        <v>605</v>
      </c>
      <c r="B91" s="475">
        <f>PR!A88</f>
        <v>2</v>
      </c>
      <c r="C91" s="468" t="str">
        <f>PR!B88</f>
        <v>pack</v>
      </c>
      <c r="D91" s="476" t="str">
        <f>PR!D88</f>
        <v>Chuckie 110ml 6's</v>
      </c>
      <c r="E91" s="45"/>
      <c r="F91" s="44"/>
    </row>
    <row r="92" spans="1:6" ht="22.2" hidden="1" customHeight="1" x14ac:dyDescent="0.3">
      <c r="A92" s="43" t="s">
        <v>606</v>
      </c>
      <c r="B92" s="475">
        <f>PR!A89</f>
        <v>1</v>
      </c>
      <c r="C92" s="468" t="str">
        <f>PR!B89</f>
        <v>pack</v>
      </c>
      <c r="D92" s="476" t="str">
        <f>PR!D89</f>
        <v>Nestea Drink 500ml</v>
      </c>
      <c r="E92" s="45"/>
      <c r="F92" s="44"/>
    </row>
    <row r="93" spans="1:6" ht="22.2" hidden="1" customHeight="1" x14ac:dyDescent="0.3">
      <c r="A93" s="43" t="s">
        <v>607</v>
      </c>
      <c r="B93" s="475">
        <f>PR!A90</f>
        <v>10</v>
      </c>
      <c r="C93" s="468" t="str">
        <f>PR!B90</f>
        <v>pack</v>
      </c>
      <c r="D93" s="476" t="str">
        <f>PR!D90</f>
        <v>Meal Box 2 Compartment</v>
      </c>
      <c r="E93" s="45"/>
      <c r="F93" s="44"/>
    </row>
    <row r="94" spans="1:6" ht="22.2" hidden="1" customHeight="1" x14ac:dyDescent="0.3">
      <c r="A94" s="43" t="s">
        <v>848</v>
      </c>
      <c r="B94" s="475">
        <f>PR!A91</f>
        <v>100</v>
      </c>
      <c r="C94" s="468" t="str">
        <f>PR!B91</f>
        <v>pack</v>
      </c>
      <c r="D94" s="476" t="str">
        <f>PR!D91</f>
        <v>Disposable Fork</v>
      </c>
      <c r="E94" s="45"/>
      <c r="F94" s="44"/>
    </row>
    <row r="95" spans="1:6" ht="22.2" hidden="1" customHeight="1" x14ac:dyDescent="0.3">
      <c r="A95" s="43" t="s">
        <v>849</v>
      </c>
      <c r="B95" s="475">
        <f>PR!A92</f>
        <v>5</v>
      </c>
      <c r="C95" s="468" t="str">
        <f>PR!B92</f>
        <v>pack</v>
      </c>
      <c r="D95" s="476" t="str">
        <f>PR!D92</f>
        <v>Disposable Spoon</v>
      </c>
      <c r="E95" s="45"/>
      <c r="F95" s="44"/>
    </row>
    <row r="96" spans="1:6" ht="22.2" hidden="1" customHeight="1" x14ac:dyDescent="0.3">
      <c r="A96" s="43" t="s">
        <v>850</v>
      </c>
      <c r="B96" s="475">
        <f>PR!A93</f>
        <v>8</v>
      </c>
      <c r="C96" s="468" t="str">
        <f>PR!B93</f>
        <v>pack</v>
      </c>
      <c r="D96" s="476" t="str">
        <f>PR!D93</f>
        <v>Meal Box 3 compartment</v>
      </c>
      <c r="E96" s="45"/>
      <c r="F96" s="44"/>
    </row>
    <row r="97" spans="1:7" ht="22.2" hidden="1" customHeight="1" x14ac:dyDescent="0.3">
      <c r="A97" s="43" t="s">
        <v>851</v>
      </c>
      <c r="B97" s="475">
        <f>PR!A94</f>
        <v>6</v>
      </c>
      <c r="C97" s="468" t="str">
        <f>PR!B94</f>
        <v>pc</v>
      </c>
      <c r="D97" s="476" t="str">
        <f>PR!D94</f>
        <v>Spaghetti Box</v>
      </c>
      <c r="E97" s="45"/>
      <c r="F97" s="44"/>
    </row>
    <row r="98" spans="1:7" ht="22.2" hidden="1" customHeight="1" x14ac:dyDescent="0.3">
      <c r="A98" s="43" t="s">
        <v>852</v>
      </c>
      <c r="B98" s="475">
        <f>PR!A95</f>
        <v>40</v>
      </c>
      <c r="C98" s="468" t="str">
        <f>PR!B95</f>
        <v>pc</v>
      </c>
      <c r="D98" s="476" t="str">
        <f>PR!D95</f>
        <v>Disposable Bowl 390cc</v>
      </c>
      <c r="E98" s="45"/>
      <c r="F98" s="44"/>
    </row>
    <row r="99" spans="1:7" ht="14.4" hidden="1" customHeight="1" x14ac:dyDescent="0.3">
      <c r="A99" s="43" t="s">
        <v>853</v>
      </c>
      <c r="B99" s="475">
        <f>PR!A96</f>
        <v>6</v>
      </c>
      <c r="C99" s="468" t="str">
        <f>PR!B96</f>
        <v>pc</v>
      </c>
      <c r="D99" s="476" t="str">
        <f>PR!D96</f>
        <v>Disposable Cup 8oz</v>
      </c>
      <c r="E99" s="45"/>
      <c r="F99" s="44"/>
    </row>
    <row r="100" spans="1:7" ht="16.8" hidden="1" customHeight="1" x14ac:dyDescent="0.3">
      <c r="A100" s="43" t="s">
        <v>854</v>
      </c>
      <c r="B100" s="475">
        <f>PR!A97</f>
        <v>1</v>
      </c>
      <c r="C100" s="468" t="str">
        <f>PR!B97</f>
        <v>pc</v>
      </c>
      <c r="D100" s="476" t="str">
        <f>PR!D97</f>
        <v>Cling Wrap</v>
      </c>
      <c r="E100" s="45"/>
      <c r="F100" s="44"/>
    </row>
    <row r="101" spans="1:7" ht="0.6" customHeight="1" x14ac:dyDescent="0.3">
      <c r="A101" s="43"/>
      <c r="B101" s="475"/>
      <c r="C101" s="468"/>
      <c r="D101" s="476"/>
      <c r="E101" s="45"/>
      <c r="F101" s="44"/>
    </row>
    <row r="102" spans="1:7" ht="25.2" customHeight="1" x14ac:dyDescent="0.3">
      <c r="A102" s="191"/>
      <c r="B102" s="192"/>
      <c r="C102" s="478"/>
      <c r="D102" s="354"/>
      <c r="E102" s="388" t="s">
        <v>11</v>
      </c>
      <c r="F102" s="44"/>
    </row>
    <row r="103" spans="1:7" s="37" customFormat="1" ht="2.4" hidden="1" customHeight="1" x14ac:dyDescent="0.25">
      <c r="A103" s="869"/>
      <c r="B103" s="869"/>
      <c r="C103" s="869"/>
      <c r="D103" s="869"/>
      <c r="E103" s="869"/>
      <c r="F103" s="869"/>
    </row>
    <row r="104" spans="1:7" s="37" customFormat="1" ht="38.4" customHeight="1" x14ac:dyDescent="0.25">
      <c r="A104" s="863" t="s">
        <v>283</v>
      </c>
      <c r="B104" s="863"/>
      <c r="C104" s="863"/>
      <c r="D104" s="863"/>
      <c r="E104" s="863"/>
      <c r="F104" s="863"/>
    </row>
    <row r="105" spans="1:7" s="37" customFormat="1" ht="43.8" customHeight="1" thickBot="1" x14ac:dyDescent="0.3">
      <c r="A105" s="861"/>
      <c r="B105" s="861"/>
      <c r="C105" s="861"/>
      <c r="D105" s="439"/>
      <c r="E105" s="864" t="s">
        <v>249</v>
      </c>
      <c r="F105" s="864"/>
      <c r="G105" s="462"/>
    </row>
    <row r="106" spans="1:7" s="37" customFormat="1" ht="0.6" hidden="1" customHeight="1" x14ac:dyDescent="0.25">
      <c r="A106" s="47"/>
      <c r="B106" s="386"/>
      <c r="C106" s="387"/>
      <c r="D106" s="36"/>
      <c r="E106" s="865"/>
      <c r="F106" s="865"/>
    </row>
    <row r="107" spans="1:7" s="37" customFormat="1" ht="33" customHeight="1" x14ac:dyDescent="0.25">
      <c r="A107" s="858" t="s">
        <v>284</v>
      </c>
      <c r="B107" s="858"/>
      <c r="C107" s="858"/>
      <c r="D107" s="48"/>
      <c r="E107" s="859"/>
      <c r="F107" s="859"/>
    </row>
    <row r="108" spans="1:7" s="37" customFormat="1" ht="13.8" x14ac:dyDescent="0.25">
      <c r="A108" s="46"/>
      <c r="B108" s="46"/>
      <c r="C108" s="46"/>
      <c r="D108" s="49"/>
      <c r="E108" s="860" t="s">
        <v>920</v>
      </c>
      <c r="F108" s="860"/>
    </row>
    <row r="109" spans="1:7" s="37" customFormat="1" x14ac:dyDescent="0.3">
      <c r="A109" s="439" t="s">
        <v>285</v>
      </c>
      <c r="B109" s="861" t="str">
        <f>PR!B12</f>
        <v>2510-1005-380</v>
      </c>
      <c r="C109" s="861"/>
      <c r="D109" s="36"/>
      <c r="E109" s="862" t="s">
        <v>526</v>
      </c>
      <c r="F109" s="862"/>
    </row>
    <row r="110" spans="1:7" s="37" customFormat="1" ht="13.8" x14ac:dyDescent="0.25"/>
  </sheetData>
  <mergeCells count="23">
    <mergeCell ref="A9:F10"/>
    <mergeCell ref="A3:F3"/>
    <mergeCell ref="A4:F4"/>
    <mergeCell ref="A5:F5"/>
    <mergeCell ref="A7:F7"/>
    <mergeCell ref="A8:D8"/>
    <mergeCell ref="A104:F104"/>
    <mergeCell ref="A105:C105"/>
    <mergeCell ref="E105:F105"/>
    <mergeCell ref="E106:F106"/>
    <mergeCell ref="B11:F11"/>
    <mergeCell ref="B12:E12"/>
    <mergeCell ref="B13:D13"/>
    <mergeCell ref="B14:D14"/>
    <mergeCell ref="B15:C15"/>
    <mergeCell ref="B16:F16"/>
    <mergeCell ref="B17:E17"/>
    <mergeCell ref="A103:F103"/>
    <mergeCell ref="A107:C107"/>
    <mergeCell ref="E107:F107"/>
    <mergeCell ref="E108:F108"/>
    <mergeCell ref="B109:C109"/>
    <mergeCell ref="E109:F109"/>
  </mergeCells>
  <phoneticPr fontId="47" type="noConversion"/>
  <pageMargins left="0.31496062992125984" right="0.31496062992125984" top="1.44" bottom="0.46" header="0.56000000000000005" footer="0.14000000000000001"/>
  <pageSetup paperSize="9" scale="85" fitToWidth="0" fitToHeight="0" orientation="portrait" r:id="rId1"/>
  <headerFooter>
    <oddHeader>&amp;L&amp;G&amp;RBSC-PRO-F-101-13</oddHeader>
    <oddFooter>&amp;L&amp;G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2610-4BAE-46CB-B6B8-AD8CD0400673}">
  <dimension ref="A3:G109"/>
  <sheetViews>
    <sheetView view="pageLayout" zoomScale="70" zoomScaleNormal="115" zoomScaleSheetLayoutView="115" zoomScalePageLayoutView="70" workbookViewId="0">
      <selection activeCell="D19" sqref="D19"/>
    </sheetView>
  </sheetViews>
  <sheetFormatPr defaultRowHeight="14.4" x14ac:dyDescent="0.3"/>
  <cols>
    <col min="1" max="1" width="7.109375" customWidth="1"/>
    <col min="2" max="2" width="7.6640625" style="193" customWidth="1"/>
    <col min="3" max="3" width="10.6640625" style="193" customWidth="1"/>
    <col min="4" max="4" width="50.21875" customWidth="1"/>
    <col min="5" max="5" width="13.33203125" customWidth="1"/>
    <col min="6" max="6" width="23.88671875" customWidth="1"/>
  </cols>
  <sheetData>
    <row r="3" spans="1:6" ht="15" customHeight="1" x14ac:dyDescent="0.3">
      <c r="A3" s="842"/>
      <c r="B3" s="842"/>
      <c r="C3" s="842"/>
      <c r="D3" s="842"/>
      <c r="E3" s="842"/>
      <c r="F3" s="842"/>
    </row>
    <row r="4" spans="1:6" ht="4.2" hidden="1" customHeight="1" x14ac:dyDescent="0.3">
      <c r="A4" s="845"/>
      <c r="B4" s="845"/>
      <c r="C4" s="845"/>
      <c r="D4" s="845"/>
      <c r="E4" s="845"/>
      <c r="F4" s="845"/>
    </row>
    <row r="5" spans="1:6" ht="1.2" hidden="1" customHeight="1" x14ac:dyDescent="0.3">
      <c r="A5" s="842"/>
      <c r="B5" s="842"/>
      <c r="C5" s="842"/>
      <c r="D5" s="842"/>
      <c r="E5" s="842"/>
      <c r="F5" s="842"/>
    </row>
    <row r="6" spans="1:6" ht="28.8" customHeight="1" x14ac:dyDescent="0.3">
      <c r="A6" s="35"/>
      <c r="B6" s="163"/>
      <c r="C6" s="38"/>
      <c r="D6" s="35"/>
      <c r="E6" s="569" t="s">
        <v>259</v>
      </c>
      <c r="F6" s="442">
        <f ca="1">NOW()</f>
        <v>46181.382880439814</v>
      </c>
    </row>
    <row r="7" spans="1:6" ht="21.6" customHeight="1" x14ac:dyDescent="0.5">
      <c r="A7" s="873" t="s">
        <v>260</v>
      </c>
      <c r="B7" s="873"/>
      <c r="C7" s="873"/>
      <c r="D7" s="873"/>
      <c r="E7" s="873"/>
      <c r="F7" s="873"/>
    </row>
    <row r="8" spans="1:6" ht="31.2" customHeight="1" x14ac:dyDescent="0.3">
      <c r="A8" s="874" t="s">
        <v>612</v>
      </c>
      <c r="B8" s="874"/>
      <c r="C8" s="874"/>
      <c r="D8" s="874"/>
      <c r="E8" s="40"/>
      <c r="F8" s="37"/>
    </row>
    <row r="9" spans="1:6" ht="19.8" customHeight="1" x14ac:dyDescent="0.3">
      <c r="A9" s="870" t="s">
        <v>1242</v>
      </c>
      <c r="B9" s="870"/>
      <c r="C9" s="870"/>
      <c r="D9" s="870"/>
      <c r="E9" s="870"/>
      <c r="F9" s="870"/>
    </row>
    <row r="10" spans="1:6" ht="28.8" customHeight="1" x14ac:dyDescent="0.3">
      <c r="A10" s="870"/>
      <c r="B10" s="870"/>
      <c r="C10" s="870"/>
      <c r="D10" s="870"/>
      <c r="E10" s="870"/>
      <c r="F10" s="870"/>
    </row>
    <row r="11" spans="1:6" ht="59.4" customHeight="1" x14ac:dyDescent="0.3">
      <c r="A11" s="471" t="s">
        <v>261</v>
      </c>
      <c r="B11" s="866" t="s">
        <v>1243</v>
      </c>
      <c r="C11" s="866"/>
      <c r="D11" s="866"/>
      <c r="E11" s="866"/>
      <c r="F11" s="866"/>
    </row>
    <row r="12" spans="1:6" ht="18" customHeight="1" x14ac:dyDescent="0.3">
      <c r="A12" s="66"/>
      <c r="B12" s="866" t="s">
        <v>937</v>
      </c>
      <c r="C12" s="866"/>
      <c r="D12" s="866"/>
      <c r="E12" s="866"/>
      <c r="F12" s="462"/>
    </row>
    <row r="13" spans="1:6" ht="16.8" customHeight="1" x14ac:dyDescent="0.3">
      <c r="A13" s="66"/>
      <c r="B13" s="867" t="s">
        <v>1244</v>
      </c>
      <c r="C13" s="867"/>
      <c r="D13" s="867"/>
      <c r="E13" s="472"/>
      <c r="F13" s="462"/>
    </row>
    <row r="14" spans="1:6" ht="15" customHeight="1" x14ac:dyDescent="0.3">
      <c r="A14" s="66"/>
      <c r="B14" s="867" t="s">
        <v>262</v>
      </c>
      <c r="C14" s="867"/>
      <c r="D14" s="867"/>
      <c r="E14" s="463"/>
      <c r="F14" s="462"/>
    </row>
    <row r="15" spans="1:6" ht="22.8" customHeight="1" x14ac:dyDescent="0.3">
      <c r="A15" s="66"/>
      <c r="B15" s="868">
        <f>PR!H110</f>
        <v>81000</v>
      </c>
      <c r="C15" s="868"/>
      <c r="D15" s="473" t="s">
        <v>263</v>
      </c>
      <c r="E15" s="463"/>
      <c r="F15" s="462"/>
    </row>
    <row r="16" spans="1:6" ht="62.4" customHeight="1" x14ac:dyDescent="0.3">
      <c r="A16" s="66"/>
      <c r="B16" s="866" t="s">
        <v>1245</v>
      </c>
      <c r="C16" s="866"/>
      <c r="D16" s="866"/>
      <c r="E16" s="866"/>
      <c r="F16" s="866"/>
    </row>
    <row r="17" spans="1:6" ht="16.2" customHeight="1" x14ac:dyDescent="0.3">
      <c r="A17" s="66"/>
      <c r="B17" s="867" t="s">
        <v>1246</v>
      </c>
      <c r="C17" s="867"/>
      <c r="D17" s="867"/>
      <c r="E17" s="867"/>
      <c r="F17" s="462"/>
    </row>
    <row r="18" spans="1:6" ht="22.8" customHeight="1" x14ac:dyDescent="0.3">
      <c r="A18" s="464" t="s">
        <v>264</v>
      </c>
      <c r="B18" s="465" t="s">
        <v>265</v>
      </c>
      <c r="C18" s="465" t="s">
        <v>111</v>
      </c>
      <c r="D18" s="465" t="s">
        <v>266</v>
      </c>
      <c r="E18" s="466" t="s">
        <v>267</v>
      </c>
      <c r="F18" s="474" t="s">
        <v>11</v>
      </c>
    </row>
    <row r="19" spans="1:6" ht="25.8" customHeight="1" x14ac:dyDescent="0.3">
      <c r="A19" s="467" t="s">
        <v>268</v>
      </c>
      <c r="B19" s="475">
        <f>PR!A16</f>
        <v>60</v>
      </c>
      <c r="C19" s="468" t="str">
        <f>PR!B16</f>
        <v>copies</v>
      </c>
      <c r="D19" s="476" t="str">
        <f>PR!D16</f>
        <v>Printing of Training Manual (Hardbound cover, laminated, colored,15.5 x 23 cm, 70 pages, 80gsm, colored, glossy with ISSN/ISBN number)</v>
      </c>
      <c r="E19" s="477"/>
      <c r="F19" s="44"/>
    </row>
    <row r="20" spans="1:6" ht="27" customHeight="1" x14ac:dyDescent="0.3">
      <c r="A20" s="467" t="s">
        <v>269</v>
      </c>
      <c r="B20" s="475">
        <f>PR!A17</f>
        <v>0</v>
      </c>
      <c r="C20" s="468">
        <f>PR!B17</f>
        <v>0</v>
      </c>
      <c r="D20" s="476">
        <f>PR!D17</f>
        <v>0</v>
      </c>
      <c r="E20" s="477"/>
      <c r="F20" s="44"/>
    </row>
    <row r="21" spans="1:6" ht="27" customHeight="1" x14ac:dyDescent="0.3">
      <c r="A21" s="467" t="s">
        <v>270</v>
      </c>
      <c r="B21" s="475">
        <f>PR!A18</f>
        <v>0</v>
      </c>
      <c r="C21" s="468">
        <f>PR!B18</f>
        <v>0</v>
      </c>
      <c r="D21" s="476">
        <f>PR!D18</f>
        <v>0</v>
      </c>
      <c r="E21" s="469"/>
      <c r="F21" s="44"/>
    </row>
    <row r="22" spans="1:6" ht="30" customHeight="1" x14ac:dyDescent="0.3">
      <c r="A22" s="467" t="s">
        <v>271</v>
      </c>
      <c r="B22" s="475">
        <f>PR!A19</f>
        <v>0</v>
      </c>
      <c r="C22" s="468">
        <f>PR!B19</f>
        <v>0</v>
      </c>
      <c r="D22" s="476">
        <f>PR!D19</f>
        <v>0</v>
      </c>
      <c r="E22" s="469"/>
      <c r="F22" s="44"/>
    </row>
    <row r="23" spans="1:6" ht="23.4" customHeight="1" x14ac:dyDescent="0.3">
      <c r="A23" s="467" t="s">
        <v>272</v>
      </c>
      <c r="B23" s="475">
        <f>PR!A20</f>
        <v>0</v>
      </c>
      <c r="C23" s="468">
        <f>PR!B20</f>
        <v>0</v>
      </c>
      <c r="D23" s="476">
        <f>PR!D20</f>
        <v>0</v>
      </c>
      <c r="E23" s="469"/>
      <c r="F23" s="44"/>
    </row>
    <row r="24" spans="1:6" ht="24" customHeight="1" x14ac:dyDescent="0.3">
      <c r="A24" s="467" t="s">
        <v>273</v>
      </c>
      <c r="B24" s="475">
        <f>PR!A21</f>
        <v>0</v>
      </c>
      <c r="C24" s="468">
        <f>PR!B21</f>
        <v>0</v>
      </c>
      <c r="D24" s="476">
        <f>PR!D21</f>
        <v>0</v>
      </c>
      <c r="E24" s="469"/>
      <c r="F24" s="44"/>
    </row>
    <row r="25" spans="1:6" ht="25.8" customHeight="1" x14ac:dyDescent="0.3">
      <c r="A25" s="467" t="s">
        <v>274</v>
      </c>
      <c r="B25" s="475">
        <f>PR!A22</f>
        <v>0</v>
      </c>
      <c r="C25" s="468">
        <f>PR!B22</f>
        <v>0</v>
      </c>
      <c r="D25" s="476">
        <f>PR!D22</f>
        <v>0</v>
      </c>
      <c r="E25" s="469"/>
      <c r="F25" s="44"/>
    </row>
    <row r="26" spans="1:6" ht="25.8" customHeight="1" x14ac:dyDescent="0.3">
      <c r="A26" s="467" t="s">
        <v>275</v>
      </c>
      <c r="B26" s="475">
        <f>PR!A23</f>
        <v>0</v>
      </c>
      <c r="C26" s="468">
        <f>PR!B23</f>
        <v>0</v>
      </c>
      <c r="D26" s="476">
        <f>PR!D23</f>
        <v>0</v>
      </c>
      <c r="E26" s="469"/>
      <c r="F26" s="44"/>
    </row>
    <row r="27" spans="1:6" ht="24" customHeight="1" x14ac:dyDescent="0.3">
      <c r="A27" s="467" t="s">
        <v>276</v>
      </c>
      <c r="B27" s="475">
        <f>PR!A24</f>
        <v>0</v>
      </c>
      <c r="C27" s="468">
        <f>PR!B24</f>
        <v>0</v>
      </c>
      <c r="D27" s="476">
        <f>PR!D24</f>
        <v>0</v>
      </c>
      <c r="E27" s="470"/>
      <c r="F27" s="44"/>
    </row>
    <row r="28" spans="1:6" ht="24.6" customHeight="1" x14ac:dyDescent="0.3">
      <c r="A28" s="467" t="s">
        <v>277</v>
      </c>
      <c r="B28" s="475">
        <f>PR!A25</f>
        <v>0</v>
      </c>
      <c r="C28" s="468">
        <f>PR!B25</f>
        <v>0</v>
      </c>
      <c r="D28" s="476">
        <f>PR!D25</f>
        <v>0</v>
      </c>
      <c r="E28" s="470"/>
      <c r="F28" s="44"/>
    </row>
    <row r="29" spans="1:6" ht="34.799999999999997" customHeight="1" x14ac:dyDescent="0.3">
      <c r="A29" s="467" t="s">
        <v>286</v>
      </c>
      <c r="B29" s="475">
        <f>PR!A26</f>
        <v>0</v>
      </c>
      <c r="C29" s="468">
        <f>PR!B26</f>
        <v>0</v>
      </c>
      <c r="D29" s="476">
        <f>PR!D26</f>
        <v>0</v>
      </c>
      <c r="E29" s="470"/>
      <c r="F29" s="44"/>
    </row>
    <row r="30" spans="1:6" ht="24" customHeight="1" x14ac:dyDescent="0.3">
      <c r="A30" s="467" t="s">
        <v>278</v>
      </c>
      <c r="B30" s="475">
        <f>PR!A27</f>
        <v>0</v>
      </c>
      <c r="C30" s="468">
        <f>PR!B27</f>
        <v>0</v>
      </c>
      <c r="D30" s="476">
        <f>PR!D27</f>
        <v>0</v>
      </c>
      <c r="E30" s="470"/>
      <c r="F30" s="44"/>
    </row>
    <row r="31" spans="1:6" ht="24.6" customHeight="1" x14ac:dyDescent="0.3">
      <c r="A31" s="467" t="s">
        <v>279</v>
      </c>
      <c r="B31" s="475">
        <f>PR!A28</f>
        <v>0</v>
      </c>
      <c r="C31" s="468">
        <f>PR!B28</f>
        <v>0</v>
      </c>
      <c r="D31" s="476">
        <f>PR!D28</f>
        <v>0</v>
      </c>
      <c r="E31" s="470"/>
      <c r="F31" s="44"/>
    </row>
    <row r="32" spans="1:6" ht="25.2" customHeight="1" x14ac:dyDescent="0.3">
      <c r="A32" s="467" t="s">
        <v>280</v>
      </c>
      <c r="B32" s="475">
        <f>PR!A29</f>
        <v>0</v>
      </c>
      <c r="C32" s="468">
        <f>PR!B29</f>
        <v>0</v>
      </c>
      <c r="D32" s="476">
        <f>PR!D29</f>
        <v>0</v>
      </c>
      <c r="E32" s="470"/>
      <c r="F32" s="44"/>
    </row>
    <row r="33" spans="1:6" ht="25.2" customHeight="1" x14ac:dyDescent="0.3">
      <c r="A33" s="467" t="s">
        <v>281</v>
      </c>
      <c r="B33" s="475">
        <f>PR!A30</f>
        <v>0</v>
      </c>
      <c r="C33" s="468">
        <f>PR!B30</f>
        <v>0</v>
      </c>
      <c r="D33" s="476">
        <f>PR!D30</f>
        <v>0</v>
      </c>
      <c r="E33" s="470"/>
      <c r="F33" s="44"/>
    </row>
    <row r="34" spans="1:6" ht="34.799999999999997" customHeight="1" x14ac:dyDescent="0.3">
      <c r="A34" s="467" t="s">
        <v>282</v>
      </c>
      <c r="B34" s="475">
        <f>PR!A31</f>
        <v>0</v>
      </c>
      <c r="C34" s="468">
        <f>PR!B31</f>
        <v>0</v>
      </c>
      <c r="D34" s="476">
        <f>PR!D31</f>
        <v>0</v>
      </c>
      <c r="E34" s="45"/>
      <c r="F34" s="44"/>
    </row>
    <row r="35" spans="1:6" ht="34.799999999999997" customHeight="1" x14ac:dyDescent="0.3">
      <c r="A35" s="467" t="s">
        <v>836</v>
      </c>
      <c r="B35" s="475">
        <f>PR!A32</f>
        <v>0</v>
      </c>
      <c r="C35" s="468">
        <f>PR!B32</f>
        <v>0</v>
      </c>
      <c r="D35" s="476">
        <f>PR!D32</f>
        <v>0</v>
      </c>
      <c r="E35" s="45"/>
      <c r="F35" s="44"/>
    </row>
    <row r="36" spans="1:6" ht="22.8" customHeight="1" x14ac:dyDescent="0.3">
      <c r="A36" s="467" t="s">
        <v>837</v>
      </c>
      <c r="B36" s="475">
        <f>PR!A33</f>
        <v>0</v>
      </c>
      <c r="C36" s="468">
        <f>PR!B33</f>
        <v>0</v>
      </c>
      <c r="D36" s="476">
        <f>PR!D33</f>
        <v>0</v>
      </c>
      <c r="E36" s="45"/>
      <c r="F36" s="44"/>
    </row>
    <row r="37" spans="1:6" ht="34.799999999999997" customHeight="1" x14ac:dyDescent="0.3">
      <c r="A37" s="467" t="s">
        <v>838</v>
      </c>
      <c r="B37" s="475">
        <f>PR!A34</f>
        <v>0</v>
      </c>
      <c r="C37" s="468">
        <f>PR!B34</f>
        <v>0</v>
      </c>
      <c r="D37" s="476">
        <f>PR!D34</f>
        <v>0</v>
      </c>
      <c r="E37" s="45"/>
      <c r="F37" s="44"/>
    </row>
    <row r="38" spans="1:6" ht="26.4" customHeight="1" x14ac:dyDescent="0.3">
      <c r="A38" s="467" t="s">
        <v>839</v>
      </c>
      <c r="B38" s="475">
        <f>PR!A35</f>
        <v>5</v>
      </c>
      <c r="C38" s="468" t="str">
        <f>PR!B35</f>
        <v>set</v>
      </c>
      <c r="D38" s="476" t="str">
        <f>PR!D35</f>
        <v>Laddle with wooden handle with hole</v>
      </c>
      <c r="E38" s="45"/>
      <c r="F38" s="44"/>
    </row>
    <row r="39" spans="1:6" ht="34.799999999999997" customHeight="1" x14ac:dyDescent="0.3">
      <c r="A39" s="467" t="s">
        <v>840</v>
      </c>
      <c r="B39" s="475">
        <f>PR!A36</f>
        <v>5</v>
      </c>
      <c r="C39" s="468" t="str">
        <f>PR!B36</f>
        <v>set</v>
      </c>
      <c r="D39" s="476" t="str">
        <f>PR!D36</f>
        <v>Laddle with wooden handle without hole</v>
      </c>
      <c r="E39" s="45"/>
      <c r="F39" s="44"/>
    </row>
    <row r="40" spans="1:6" ht="25.2" customHeight="1" x14ac:dyDescent="0.3">
      <c r="A40" s="467" t="s">
        <v>841</v>
      </c>
      <c r="B40" s="475">
        <f>PR!A37</f>
        <v>5</v>
      </c>
      <c r="C40" s="468" t="str">
        <f>PR!B37</f>
        <v>pc</v>
      </c>
      <c r="D40" s="476" t="str">
        <f>PR!D37</f>
        <v xml:space="preserve">Measuring Cup Glass </v>
      </c>
      <c r="E40" s="45"/>
      <c r="F40" s="44"/>
    </row>
    <row r="41" spans="1:6" ht="34.799999999999997" customHeight="1" x14ac:dyDescent="0.3">
      <c r="A41" s="467" t="s">
        <v>842</v>
      </c>
      <c r="B41" s="475">
        <f>PR!A38</f>
        <v>5</v>
      </c>
      <c r="C41" s="468" t="str">
        <f>PR!B38</f>
        <v>set</v>
      </c>
      <c r="D41" s="476" t="str">
        <f>PR!D38</f>
        <v>Measuring Cup Set    Set Includes: 1/4 cup,1/3 cup, 1/2 cup,1 cup</v>
      </c>
      <c r="E41" s="45"/>
      <c r="F41" s="44"/>
    </row>
    <row r="42" spans="1:6" ht="49.2" customHeight="1" x14ac:dyDescent="0.3">
      <c r="A42" s="467" t="s">
        <v>843</v>
      </c>
      <c r="B42" s="475">
        <f>PR!A39</f>
        <v>5</v>
      </c>
      <c r="C42" s="468" t="str">
        <f>PR!B39</f>
        <v>set</v>
      </c>
      <c r="D42" s="476" t="str">
        <f>PR!D39</f>
        <v>Measuring Spoon Set sets include: 1/8 teaspoon, 1/4 teaspoon, 1/2 teaspoon, 1 teaspoon, 1/ 2 tbsp, 1 tbsp</v>
      </c>
      <c r="E42" s="45"/>
      <c r="F42" s="44"/>
    </row>
    <row r="43" spans="1:6" ht="28.2" customHeight="1" x14ac:dyDescent="0.3">
      <c r="A43" s="467" t="s">
        <v>844</v>
      </c>
      <c r="B43" s="475">
        <f>PR!A40</f>
        <v>3</v>
      </c>
      <c r="C43" s="468" t="str">
        <f>PR!B40</f>
        <v>set</v>
      </c>
      <c r="D43" s="476" t="str">
        <f>PR!D40</f>
        <v>Mixing Bowl with Cover 5pcs</v>
      </c>
      <c r="E43" s="45"/>
      <c r="F43" s="44"/>
    </row>
    <row r="44" spans="1:6" ht="34.799999999999997" customHeight="1" x14ac:dyDescent="0.3">
      <c r="A44" s="467" t="s">
        <v>554</v>
      </c>
      <c r="B44" s="475">
        <f>PR!A41</f>
        <v>5</v>
      </c>
      <c r="C44" s="468" t="str">
        <f>PR!B41</f>
        <v>set</v>
      </c>
      <c r="D44" s="476" t="str">
        <f>PR!D41</f>
        <v>Fruit and Vegetable Peeler  Stainless Steel 13 cm (5 ")</v>
      </c>
      <c r="E44" s="45"/>
      <c r="F44" s="44"/>
    </row>
    <row r="45" spans="1:6" ht="23.4" customHeight="1" x14ac:dyDescent="0.3">
      <c r="A45" s="467" t="s">
        <v>555</v>
      </c>
      <c r="B45" s="475">
        <f>PR!A42</f>
        <v>5</v>
      </c>
      <c r="C45" s="468" t="str">
        <f>PR!B42</f>
        <v>set</v>
      </c>
      <c r="D45" s="476" t="str">
        <f>PR!D42</f>
        <v>Pot Holder Cloth 3pcs/set</v>
      </c>
      <c r="E45" s="45"/>
      <c r="F45" s="44"/>
    </row>
    <row r="46" spans="1:6" ht="63" customHeight="1" x14ac:dyDescent="0.3">
      <c r="A46" s="467" t="s">
        <v>556</v>
      </c>
      <c r="B46" s="475">
        <f>PR!A43</f>
        <v>10</v>
      </c>
      <c r="C46" s="468" t="str">
        <f>PR!B43</f>
        <v>pc</v>
      </c>
      <c r="D46" s="476" t="str">
        <f>PR!D43</f>
        <v>Pot Holder Heat Insulated Gloves                  Specifications: Color: Grey
 Material: silicone
 Size: 20.5x16.5cm</v>
      </c>
      <c r="E46" s="45"/>
      <c r="F46" s="189"/>
    </row>
    <row r="47" spans="1:6" ht="27" customHeight="1" x14ac:dyDescent="0.3">
      <c r="A47" s="467" t="s">
        <v>557</v>
      </c>
      <c r="B47" s="475">
        <f>PR!A44</f>
        <v>2</v>
      </c>
      <c r="C47" s="468" t="str">
        <f>PR!B44</f>
        <v>pc</v>
      </c>
      <c r="D47" s="476" t="str">
        <f>PR!D44</f>
        <v xml:space="preserve">Knife Sharpener </v>
      </c>
      <c r="E47" s="45"/>
      <c r="F47" s="44"/>
    </row>
    <row r="48" spans="1:6" ht="34.799999999999997" customHeight="1" x14ac:dyDescent="0.3">
      <c r="A48" s="467" t="s">
        <v>558</v>
      </c>
      <c r="B48" s="475">
        <f>PR!A45</f>
        <v>5</v>
      </c>
      <c r="C48" s="468" t="str">
        <f>PR!B45</f>
        <v>pc</v>
      </c>
      <c r="D48" s="476" t="str">
        <f>PR!D45</f>
        <v>Sifter Stainless Steel 270 x 70mm Mesh: #30 (0.595mm)</v>
      </c>
      <c r="E48" s="45"/>
      <c r="F48" s="44"/>
    </row>
    <row r="49" spans="1:6" ht="27" customHeight="1" x14ac:dyDescent="0.3">
      <c r="A49" s="467" t="s">
        <v>559</v>
      </c>
      <c r="B49" s="475">
        <f>PR!A46</f>
        <v>5</v>
      </c>
      <c r="C49" s="468" t="str">
        <f>PR!B46</f>
        <v>pc</v>
      </c>
      <c r="D49" s="476" t="str">
        <f>PR!D46</f>
        <v xml:space="preserve">Pitcher Stainless Steel 2000 ml </v>
      </c>
      <c r="E49" s="45"/>
      <c r="F49" s="44"/>
    </row>
    <row r="50" spans="1:6" ht="28.8" customHeight="1" x14ac:dyDescent="0.3">
      <c r="A50" s="467" t="s">
        <v>560</v>
      </c>
      <c r="B50" s="475">
        <f>PR!A47</f>
        <v>3</v>
      </c>
      <c r="C50" s="468" t="str">
        <f>PR!B47</f>
        <v>pc</v>
      </c>
      <c r="D50" s="476" t="str">
        <f>PR!D47</f>
        <v>Basin 3.0 thick 76cm diameter Stainless</v>
      </c>
      <c r="E50" s="45"/>
      <c r="F50" s="44"/>
    </row>
    <row r="51" spans="1:6" ht="24.6" customHeight="1" x14ac:dyDescent="0.3">
      <c r="A51" s="467" t="s">
        <v>561</v>
      </c>
      <c r="B51" s="475">
        <f>PR!A48</f>
        <v>3</v>
      </c>
      <c r="C51" s="468" t="str">
        <f>PR!B48</f>
        <v>pc</v>
      </c>
      <c r="D51" s="476" t="str">
        <f>PR!D48</f>
        <v>Basin 3.0 thick 52cm diameter Stainless</v>
      </c>
      <c r="E51" s="45"/>
      <c r="F51" s="44"/>
    </row>
    <row r="52" spans="1:6" ht="25.2" customHeight="1" x14ac:dyDescent="0.3">
      <c r="A52" s="467" t="s">
        <v>562</v>
      </c>
      <c r="B52" s="475">
        <f>PR!A49</f>
        <v>3</v>
      </c>
      <c r="C52" s="468" t="str">
        <f>PR!B49</f>
        <v>pc</v>
      </c>
      <c r="D52" s="476" t="str">
        <f>PR!D49</f>
        <v>Basin 3.0 thick 40cm diameter Stainless</v>
      </c>
      <c r="E52" s="45"/>
      <c r="F52" s="189"/>
    </row>
    <row r="53" spans="1:6" ht="34.799999999999997" customHeight="1" x14ac:dyDescent="0.3">
      <c r="A53" s="467" t="s">
        <v>563</v>
      </c>
      <c r="B53" s="475">
        <f>PR!A50</f>
        <v>20</v>
      </c>
      <c r="C53" s="468" t="str">
        <f>PR!B50</f>
        <v>pc</v>
      </c>
      <c r="D53" s="476" t="str">
        <f>PR!D50</f>
        <v>Portioning Bowl Stainless Steel with Capacity Markings Indicator 2.5L (22cm)</v>
      </c>
      <c r="E53" s="45"/>
      <c r="F53" s="44"/>
    </row>
    <row r="54" spans="1:6" ht="28.8" customHeight="1" x14ac:dyDescent="0.3">
      <c r="A54" s="467" t="s">
        <v>564</v>
      </c>
      <c r="B54" s="475">
        <f>PR!A51</f>
        <v>50</v>
      </c>
      <c r="C54" s="468" t="str">
        <f>PR!B51</f>
        <v>pc</v>
      </c>
      <c r="D54" s="476" t="str">
        <f>PR!D51</f>
        <v>Sponge Scrap Pad</v>
      </c>
      <c r="E54" s="45"/>
      <c r="F54" s="44"/>
    </row>
    <row r="55" spans="1:6" ht="26.4" customHeight="1" x14ac:dyDescent="0.3">
      <c r="A55" s="467" t="s">
        <v>565</v>
      </c>
      <c r="B55" s="475">
        <f>PR!A52</f>
        <v>50</v>
      </c>
      <c r="C55" s="468" t="str">
        <f>PR!B52</f>
        <v>pc</v>
      </c>
      <c r="D55" s="476" t="str">
        <f>PR!D52</f>
        <v>Scrub Pad</v>
      </c>
      <c r="E55" s="45"/>
      <c r="F55" s="44"/>
    </row>
    <row r="56" spans="1:6" ht="34.799999999999997" customHeight="1" x14ac:dyDescent="0.3">
      <c r="A56" s="467" t="s">
        <v>566</v>
      </c>
      <c r="B56" s="475">
        <f>PR!A53</f>
        <v>30</v>
      </c>
      <c r="C56" s="468" t="str">
        <f>PR!B53</f>
        <v>pc</v>
      </c>
      <c r="D56" s="476" t="str">
        <f>PR!D53</f>
        <v>Dish Cloth Cotton Quick Drying Towel  Size: 70x50cm</v>
      </c>
      <c r="E56" s="45"/>
      <c r="F56" s="44"/>
    </row>
    <row r="57" spans="1:6" ht="25.2" customHeight="1" x14ac:dyDescent="0.3">
      <c r="A57" s="467" t="s">
        <v>567</v>
      </c>
      <c r="B57" s="475">
        <f>PR!A54</f>
        <v>20</v>
      </c>
      <c r="C57" s="468" t="str">
        <f>PR!B54</f>
        <v>pair</v>
      </c>
      <c r="D57" s="476" t="str">
        <f>PR!D54</f>
        <v>Cleaning Gloves Long Size,Rubber, Large</v>
      </c>
      <c r="E57" s="45"/>
      <c r="F57" s="44"/>
    </row>
    <row r="58" spans="1:6" ht="30" customHeight="1" x14ac:dyDescent="0.3">
      <c r="A58" s="467" t="s">
        <v>568</v>
      </c>
      <c r="B58" s="475">
        <f>PR!A55</f>
        <v>20</v>
      </c>
      <c r="C58" s="468" t="str">
        <f>PR!B55</f>
        <v>pair</v>
      </c>
      <c r="D58" s="476" t="str">
        <f>PR!D55</f>
        <v>Cleaning Gloves Long Size,Rubber, Medium</v>
      </c>
      <c r="E58" s="45"/>
      <c r="F58" s="44"/>
    </row>
    <row r="59" spans="1:6" ht="28.8" customHeight="1" x14ac:dyDescent="0.3">
      <c r="A59" s="467" t="s">
        <v>573</v>
      </c>
      <c r="B59" s="475">
        <f>PR!A56</f>
        <v>20</v>
      </c>
      <c r="C59" s="468" t="str">
        <f>PR!B56</f>
        <v>pair</v>
      </c>
      <c r="D59" s="476" t="str">
        <f>PR!D56</f>
        <v>Cleaning Gloves Long Size,Rubber, Small</v>
      </c>
      <c r="E59" s="45"/>
      <c r="F59" s="44"/>
    </row>
    <row r="60" spans="1:6" ht="26.4" customHeight="1" x14ac:dyDescent="0.3">
      <c r="A60" s="467" t="s">
        <v>574</v>
      </c>
      <c r="B60" s="475">
        <f>PR!A57</f>
        <v>2</v>
      </c>
      <c r="C60" s="468" t="str">
        <f>PR!B57</f>
        <v>pc</v>
      </c>
      <c r="D60" s="476" t="str">
        <f>PR!D57</f>
        <v xml:space="preserve">Fire Extinguisher  ABC Dry Chemical  10LBS </v>
      </c>
      <c r="E60" s="45"/>
      <c r="F60" s="44"/>
    </row>
    <row r="61" spans="1:6" ht="27.6" customHeight="1" x14ac:dyDescent="0.3">
      <c r="A61" s="467" t="s">
        <v>575</v>
      </c>
      <c r="B61" s="475">
        <f>PR!A58</f>
        <v>5</v>
      </c>
      <c r="C61" s="468" t="str">
        <f>PR!B58</f>
        <v>pc</v>
      </c>
      <c r="D61" s="476" t="str">
        <f>PR!D58</f>
        <v xml:space="preserve">Fruit and Vegetables Brush Soft Bristle </v>
      </c>
      <c r="E61" s="45"/>
      <c r="F61" s="44"/>
    </row>
    <row r="62" spans="1:6" ht="28.8" customHeight="1" x14ac:dyDescent="0.3">
      <c r="A62" s="467" t="s">
        <v>576</v>
      </c>
      <c r="B62" s="475">
        <f>PR!A59</f>
        <v>10</v>
      </c>
      <c r="C62" s="468" t="str">
        <f>PR!B59</f>
        <v>Set</v>
      </c>
      <c r="D62" s="476" t="str">
        <f>PR!D59</f>
        <v>Cleaning Bottle Brush  5 in 1 Multifunctional</v>
      </c>
      <c r="E62" s="45"/>
      <c r="F62" s="44"/>
    </row>
    <row r="63" spans="1:6" ht="34.799999999999997" customHeight="1" x14ac:dyDescent="0.3">
      <c r="A63" s="467" t="s">
        <v>577</v>
      </c>
      <c r="B63" s="475">
        <f>PR!A60</f>
        <v>5</v>
      </c>
      <c r="C63" s="468" t="str">
        <f>PR!B60</f>
        <v>pcs</v>
      </c>
      <c r="D63" s="476" t="str">
        <f>PR!D60</f>
        <v>Wooden Handle Ladle Length 88 CM
Diameter 14 CM</v>
      </c>
      <c r="E63" s="45"/>
      <c r="F63" s="44"/>
    </row>
    <row r="64" spans="1:6" ht="30.6" customHeight="1" x14ac:dyDescent="0.3">
      <c r="A64" s="467" t="s">
        <v>578</v>
      </c>
      <c r="B64" s="475">
        <f>PR!A61</f>
        <v>5</v>
      </c>
      <c r="C64" s="468" t="str">
        <f>PR!B61</f>
        <v>pair</v>
      </c>
      <c r="D64" s="476" t="str">
        <f>PR!D61</f>
        <v xml:space="preserve">Silicone Gloves </v>
      </c>
      <c r="E64" s="45"/>
      <c r="F64" s="44"/>
    </row>
    <row r="65" spans="1:6" ht="33" customHeight="1" x14ac:dyDescent="0.3">
      <c r="A65" s="467" t="s">
        <v>579</v>
      </c>
      <c r="B65" s="475">
        <f>PR!A62</f>
        <v>5</v>
      </c>
      <c r="C65" s="468" t="str">
        <f>PR!B62</f>
        <v>pc</v>
      </c>
      <c r="D65" s="476" t="str">
        <f>PR!D62</f>
        <v>Plastic Crate 52cmX36cmX25cm without Hole Green</v>
      </c>
      <c r="E65" s="45"/>
      <c r="F65" s="44"/>
    </row>
    <row r="66" spans="1:6" ht="34.799999999999997" customHeight="1" x14ac:dyDescent="0.3">
      <c r="A66" s="467" t="s">
        <v>580</v>
      </c>
      <c r="B66" s="475">
        <f>PR!A63</f>
        <v>5</v>
      </c>
      <c r="C66" s="468" t="str">
        <f>PR!B63</f>
        <v>pc</v>
      </c>
      <c r="D66" s="476" t="str">
        <f>PR!D63</f>
        <v>Plastic Crate  52cmX36cmX25cm with Hole Green</v>
      </c>
      <c r="E66" s="45"/>
      <c r="F66" s="44"/>
    </row>
    <row r="67" spans="1:6" ht="34.799999999999997" customHeight="1" x14ac:dyDescent="0.3">
      <c r="A67" s="467" t="s">
        <v>581</v>
      </c>
      <c r="B67" s="475">
        <f>PR!A64</f>
        <v>5</v>
      </c>
      <c r="C67" s="468" t="str">
        <f>PR!B64</f>
        <v>pc</v>
      </c>
      <c r="D67" s="476" t="str">
        <f>PR!D64</f>
        <v>Plastic Crate 52cmX36cmX25cm without Hole Blue</v>
      </c>
      <c r="E67" s="45"/>
      <c r="F67" s="44"/>
    </row>
    <row r="68" spans="1:6" ht="34.799999999999997" customHeight="1" x14ac:dyDescent="0.3">
      <c r="A68" s="467" t="s">
        <v>582</v>
      </c>
      <c r="B68" s="475">
        <f>PR!A65</f>
        <v>5</v>
      </c>
      <c r="C68" s="468" t="str">
        <f>PR!B65</f>
        <v>pc</v>
      </c>
      <c r="D68" s="476" t="str">
        <f>PR!D65</f>
        <v>Plastic Crate  52cmX36cmX25cm with Hole Blue</v>
      </c>
      <c r="E68" s="45"/>
      <c r="F68" s="44"/>
    </row>
    <row r="69" spans="1:6" ht="34.799999999999997" customHeight="1" x14ac:dyDescent="0.3">
      <c r="A69" s="467" t="s">
        <v>583</v>
      </c>
      <c r="B69" s="475">
        <f>PR!A66</f>
        <v>10</v>
      </c>
      <c r="C69" s="468" t="str">
        <f>PR!B66</f>
        <v>pc</v>
      </c>
      <c r="D69" s="476" t="str">
        <f>PR!D66</f>
        <v>Plastic Bucket 12L with Cover and handle Food Grade (Storage Containers) white</v>
      </c>
      <c r="E69" s="45"/>
      <c r="F69" s="44"/>
    </row>
    <row r="70" spans="1:6" ht="34.799999999999997" customHeight="1" x14ac:dyDescent="0.3">
      <c r="A70" s="467" t="s">
        <v>584</v>
      </c>
      <c r="B70" s="475">
        <f>PR!A67</f>
        <v>5</v>
      </c>
      <c r="C70" s="468" t="str">
        <f>PR!B67</f>
        <v>pc</v>
      </c>
      <c r="D70" s="476" t="str">
        <f>PR!D67</f>
        <v>Plastic Bucket 6L with Cover and handle  Food Grade  (Storage Containers) white</v>
      </c>
      <c r="E70" s="45"/>
      <c r="F70" s="44"/>
    </row>
    <row r="71" spans="1:6" ht="34.799999999999997" customHeight="1" x14ac:dyDescent="0.3">
      <c r="A71" s="467" t="s">
        <v>585</v>
      </c>
      <c r="B71" s="475">
        <f>PR!A68</f>
        <v>5</v>
      </c>
      <c r="C71" s="468" t="str">
        <f>PR!B68</f>
        <v>pc</v>
      </c>
      <c r="D71" s="476" t="str">
        <f>PR!D68</f>
        <v>Plastic Bucket 4L with Cover and handle  Food Grade  (Storage Containers)white</v>
      </c>
      <c r="E71" s="45"/>
      <c r="F71" s="44"/>
    </row>
    <row r="72" spans="1:6" ht="34.799999999999997" customHeight="1" x14ac:dyDescent="0.3">
      <c r="A72" s="467" t="s">
        <v>586</v>
      </c>
      <c r="B72" s="475">
        <f>PR!A69</f>
        <v>25</v>
      </c>
      <c r="C72" s="468" t="str">
        <f>PR!B69</f>
        <v>pc</v>
      </c>
      <c r="D72" s="476" t="str">
        <f>PR!D69</f>
        <v>Plastic Bucket 2L with Cover and handle  Food Grade (Storage Containers) white</v>
      </c>
      <c r="E72" s="45"/>
      <c r="F72" s="44"/>
    </row>
    <row r="73" spans="1:6" ht="34.799999999999997" customHeight="1" x14ac:dyDescent="0.3">
      <c r="A73" s="467" t="s">
        <v>587</v>
      </c>
      <c r="B73" s="475">
        <f>PR!A70</f>
        <v>10</v>
      </c>
      <c r="C73" s="468" t="str">
        <f>PR!B70</f>
        <v>pc</v>
      </c>
      <c r="D73" s="476" t="str">
        <f>PR!D70</f>
        <v>Storage box 155 liters</v>
      </c>
      <c r="E73" s="45"/>
      <c r="F73" s="44"/>
    </row>
    <row r="74" spans="1:6" ht="34.799999999999997" customHeight="1" x14ac:dyDescent="0.3">
      <c r="A74" s="467" t="s">
        <v>588</v>
      </c>
      <c r="B74" s="475">
        <f>PR!A71</f>
        <v>2</v>
      </c>
      <c r="C74" s="468" t="str">
        <f>PR!B71</f>
        <v>pc</v>
      </c>
      <c r="D74" s="476" t="str">
        <f>PR!D71</f>
        <v>Steamer  Cooker  20 Quart Induction-ready Stainless Steel
Cover included
Stainless steel
Tri-ply bottom</v>
      </c>
      <c r="E74" s="45"/>
      <c r="F74" s="44"/>
    </row>
    <row r="75" spans="1:6" ht="34.799999999999997" customHeight="1" x14ac:dyDescent="0.3">
      <c r="A75" s="467" t="s">
        <v>589</v>
      </c>
      <c r="B75" s="475">
        <f>PR!A72</f>
        <v>3</v>
      </c>
      <c r="C75" s="468" t="str">
        <f>PR!B72</f>
        <v>pc</v>
      </c>
      <c r="D75" s="476" t="str">
        <f>PR!D72</f>
        <v xml:space="preserve">Stock Pot with Cover, 45CM*45CM  Stainless Steel </v>
      </c>
      <c r="E75" s="45"/>
      <c r="F75" s="44"/>
    </row>
    <row r="76" spans="1:6" ht="34.799999999999997" customHeight="1" x14ac:dyDescent="0.3">
      <c r="A76" s="467" t="s">
        <v>590</v>
      </c>
      <c r="B76" s="475">
        <f>PR!A73</f>
        <v>3</v>
      </c>
      <c r="C76" s="468" t="str">
        <f>PR!B73</f>
        <v>pc</v>
      </c>
      <c r="D76" s="476" t="str">
        <f>PR!D73</f>
        <v xml:space="preserve">Wok Pan  2mm (thickness) 60cm diameter </v>
      </c>
      <c r="E76" s="45"/>
      <c r="F76" s="44"/>
    </row>
    <row r="77" spans="1:6" ht="34.799999999999997" hidden="1" customHeight="1" x14ac:dyDescent="0.3">
      <c r="A77" s="43" t="s">
        <v>591</v>
      </c>
      <c r="B77" s="475">
        <f>[1]PR!A74</f>
        <v>1</v>
      </c>
      <c r="C77" s="468" t="str">
        <f>PR!B74</f>
        <v>pcs</v>
      </c>
      <c r="D77" s="476" t="str">
        <f>PR!D74</f>
        <v>Office Desk/Table
Material: MDF
Color: Walnut
Dimensions of Table:
47.24" W x 30.31" H x 23.63" D
Drawer Dimensions:
11" W x 23" H x 18.75" D</v>
      </c>
      <c r="E77" s="45"/>
      <c r="F77" s="44"/>
    </row>
    <row r="78" spans="1:6" ht="34.799999999999997" hidden="1" customHeight="1" x14ac:dyDescent="0.3">
      <c r="A78" s="43" t="s">
        <v>592</v>
      </c>
      <c r="B78" s="475">
        <f>[1]PR!A75</f>
        <v>1</v>
      </c>
      <c r="C78" s="468" t="str">
        <f>PR!B75</f>
        <v>pcs</v>
      </c>
      <c r="D78" s="476" t="str">
        <f>PR!D75</f>
        <v>Office Chair - Junior Executive Chair
Black Leatherette
Ergonomic with padded armrests
Chrome base with smooth-rolling caster wheels
Seat Dimensions:
21" L x 21" W
Backrest Dimensions:
26.5" L x 21" W
Full Dimensions:
25" W x 42" - 45" H</v>
      </c>
      <c r="E78" s="45"/>
      <c r="F78" s="44"/>
    </row>
    <row r="79" spans="1:6" ht="34.799999999999997" hidden="1" customHeight="1" x14ac:dyDescent="0.3">
      <c r="A79" s="43" t="s">
        <v>593</v>
      </c>
      <c r="B79" s="475">
        <f>[1]PR!A76</f>
        <v>1</v>
      </c>
      <c r="C79" s="468" t="str">
        <f>PR!B76</f>
        <v>pcs</v>
      </c>
      <c r="D79" s="476" t="str">
        <f>PR!D76</f>
        <v>Portable Projector with bag and stand
Product Details:
Android 11,500 ANSI
DRM L1 Certification
nnovative 120°rotating projection
ASA 3.0(AF+KS+ScrnFit+Avoid)
Dual-bass diaphragms
≤30 dB/m Ultra-low decibel
Specifications:
Product Color: White
Product Weight: 1.5Kg
Product Size: 145*142*219 mm
Display Technology: LCD
Brightness: 500 ANSI Lumens
Physical Resolution: 1920 * 1080 FHD
Lens： 3 Pcs aspherical pure glass lens
Projection Features
Zoom Function：50%-100%
Projection Ratio: 1.2: 1
Projection Size: 45-140 Inch
Projection Distance: 1.2-3.8m
Intelligent Adjustment
Keystone Correction： Auto
Focus Adjustment： Auto
Obstacle Avoidance： Auto
Screen Alignment： Auto
Audio &amp; Connectivity
Speaker: 5W * 2
Noise: ≤30dB/m
Cavity Volume：370CC
Bluetooth: 5.0
WiFi: Dual Band 2.4/5G Hz
Interface
HDMI：*1
USB：*1
AUX3.5mm：*1</v>
      </c>
      <c r="E79" s="45"/>
      <c r="F79" s="44"/>
    </row>
    <row r="80" spans="1:6" ht="34.799999999999997" hidden="1" customHeight="1" x14ac:dyDescent="0.3">
      <c r="A80" s="43" t="s">
        <v>594</v>
      </c>
      <c r="B80" s="475">
        <f>[1]PR!A77</f>
        <v>1</v>
      </c>
      <c r="C80" s="468">
        <f>PR!B77</f>
        <v>0</v>
      </c>
      <c r="D80" s="476">
        <f>PR!D77</f>
        <v>0</v>
      </c>
      <c r="E80" s="45"/>
      <c r="F80" s="44"/>
    </row>
    <row r="81" spans="1:6" ht="34.799999999999997" hidden="1" customHeight="1" x14ac:dyDescent="0.3">
      <c r="A81" s="43" t="s">
        <v>595</v>
      </c>
      <c r="B81" s="475">
        <f>[1]PR!A78</f>
        <v>1</v>
      </c>
      <c r="C81" s="468" t="str">
        <f>PR!B78</f>
        <v>pcs</v>
      </c>
      <c r="D81" s="476" t="str">
        <f>PR!D78</f>
        <v>Assorted Coffee 3 in 1</v>
      </c>
      <c r="E81" s="45"/>
      <c r="F81" s="44"/>
    </row>
    <row r="82" spans="1:6" ht="34.799999999999997" hidden="1" customHeight="1" x14ac:dyDescent="0.3">
      <c r="A82" s="43" t="s">
        <v>596</v>
      </c>
      <c r="B82" s="475">
        <f>[1]PR!A79</f>
        <v>1</v>
      </c>
      <c r="C82" s="468">
        <f>PR!B79</f>
        <v>0</v>
      </c>
      <c r="D82" s="476" t="str">
        <f>PR!D79</f>
        <v>Coke 1.7L</v>
      </c>
      <c r="E82" s="45"/>
      <c r="F82" s="44"/>
    </row>
    <row r="83" spans="1:6" ht="34.799999999999997" hidden="1" customHeight="1" x14ac:dyDescent="0.3">
      <c r="A83" s="43" t="s">
        <v>597</v>
      </c>
      <c r="B83" s="475">
        <f>[1]PR!A80</f>
        <v>1</v>
      </c>
      <c r="C83" s="468" t="str">
        <f>PR!B80</f>
        <v>pcs</v>
      </c>
      <c r="D83" s="476" t="str">
        <f>PR!D80</f>
        <v>Bottled Water 1L</v>
      </c>
      <c r="E83" s="45"/>
      <c r="F83" s="44"/>
    </row>
    <row r="84" spans="1:6" ht="34.799999999999997" hidden="1" customHeight="1" x14ac:dyDescent="0.3">
      <c r="A84" s="43" t="s">
        <v>598</v>
      </c>
      <c r="B84" s="475">
        <f>[1]PR!A81</f>
        <v>1</v>
      </c>
      <c r="C84" s="468" t="str">
        <f>PR!B81</f>
        <v>pcs</v>
      </c>
      <c r="D84" s="476" t="str">
        <f>PR!D81</f>
        <v>Dutchmill 90ml 4's</v>
      </c>
      <c r="E84" s="45"/>
      <c r="F84" s="44"/>
    </row>
    <row r="85" spans="1:6" ht="34.799999999999997" hidden="1" customHeight="1" x14ac:dyDescent="0.3">
      <c r="A85" s="43" t="s">
        <v>599</v>
      </c>
      <c r="B85" s="475">
        <f>[1]PR!A82</f>
        <v>1</v>
      </c>
      <c r="C85" s="468">
        <f>PR!B82</f>
        <v>0</v>
      </c>
      <c r="D85" s="476" t="str">
        <f>PR!D82</f>
        <v>Dutchmill 180ml 4's</v>
      </c>
      <c r="E85" s="45"/>
      <c r="F85" s="44"/>
    </row>
    <row r="86" spans="1:6" ht="34.799999999999997" hidden="1" customHeight="1" x14ac:dyDescent="0.3">
      <c r="A86" s="43" t="s">
        <v>600</v>
      </c>
      <c r="B86" s="475">
        <f>[1]PR!A83</f>
        <v>1</v>
      </c>
      <c r="C86" s="468" t="str">
        <f>PR!B83</f>
        <v>pcs</v>
      </c>
      <c r="D86" s="476" t="str">
        <f>PR!D83</f>
        <v>Chuckie 180ml 6's</v>
      </c>
      <c r="E86" s="45"/>
      <c r="F86" s="44"/>
    </row>
    <row r="87" spans="1:6" ht="34.799999999999997" hidden="1" customHeight="1" x14ac:dyDescent="0.3">
      <c r="A87" s="43" t="s">
        <v>601</v>
      </c>
      <c r="B87" s="475">
        <f>[1]PR!A84</f>
        <v>1</v>
      </c>
      <c r="C87" s="468" t="str">
        <f>PR!B84</f>
        <v>pcs</v>
      </c>
      <c r="D87" s="476" t="str">
        <f>PR!D84</f>
        <v>Cupkeyk</v>
      </c>
      <c r="E87" s="45"/>
      <c r="F87" s="44"/>
    </row>
    <row r="88" spans="1:6" ht="34.799999999999997" hidden="1" customHeight="1" x14ac:dyDescent="0.3">
      <c r="A88" s="43" t="s">
        <v>602</v>
      </c>
      <c r="B88" s="475">
        <f>[1]PR!A85</f>
        <v>1</v>
      </c>
      <c r="C88" s="468" t="str">
        <f>PR!B85</f>
        <v>pcs</v>
      </c>
      <c r="D88" s="476" t="str">
        <f>PR!D85</f>
        <v>Fudgee Bar</v>
      </c>
      <c r="E88" s="45"/>
      <c r="F88" s="44"/>
    </row>
    <row r="89" spans="1:6" ht="34.799999999999997" hidden="1" customHeight="1" x14ac:dyDescent="0.3">
      <c r="A89" s="43" t="s">
        <v>603</v>
      </c>
      <c r="B89" s="475">
        <f>[1]PR!A86</f>
        <v>1</v>
      </c>
      <c r="C89" s="468" t="str">
        <f>PR!B86</f>
        <v>pack</v>
      </c>
      <c r="D89" s="476" t="str">
        <f>PR!D86</f>
        <v>Mamon 12's</v>
      </c>
      <c r="E89" s="45"/>
      <c r="F89" s="44"/>
    </row>
    <row r="90" spans="1:6" ht="34.799999999999997" hidden="1" customHeight="1" x14ac:dyDescent="0.3">
      <c r="A90" s="43" t="s">
        <v>604</v>
      </c>
      <c r="B90" s="475">
        <f>[1]PR!A87</f>
        <v>1</v>
      </c>
      <c r="C90" s="468" t="str">
        <f>PR!B87</f>
        <v>pack</v>
      </c>
      <c r="D90" s="476" t="str">
        <f>PR!D87</f>
        <v>Smart-C Assorted</v>
      </c>
      <c r="E90" s="45"/>
      <c r="F90" s="44"/>
    </row>
    <row r="91" spans="1:6" ht="34.799999999999997" hidden="1" customHeight="1" x14ac:dyDescent="0.3">
      <c r="A91" s="43" t="s">
        <v>605</v>
      </c>
      <c r="B91" s="475">
        <f>[1]PR!A88</f>
        <v>1</v>
      </c>
      <c r="C91" s="468" t="str">
        <f>PR!B88</f>
        <v>pack</v>
      </c>
      <c r="D91" s="476" t="str">
        <f>PR!D88</f>
        <v>Chuckie 110ml 6's</v>
      </c>
      <c r="E91" s="45"/>
      <c r="F91" s="44"/>
    </row>
    <row r="92" spans="1:6" ht="34.799999999999997" hidden="1" customHeight="1" x14ac:dyDescent="0.3">
      <c r="A92" s="43" t="s">
        <v>606</v>
      </c>
      <c r="B92" s="475">
        <f>[1]PR!A89</f>
        <v>1</v>
      </c>
      <c r="C92" s="468" t="str">
        <f>PR!B89</f>
        <v>pack</v>
      </c>
      <c r="D92" s="476" t="str">
        <f>PR!D89</f>
        <v>Nestea Drink 500ml</v>
      </c>
      <c r="E92" s="45"/>
      <c r="F92" s="44"/>
    </row>
    <row r="93" spans="1:6" ht="34.799999999999997" hidden="1" customHeight="1" x14ac:dyDescent="0.3">
      <c r="A93" s="43" t="s">
        <v>607</v>
      </c>
      <c r="B93" s="475">
        <f>[1]PR!A90</f>
        <v>1</v>
      </c>
      <c r="C93" s="468" t="str">
        <f>PR!B90</f>
        <v>pack</v>
      </c>
      <c r="D93" s="476" t="str">
        <f>PR!D90</f>
        <v>Meal Box 2 Compartment</v>
      </c>
      <c r="E93" s="45"/>
      <c r="F93" s="44"/>
    </row>
    <row r="94" spans="1:6" ht="34.799999999999997" hidden="1" customHeight="1" x14ac:dyDescent="0.3">
      <c r="A94" s="43" t="s">
        <v>848</v>
      </c>
      <c r="B94" s="475">
        <f>[1]PR!A91</f>
        <v>1</v>
      </c>
      <c r="C94" s="468" t="str">
        <f>PR!B91</f>
        <v>pack</v>
      </c>
      <c r="D94" s="476" t="str">
        <f>PR!D91</f>
        <v>Disposable Fork</v>
      </c>
      <c r="E94" s="45"/>
      <c r="F94" s="44"/>
    </row>
    <row r="95" spans="1:6" ht="34.799999999999997" hidden="1" customHeight="1" x14ac:dyDescent="0.3">
      <c r="A95" s="43" t="s">
        <v>849</v>
      </c>
      <c r="B95" s="475">
        <f>[1]PR!A92</f>
        <v>1</v>
      </c>
      <c r="C95" s="468" t="str">
        <f>PR!B92</f>
        <v>pack</v>
      </c>
      <c r="D95" s="476" t="str">
        <f>PR!D92</f>
        <v>Disposable Spoon</v>
      </c>
      <c r="E95" s="45"/>
      <c r="F95" s="44"/>
    </row>
    <row r="96" spans="1:6" ht="34.799999999999997" hidden="1" customHeight="1" x14ac:dyDescent="0.3">
      <c r="A96" s="43" t="s">
        <v>850</v>
      </c>
      <c r="B96" s="475">
        <f>[1]PR!A93</f>
        <v>2</v>
      </c>
      <c r="C96" s="468" t="str">
        <f>PR!B93</f>
        <v>pack</v>
      </c>
      <c r="D96" s="476" t="str">
        <f>PR!D93</f>
        <v>Meal Box 3 compartment</v>
      </c>
      <c r="E96" s="45"/>
      <c r="F96" s="44"/>
    </row>
    <row r="97" spans="1:7" ht="34.799999999999997" hidden="1" customHeight="1" x14ac:dyDescent="0.3">
      <c r="A97" s="43" t="s">
        <v>851</v>
      </c>
      <c r="B97" s="475">
        <f>[1]PR!A94</f>
        <v>1</v>
      </c>
      <c r="C97" s="468" t="str">
        <f>PR!B94</f>
        <v>pc</v>
      </c>
      <c r="D97" s="476" t="str">
        <f>PR!D94</f>
        <v>Spaghetti Box</v>
      </c>
      <c r="E97" s="45"/>
      <c r="F97" s="44"/>
    </row>
    <row r="98" spans="1:7" ht="34.799999999999997" hidden="1" customHeight="1" x14ac:dyDescent="0.3">
      <c r="A98" s="43" t="s">
        <v>852</v>
      </c>
      <c r="B98" s="475">
        <f>[1]PR!A95</f>
        <v>1</v>
      </c>
      <c r="C98" s="468" t="str">
        <f>PR!B95</f>
        <v>pc</v>
      </c>
      <c r="D98" s="476" t="str">
        <f>PR!D95</f>
        <v>Disposable Bowl 390cc</v>
      </c>
      <c r="E98" s="45"/>
      <c r="F98" s="44"/>
    </row>
    <row r="99" spans="1:7" ht="34.799999999999997" hidden="1" customHeight="1" x14ac:dyDescent="0.3">
      <c r="A99" s="43" t="s">
        <v>853</v>
      </c>
      <c r="B99" s="475">
        <f>[1]PR!A96</f>
        <v>1</v>
      </c>
      <c r="C99" s="468" t="str">
        <f>PR!B96</f>
        <v>pc</v>
      </c>
      <c r="D99" s="476" t="str">
        <f>PR!D96</f>
        <v>Disposable Cup 8oz</v>
      </c>
      <c r="E99" s="45"/>
      <c r="F99" s="44"/>
    </row>
    <row r="100" spans="1:7" ht="34.799999999999997" hidden="1" customHeight="1" x14ac:dyDescent="0.3">
      <c r="A100" s="43" t="s">
        <v>854</v>
      </c>
      <c r="B100" s="475">
        <f>[1]PR!A97</f>
        <v>2</v>
      </c>
      <c r="C100" s="468" t="str">
        <f>PR!B97</f>
        <v>pc</v>
      </c>
      <c r="D100" s="476" t="str">
        <f>PR!D97</f>
        <v>Cling Wrap</v>
      </c>
      <c r="E100" s="45"/>
      <c r="F100" s="44"/>
    </row>
    <row r="101" spans="1:7" ht="34.799999999999997" hidden="1" customHeight="1" x14ac:dyDescent="0.3">
      <c r="A101" s="43" t="s">
        <v>855</v>
      </c>
      <c r="B101" s="475">
        <f>[1]PR!A98</f>
        <v>1</v>
      </c>
      <c r="C101" s="468" t="str">
        <f>PR!B98</f>
        <v>pc</v>
      </c>
      <c r="D101" s="476" t="str">
        <f>PR!D98</f>
        <v>Tarpaulin Printing (4ft x 6ft)</v>
      </c>
      <c r="E101" s="45"/>
      <c r="F101" s="44"/>
    </row>
    <row r="102" spans="1:7" ht="31.2" customHeight="1" x14ac:dyDescent="0.3">
      <c r="A102" s="191"/>
      <c r="B102" s="192"/>
      <c r="C102" s="478"/>
      <c r="D102" s="354"/>
      <c r="E102" s="388" t="s">
        <v>11</v>
      </c>
      <c r="F102" s="44"/>
    </row>
    <row r="103" spans="1:7" s="37" customFormat="1" ht="34.799999999999997" customHeight="1" x14ac:dyDescent="0.25">
      <c r="A103" s="863" t="s">
        <v>283</v>
      </c>
      <c r="B103" s="863"/>
      <c r="C103" s="863"/>
      <c r="D103" s="863"/>
      <c r="E103" s="863"/>
      <c r="F103" s="863"/>
    </row>
    <row r="104" spans="1:7" s="37" customFormat="1" ht="17.399999999999999" customHeight="1" thickBot="1" x14ac:dyDescent="0.3">
      <c r="A104" s="861"/>
      <c r="B104" s="861"/>
      <c r="C104" s="861"/>
      <c r="D104" s="439"/>
      <c r="E104" s="864" t="s">
        <v>249</v>
      </c>
      <c r="F104" s="864"/>
      <c r="G104" s="462"/>
    </row>
    <row r="105" spans="1:7" s="37" customFormat="1" ht="0.6" hidden="1" customHeight="1" x14ac:dyDescent="0.25">
      <c r="A105" s="47"/>
      <c r="B105" s="386"/>
      <c r="C105" s="387"/>
      <c r="D105" s="36"/>
      <c r="E105" s="865"/>
      <c r="F105" s="865"/>
    </row>
    <row r="106" spans="1:7" s="37" customFormat="1" ht="33" customHeight="1" x14ac:dyDescent="0.25">
      <c r="A106" s="858" t="s">
        <v>284</v>
      </c>
      <c r="B106" s="858"/>
      <c r="C106" s="858"/>
      <c r="D106" s="48"/>
      <c r="E106" s="859"/>
      <c r="F106" s="859"/>
    </row>
    <row r="107" spans="1:7" s="37" customFormat="1" ht="13.8" x14ac:dyDescent="0.25">
      <c r="A107" s="46"/>
      <c r="B107" s="46"/>
      <c r="C107" s="46"/>
      <c r="D107" s="49"/>
      <c r="E107" s="860" t="s">
        <v>920</v>
      </c>
      <c r="F107" s="860"/>
    </row>
    <row r="108" spans="1:7" s="37" customFormat="1" x14ac:dyDescent="0.3">
      <c r="A108" s="439" t="s">
        <v>285</v>
      </c>
      <c r="B108" s="861" t="str">
        <f>PR!B12</f>
        <v>2510-1005-380</v>
      </c>
      <c r="C108" s="861"/>
      <c r="D108" s="36"/>
      <c r="E108" s="862" t="s">
        <v>526</v>
      </c>
      <c r="F108" s="862"/>
    </row>
    <row r="109" spans="1:7" s="37" customFormat="1" ht="13.8" x14ac:dyDescent="0.25"/>
  </sheetData>
  <mergeCells count="22">
    <mergeCell ref="B108:C108"/>
    <mergeCell ref="E108:F108"/>
    <mergeCell ref="E105:F105"/>
    <mergeCell ref="B11:F11"/>
    <mergeCell ref="B12:E12"/>
    <mergeCell ref="B13:D13"/>
    <mergeCell ref="B14:D14"/>
    <mergeCell ref="B15:C15"/>
    <mergeCell ref="B16:F16"/>
    <mergeCell ref="B17:E17"/>
    <mergeCell ref="A103:F103"/>
    <mergeCell ref="A104:C104"/>
    <mergeCell ref="E104:F104"/>
    <mergeCell ref="A106:C106"/>
    <mergeCell ref="E106:F106"/>
    <mergeCell ref="E107:F107"/>
    <mergeCell ref="A9:F10"/>
    <mergeCell ref="A3:F3"/>
    <mergeCell ref="A4:F4"/>
    <mergeCell ref="A5:F5"/>
    <mergeCell ref="A7:F7"/>
    <mergeCell ref="A8:D8"/>
  </mergeCells>
  <phoneticPr fontId="47" type="noConversion"/>
  <pageMargins left="0.7" right="0.7" top="1.99" bottom="0.13" header="0.52" footer="0.13"/>
  <pageSetup paperSize="9" scale="75" fitToWidth="0" fitToHeight="0" orientation="portrait" r:id="rId1"/>
  <headerFooter>
    <oddHeader>&amp;L&amp;G&amp;R&amp;"Arial,Regular"&amp;8BSC-PRO-F-101-13</oddHeader>
    <oddFooter>&amp;L&amp;G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91E8-B260-4604-B5C6-B8FAA258947B}">
  <sheetPr>
    <pageSetUpPr fitToPage="1"/>
  </sheetPr>
  <dimension ref="A1:XEM145"/>
  <sheetViews>
    <sheetView view="pageLayout" topLeftCell="A2" zoomScale="80" zoomScaleNormal="85" zoomScalePageLayoutView="80" workbookViewId="0">
      <selection activeCell="B68" sqref="B68:E68"/>
    </sheetView>
  </sheetViews>
  <sheetFormatPr defaultColWidth="9.33203125" defaultRowHeight="14.4" x14ac:dyDescent="0.3"/>
  <cols>
    <col min="1" max="1" width="6.88671875" style="67" customWidth="1"/>
    <col min="2" max="2" width="6.33203125" style="67" customWidth="1"/>
    <col min="3" max="3" width="9.33203125" style="67"/>
    <col min="4" max="4" width="40.5546875" style="67" customWidth="1"/>
    <col min="5" max="5" width="20.88671875" style="67" customWidth="1"/>
    <col min="6" max="6" width="22.21875" style="67" customWidth="1"/>
    <col min="7" max="7" width="17.109375" style="67" customWidth="1"/>
    <col min="8" max="8" width="5.21875" style="67" customWidth="1"/>
    <col min="9" max="16384" width="9.33203125" style="67"/>
  </cols>
  <sheetData>
    <row r="1" spans="1:10" ht="39" customHeight="1" x14ac:dyDescent="0.3"/>
    <row r="2" spans="1:10" ht="36" customHeight="1" x14ac:dyDescent="0.3">
      <c r="A2" s="875"/>
      <c r="B2" s="875"/>
    </row>
    <row r="3" spans="1:10" ht="27" customHeight="1" x14ac:dyDescent="0.3">
      <c r="A3" s="876" t="s">
        <v>394</v>
      </c>
      <c r="B3" s="876"/>
      <c r="C3" s="876"/>
      <c r="D3" s="876"/>
      <c r="E3" s="876"/>
      <c r="F3" s="876"/>
      <c r="G3" s="876"/>
      <c r="J3" s="67" t="s">
        <v>306</v>
      </c>
    </row>
    <row r="4" spans="1:10" ht="21" customHeight="1" x14ac:dyDescent="0.3">
      <c r="A4" s="536" t="s">
        <v>395</v>
      </c>
      <c r="B4" s="877" t="str">
        <f>PR!B12</f>
        <v>2510-1005-380</v>
      </c>
      <c r="C4" s="877"/>
      <c r="D4" s="877"/>
      <c r="E4" s="877"/>
      <c r="F4" s="877"/>
      <c r="G4" s="877"/>
    </row>
    <row r="5" spans="1:10" s="69" customFormat="1" ht="18.75" customHeight="1" x14ac:dyDescent="0.3">
      <c r="A5" s="547" t="s">
        <v>244</v>
      </c>
      <c r="B5" s="878" t="s">
        <v>16</v>
      </c>
      <c r="C5" s="878"/>
      <c r="D5" s="878"/>
      <c r="E5" s="878"/>
      <c r="F5" s="547" t="s">
        <v>396</v>
      </c>
      <c r="G5" s="547" t="s">
        <v>963</v>
      </c>
    </row>
    <row r="6" spans="1:10" ht="15" hidden="1" customHeight="1" x14ac:dyDescent="0.3">
      <c r="A6" s="547"/>
      <c r="B6" s="879" t="s">
        <v>294</v>
      </c>
      <c r="C6" s="879"/>
      <c r="D6" s="879"/>
      <c r="E6" s="879"/>
      <c r="F6" s="546"/>
      <c r="G6" s="546"/>
    </row>
    <row r="7" spans="1:10" ht="15" hidden="1" customHeight="1" x14ac:dyDescent="0.3">
      <c r="A7" s="547"/>
      <c r="B7" s="879" t="s">
        <v>397</v>
      </c>
      <c r="C7" s="879"/>
      <c r="D7" s="879"/>
      <c r="E7" s="879"/>
      <c r="F7" s="546"/>
      <c r="G7" s="546"/>
    </row>
    <row r="8" spans="1:10" ht="15" hidden="1" customHeight="1" x14ac:dyDescent="0.3">
      <c r="A8" s="547"/>
      <c r="B8" s="879" t="s">
        <v>204</v>
      </c>
      <c r="C8" s="879"/>
      <c r="D8" s="879"/>
      <c r="E8" s="879"/>
      <c r="F8" s="546"/>
      <c r="G8" s="546"/>
    </row>
    <row r="9" spans="1:10" ht="15" hidden="1" customHeight="1" x14ac:dyDescent="0.3">
      <c r="A9" s="547"/>
      <c r="B9" s="879" t="s">
        <v>398</v>
      </c>
      <c r="C9" s="879"/>
      <c r="D9" s="879"/>
      <c r="E9" s="879"/>
      <c r="F9" s="546"/>
      <c r="G9" s="546"/>
    </row>
    <row r="10" spans="1:10" ht="15" hidden="1" customHeight="1" x14ac:dyDescent="0.3">
      <c r="A10" s="547"/>
      <c r="B10" s="879" t="s">
        <v>399</v>
      </c>
      <c r="C10" s="879"/>
      <c r="D10" s="879"/>
      <c r="E10" s="879"/>
      <c r="F10" s="546"/>
      <c r="G10" s="546"/>
    </row>
    <row r="11" spans="1:10" ht="15" hidden="1" customHeight="1" x14ac:dyDescent="0.3">
      <c r="A11" s="547"/>
      <c r="B11" s="879"/>
      <c r="C11" s="879"/>
      <c r="D11" s="879"/>
      <c r="E11" s="879"/>
      <c r="F11" s="546"/>
      <c r="G11" s="546"/>
    </row>
    <row r="12" spans="1:10" ht="15" hidden="1" customHeight="1" x14ac:dyDescent="0.3">
      <c r="A12" s="547"/>
      <c r="B12" s="879" t="s">
        <v>209</v>
      </c>
      <c r="C12" s="879"/>
      <c r="D12" s="879"/>
      <c r="E12" s="879"/>
      <c r="F12" s="546"/>
      <c r="G12" s="546"/>
    </row>
    <row r="13" spans="1:10" ht="15" hidden="1" customHeight="1" x14ac:dyDescent="0.3">
      <c r="A13" s="547"/>
      <c r="B13" s="879" t="s">
        <v>400</v>
      </c>
      <c r="C13" s="879"/>
      <c r="D13" s="879"/>
      <c r="E13" s="879"/>
      <c r="F13" s="546"/>
      <c r="G13" s="546"/>
    </row>
    <row r="14" spans="1:10" ht="15" hidden="1" customHeight="1" x14ac:dyDescent="0.3">
      <c r="A14" s="547"/>
      <c r="B14" s="879" t="s">
        <v>401</v>
      </c>
      <c r="C14" s="879"/>
      <c r="D14" s="879"/>
      <c r="E14" s="879"/>
      <c r="F14" s="546"/>
      <c r="G14" s="546"/>
    </row>
    <row r="15" spans="1:10" ht="15" hidden="1" customHeight="1" x14ac:dyDescent="0.3">
      <c r="A15" s="547"/>
      <c r="B15" s="879" t="s">
        <v>385</v>
      </c>
      <c r="C15" s="879"/>
      <c r="D15" s="879"/>
      <c r="E15" s="879"/>
      <c r="F15" s="546"/>
      <c r="G15" s="546"/>
    </row>
    <row r="16" spans="1:10" ht="15" hidden="1" customHeight="1" x14ac:dyDescent="0.3">
      <c r="A16" s="547"/>
      <c r="B16" s="879" t="s">
        <v>402</v>
      </c>
      <c r="C16" s="879"/>
      <c r="D16" s="879"/>
      <c r="E16" s="879"/>
      <c r="F16" s="546"/>
      <c r="G16" s="546"/>
    </row>
    <row r="17" spans="1:7" ht="15" hidden="1" customHeight="1" x14ac:dyDescent="0.3">
      <c r="A17" s="547"/>
      <c r="B17" s="879" t="s">
        <v>403</v>
      </c>
      <c r="C17" s="879"/>
      <c r="D17" s="879"/>
      <c r="E17" s="879"/>
      <c r="F17" s="546"/>
      <c r="G17" s="546"/>
    </row>
    <row r="18" spans="1:7" ht="15" hidden="1" customHeight="1" x14ac:dyDescent="0.3">
      <c r="A18" s="547"/>
      <c r="B18" s="879" t="s">
        <v>404</v>
      </c>
      <c r="C18" s="879"/>
      <c r="D18" s="879"/>
      <c r="E18" s="879"/>
      <c r="F18" s="546"/>
      <c r="G18" s="546"/>
    </row>
    <row r="19" spans="1:7" ht="15" hidden="1" customHeight="1" x14ac:dyDescent="0.3">
      <c r="A19" s="547"/>
      <c r="B19" s="879" t="s">
        <v>54</v>
      </c>
      <c r="C19" s="879"/>
      <c r="D19" s="879"/>
      <c r="E19" s="879"/>
      <c r="F19" s="546"/>
      <c r="G19" s="546"/>
    </row>
    <row r="20" spans="1:7" ht="15" hidden="1" customHeight="1" x14ac:dyDescent="0.3">
      <c r="A20" s="547"/>
      <c r="B20" s="879" t="s">
        <v>405</v>
      </c>
      <c r="C20" s="879"/>
      <c r="D20" s="879"/>
      <c r="E20" s="879"/>
      <c r="F20" s="546"/>
      <c r="G20" s="546"/>
    </row>
    <row r="21" spans="1:7" ht="15" hidden="1" customHeight="1" x14ac:dyDescent="0.3">
      <c r="A21" s="547"/>
      <c r="B21" s="548" t="s">
        <v>406</v>
      </c>
      <c r="C21" s="548" t="s">
        <v>407</v>
      </c>
      <c r="D21" s="548"/>
      <c r="E21" s="548"/>
      <c r="F21" s="546"/>
      <c r="G21" s="546"/>
    </row>
    <row r="22" spans="1:7" ht="15" hidden="1" customHeight="1" x14ac:dyDescent="0.3">
      <c r="A22" s="547"/>
      <c r="B22" s="879" t="s">
        <v>408</v>
      </c>
      <c r="C22" s="879"/>
      <c r="D22" s="879"/>
      <c r="E22" s="879"/>
      <c r="F22" s="546"/>
      <c r="G22" s="546"/>
    </row>
    <row r="23" spans="1:7" ht="15" hidden="1" customHeight="1" x14ac:dyDescent="0.3">
      <c r="A23" s="547"/>
      <c r="B23" s="879" t="s">
        <v>409</v>
      </c>
      <c r="C23" s="879"/>
      <c r="D23" s="879"/>
      <c r="E23" s="879"/>
      <c r="F23" s="546"/>
      <c r="G23" s="546"/>
    </row>
    <row r="24" spans="1:7" ht="15" hidden="1" customHeight="1" x14ac:dyDescent="0.3">
      <c r="A24" s="547"/>
      <c r="B24" s="879" t="s">
        <v>410</v>
      </c>
      <c r="C24" s="879"/>
      <c r="D24" s="879"/>
      <c r="E24" s="879"/>
      <c r="F24" s="546"/>
      <c r="G24" s="546"/>
    </row>
    <row r="25" spans="1:7" ht="15" hidden="1" customHeight="1" x14ac:dyDescent="0.3">
      <c r="A25" s="547"/>
      <c r="B25" s="879" t="s">
        <v>411</v>
      </c>
      <c r="C25" s="879"/>
      <c r="D25" s="879"/>
      <c r="E25" s="879"/>
      <c r="F25" s="546"/>
      <c r="G25" s="546"/>
    </row>
    <row r="26" spans="1:7" ht="15" hidden="1" customHeight="1" x14ac:dyDescent="0.3">
      <c r="A26" s="547"/>
      <c r="B26" s="879" t="s">
        <v>412</v>
      </c>
      <c r="C26" s="879"/>
      <c r="D26" s="879"/>
      <c r="E26" s="879"/>
      <c r="F26" s="546"/>
      <c r="G26" s="546"/>
    </row>
    <row r="27" spans="1:7" ht="15" hidden="1" customHeight="1" x14ac:dyDescent="0.3">
      <c r="A27" s="547"/>
      <c r="B27" s="879" t="s">
        <v>413</v>
      </c>
      <c r="C27" s="879"/>
      <c r="D27" s="879"/>
      <c r="E27" s="879"/>
      <c r="F27" s="546"/>
      <c r="G27" s="546"/>
    </row>
    <row r="28" spans="1:7" ht="15" hidden="1" customHeight="1" x14ac:dyDescent="0.3">
      <c r="A28" s="547"/>
      <c r="B28" s="879" t="s">
        <v>414</v>
      </c>
      <c r="C28" s="879"/>
      <c r="D28" s="879"/>
      <c r="E28" s="879"/>
      <c r="F28" s="546"/>
      <c r="G28" s="546"/>
    </row>
    <row r="29" spans="1:7" ht="15" hidden="1" customHeight="1" x14ac:dyDescent="0.3">
      <c r="A29" s="547"/>
      <c r="B29" s="879" t="s">
        <v>415</v>
      </c>
      <c r="C29" s="879"/>
      <c r="D29" s="879"/>
      <c r="E29" s="879"/>
      <c r="F29" s="546"/>
      <c r="G29" s="546"/>
    </row>
    <row r="30" spans="1:7" ht="15" hidden="1" customHeight="1" x14ac:dyDescent="0.3">
      <c r="A30" s="547"/>
      <c r="B30" s="879" t="s">
        <v>416</v>
      </c>
      <c r="C30" s="879"/>
      <c r="D30" s="879"/>
      <c r="E30" s="879"/>
      <c r="F30" s="546"/>
      <c r="G30" s="546"/>
    </row>
    <row r="31" spans="1:7" ht="15" hidden="1" customHeight="1" x14ac:dyDescent="0.3">
      <c r="A31" s="547"/>
      <c r="B31" s="879" t="s">
        <v>417</v>
      </c>
      <c r="C31" s="879"/>
      <c r="D31" s="879"/>
      <c r="E31" s="879"/>
      <c r="F31" s="546"/>
      <c r="G31" s="546"/>
    </row>
    <row r="32" spans="1:7" ht="15" hidden="1" customHeight="1" x14ac:dyDescent="0.3">
      <c r="A32" s="547"/>
      <c r="B32" s="879" t="s">
        <v>35</v>
      </c>
      <c r="C32" s="879"/>
      <c r="D32" s="879"/>
      <c r="E32" s="879"/>
      <c r="F32" s="546"/>
      <c r="G32" s="546"/>
    </row>
    <row r="33" spans="1:7" ht="15" hidden="1" customHeight="1" x14ac:dyDescent="0.3">
      <c r="A33" s="547"/>
      <c r="B33" s="879" t="s">
        <v>418</v>
      </c>
      <c r="C33" s="879"/>
      <c r="D33" s="879"/>
      <c r="E33" s="879"/>
      <c r="F33" s="546"/>
      <c r="G33" s="546"/>
    </row>
    <row r="34" spans="1:7" ht="15" hidden="1" customHeight="1" x14ac:dyDescent="0.3">
      <c r="A34" s="547"/>
      <c r="B34" s="879" t="s">
        <v>419</v>
      </c>
      <c r="C34" s="879"/>
      <c r="D34" s="879"/>
      <c r="E34" s="879"/>
      <c r="F34" s="546"/>
      <c r="G34" s="546"/>
    </row>
    <row r="35" spans="1:7" ht="15" hidden="1" customHeight="1" x14ac:dyDescent="0.3">
      <c r="A35" s="547"/>
      <c r="B35" s="879" t="s">
        <v>420</v>
      </c>
      <c r="C35" s="879"/>
      <c r="D35" s="879"/>
      <c r="E35" s="879"/>
      <c r="F35" s="546"/>
      <c r="G35" s="546"/>
    </row>
    <row r="36" spans="1:7" ht="15" hidden="1" customHeight="1" x14ac:dyDescent="0.3">
      <c r="A36" s="547"/>
      <c r="B36" s="879" t="s">
        <v>393</v>
      </c>
      <c r="C36" s="879"/>
      <c r="D36" s="879"/>
      <c r="E36" s="879"/>
      <c r="F36" s="546"/>
      <c r="G36" s="546"/>
    </row>
    <row r="37" spans="1:7" ht="15" hidden="1" customHeight="1" x14ac:dyDescent="0.3">
      <c r="A37" s="547"/>
      <c r="B37" s="879" t="s">
        <v>421</v>
      </c>
      <c r="C37" s="879"/>
      <c r="D37" s="879"/>
      <c r="E37" s="879"/>
      <c r="F37" s="546"/>
      <c r="G37" s="546"/>
    </row>
    <row r="38" spans="1:7" ht="15" hidden="1" customHeight="1" x14ac:dyDescent="0.3">
      <c r="A38" s="547"/>
      <c r="B38" s="879" t="s">
        <v>422</v>
      </c>
      <c r="C38" s="879"/>
      <c r="D38" s="879"/>
      <c r="E38" s="879"/>
      <c r="F38" s="546"/>
      <c r="G38" s="546"/>
    </row>
    <row r="39" spans="1:7" ht="15" hidden="1" customHeight="1" x14ac:dyDescent="0.3">
      <c r="A39" s="547"/>
      <c r="B39" s="879" t="s">
        <v>423</v>
      </c>
      <c r="C39" s="879"/>
      <c r="D39" s="879"/>
      <c r="E39" s="879"/>
      <c r="F39" s="546"/>
      <c r="G39" s="546"/>
    </row>
    <row r="40" spans="1:7" ht="15" hidden="1" customHeight="1" x14ac:dyDescent="0.3">
      <c r="A40" s="547"/>
      <c r="B40" s="879" t="s">
        <v>424</v>
      </c>
      <c r="C40" s="879"/>
      <c r="D40" s="879"/>
      <c r="E40" s="879"/>
      <c r="F40" s="546"/>
      <c r="G40" s="546"/>
    </row>
    <row r="41" spans="1:7" ht="15" hidden="1" customHeight="1" x14ac:dyDescent="0.3">
      <c r="A41" s="547"/>
      <c r="B41" s="879" t="s">
        <v>425</v>
      </c>
      <c r="C41" s="879"/>
      <c r="D41" s="879"/>
      <c r="E41" s="879"/>
      <c r="F41" s="546"/>
      <c r="G41" s="546"/>
    </row>
    <row r="42" spans="1:7" ht="15" hidden="1" customHeight="1" x14ac:dyDescent="0.3">
      <c r="A42" s="547"/>
      <c r="B42" s="879" t="s">
        <v>426</v>
      </c>
      <c r="C42" s="879"/>
      <c r="D42" s="879"/>
      <c r="E42" s="879"/>
      <c r="F42" s="546"/>
      <c r="G42" s="546"/>
    </row>
    <row r="43" spans="1:7" ht="15" hidden="1" customHeight="1" x14ac:dyDescent="0.3">
      <c r="A43" s="547"/>
      <c r="B43" s="879" t="s">
        <v>427</v>
      </c>
      <c r="C43" s="879"/>
      <c r="D43" s="879"/>
      <c r="E43" s="879"/>
      <c r="F43" s="546"/>
      <c r="G43" s="546"/>
    </row>
    <row r="44" spans="1:7" ht="15" hidden="1" customHeight="1" x14ac:dyDescent="0.3">
      <c r="A44" s="547"/>
      <c r="B44" s="548" t="s">
        <v>428</v>
      </c>
      <c r="C44" s="548"/>
      <c r="D44" s="548"/>
      <c r="E44" s="548"/>
      <c r="F44" s="546"/>
      <c r="G44" s="546"/>
    </row>
    <row r="45" spans="1:7" ht="15" hidden="1" customHeight="1" x14ac:dyDescent="0.3">
      <c r="A45" s="547"/>
      <c r="B45" s="879" t="s">
        <v>429</v>
      </c>
      <c r="C45" s="879"/>
      <c r="D45" s="879"/>
      <c r="E45" s="879"/>
      <c r="F45" s="546"/>
      <c r="G45" s="546"/>
    </row>
    <row r="46" spans="1:7" ht="15" hidden="1" customHeight="1" x14ac:dyDescent="0.3">
      <c r="A46" s="547"/>
      <c r="B46" s="879" t="s">
        <v>430</v>
      </c>
      <c r="C46" s="879"/>
      <c r="D46" s="879"/>
      <c r="E46" s="879"/>
      <c r="F46" s="546"/>
      <c r="G46" s="546"/>
    </row>
    <row r="47" spans="1:7" ht="15" hidden="1" customHeight="1" x14ac:dyDescent="0.3">
      <c r="A47" s="547"/>
      <c r="B47" s="879" t="s">
        <v>27</v>
      </c>
      <c r="C47" s="879"/>
      <c r="D47" s="879"/>
      <c r="E47" s="879"/>
      <c r="F47" s="546"/>
      <c r="G47" s="546"/>
    </row>
    <row r="48" spans="1:7" ht="15" hidden="1" customHeight="1" x14ac:dyDescent="0.3">
      <c r="A48" s="547"/>
      <c r="B48" s="879" t="s">
        <v>431</v>
      </c>
      <c r="C48" s="879"/>
      <c r="D48" s="879"/>
      <c r="E48" s="879"/>
      <c r="F48" s="546"/>
      <c r="G48" s="546"/>
    </row>
    <row r="49" spans="1:7 16367:16367" ht="15" hidden="1" customHeight="1" x14ac:dyDescent="0.3">
      <c r="A49" s="547"/>
      <c r="B49" s="879" t="s">
        <v>432</v>
      </c>
      <c r="C49" s="879"/>
      <c r="D49" s="879"/>
      <c r="E49" s="879"/>
      <c r="F49" s="546"/>
      <c r="G49" s="546"/>
    </row>
    <row r="50" spans="1:7 16367:16367" ht="15" hidden="1" customHeight="1" x14ac:dyDescent="0.3">
      <c r="A50" s="547"/>
      <c r="B50" s="879" t="s">
        <v>433</v>
      </c>
      <c r="C50" s="879"/>
      <c r="D50" s="879"/>
      <c r="E50" s="879"/>
      <c r="F50" s="546"/>
      <c r="G50" s="546"/>
    </row>
    <row r="51" spans="1:7 16367:16367" ht="15" hidden="1" customHeight="1" x14ac:dyDescent="0.3">
      <c r="A51" s="547"/>
      <c r="B51" s="879" t="s">
        <v>434</v>
      </c>
      <c r="C51" s="879"/>
      <c r="D51" s="879"/>
      <c r="E51" s="879"/>
      <c r="F51" s="546"/>
      <c r="G51" s="546"/>
    </row>
    <row r="52" spans="1:7 16367:16367" ht="15" hidden="1" customHeight="1" x14ac:dyDescent="0.3">
      <c r="A52" s="547"/>
      <c r="B52" s="879" t="s">
        <v>435</v>
      </c>
      <c r="C52" s="879"/>
      <c r="D52" s="879"/>
      <c r="E52" s="879"/>
      <c r="F52" s="546"/>
      <c r="G52" s="546"/>
    </row>
    <row r="53" spans="1:7 16367:16367" ht="15" hidden="1" customHeight="1" x14ac:dyDescent="0.3">
      <c r="A53" s="547"/>
      <c r="B53" s="879" t="s">
        <v>436</v>
      </c>
      <c r="C53" s="879"/>
      <c r="D53" s="879"/>
      <c r="E53" s="879"/>
      <c r="F53" s="546"/>
      <c r="G53" s="546"/>
    </row>
    <row r="54" spans="1:7 16367:16367" ht="15" hidden="1" customHeight="1" x14ac:dyDescent="0.3">
      <c r="A54" s="547"/>
      <c r="B54" s="879" t="s">
        <v>437</v>
      </c>
      <c r="C54" s="879"/>
      <c r="D54" s="879"/>
      <c r="E54" s="879"/>
      <c r="F54" s="546"/>
      <c r="G54" s="546"/>
    </row>
    <row r="55" spans="1:7 16367:16367" ht="15" hidden="1" customHeight="1" x14ac:dyDescent="0.3">
      <c r="A55" s="547"/>
      <c r="B55" s="879" t="s">
        <v>192</v>
      </c>
      <c r="C55" s="879"/>
      <c r="D55" s="879"/>
      <c r="E55" s="879"/>
      <c r="F55" s="546"/>
      <c r="G55" s="546"/>
    </row>
    <row r="56" spans="1:7 16367:16367" ht="15" hidden="1" customHeight="1" x14ac:dyDescent="0.3">
      <c r="A56" s="547"/>
      <c r="B56" s="879" t="s">
        <v>438</v>
      </c>
      <c r="C56" s="879"/>
      <c r="D56" s="879"/>
      <c r="E56" s="879"/>
      <c r="F56" s="546"/>
      <c r="G56" s="546"/>
    </row>
    <row r="57" spans="1:7 16367:16367" ht="15" hidden="1" customHeight="1" x14ac:dyDescent="0.3">
      <c r="A57" s="547"/>
      <c r="B57" s="879" t="s">
        <v>439</v>
      </c>
      <c r="C57" s="879"/>
      <c r="D57" s="879"/>
      <c r="E57" s="879"/>
      <c r="F57" s="546"/>
      <c r="G57" s="546"/>
    </row>
    <row r="58" spans="1:7 16367:16367" ht="15" hidden="1" customHeight="1" x14ac:dyDescent="0.3">
      <c r="A58" s="547"/>
      <c r="B58" s="879" t="s">
        <v>440</v>
      </c>
      <c r="C58" s="879"/>
      <c r="D58" s="879"/>
      <c r="E58" s="879"/>
      <c r="F58" s="546"/>
      <c r="G58" s="546"/>
    </row>
    <row r="59" spans="1:7 16367:16367" ht="15" hidden="1" customHeight="1" x14ac:dyDescent="0.3">
      <c r="A59" s="547"/>
      <c r="B59" s="879" t="s">
        <v>441</v>
      </c>
      <c r="C59" s="879"/>
      <c r="D59" s="879"/>
      <c r="E59" s="879"/>
      <c r="F59" s="546"/>
      <c r="G59" s="546"/>
    </row>
    <row r="60" spans="1:7 16367:16367" ht="15" hidden="1" customHeight="1" x14ac:dyDescent="0.3">
      <c r="A60" s="547"/>
      <c r="B60" s="879" t="s">
        <v>442</v>
      </c>
      <c r="C60" s="879"/>
      <c r="D60" s="879"/>
      <c r="E60" s="879"/>
      <c r="F60" s="546"/>
      <c r="G60" s="546"/>
    </row>
    <row r="61" spans="1:7 16367:16367" ht="15" hidden="1" customHeight="1" x14ac:dyDescent="0.3">
      <c r="A61" s="547"/>
      <c r="B61" s="879" t="s">
        <v>443</v>
      </c>
      <c r="C61" s="879"/>
      <c r="D61" s="879"/>
      <c r="E61" s="879"/>
      <c r="F61" s="546"/>
      <c r="G61" s="546"/>
    </row>
    <row r="62" spans="1:7 16367:16367" ht="15" hidden="1" customHeight="1" x14ac:dyDescent="0.3">
      <c r="A62" s="547"/>
      <c r="B62" s="879" t="s">
        <v>444</v>
      </c>
      <c r="C62" s="879"/>
      <c r="D62" s="879"/>
      <c r="E62" s="879"/>
      <c r="F62" s="546"/>
      <c r="G62" s="546"/>
    </row>
    <row r="63" spans="1:7 16367:16367" ht="24.6" customHeight="1" x14ac:dyDescent="0.3">
      <c r="A63" s="549">
        <v>1</v>
      </c>
      <c r="B63" s="880" t="s">
        <v>2012</v>
      </c>
      <c r="C63" s="881"/>
      <c r="D63" s="881"/>
      <c r="E63" s="882"/>
      <c r="F63" s="546"/>
      <c r="G63" s="547"/>
    </row>
    <row r="64" spans="1:7 16367:16367" ht="24.6" customHeight="1" x14ac:dyDescent="0.3">
      <c r="A64" s="550" t="s">
        <v>445</v>
      </c>
      <c r="B64" s="880" t="s">
        <v>2014</v>
      </c>
      <c r="C64" s="881"/>
      <c r="D64" s="881"/>
      <c r="E64" s="882"/>
      <c r="F64" s="546"/>
      <c r="G64" s="546"/>
      <c r="XEM64" s="71"/>
    </row>
    <row r="65" spans="1:18" ht="21" customHeight="1" x14ac:dyDescent="0.3">
      <c r="A65" s="550" t="s">
        <v>446</v>
      </c>
      <c r="B65" s="880" t="s">
        <v>2010</v>
      </c>
      <c r="C65" s="881"/>
      <c r="D65" s="881"/>
      <c r="E65" s="882"/>
      <c r="F65" s="546"/>
      <c r="G65" s="546"/>
      <c r="J65" s="72"/>
    </row>
    <row r="66" spans="1:18" ht="25.5" customHeight="1" x14ac:dyDescent="0.3">
      <c r="A66" s="550" t="s">
        <v>447</v>
      </c>
      <c r="B66" s="880"/>
      <c r="C66" s="881"/>
      <c r="D66" s="881"/>
      <c r="E66" s="882"/>
      <c r="F66" s="546"/>
      <c r="G66" s="546" t="s">
        <v>306</v>
      </c>
    </row>
    <row r="67" spans="1:18" ht="24.6" customHeight="1" x14ac:dyDescent="0.3">
      <c r="A67" s="550" t="s">
        <v>448</v>
      </c>
      <c r="B67" s="880"/>
      <c r="C67" s="881"/>
      <c r="D67" s="881"/>
      <c r="E67" s="882"/>
      <c r="F67" s="546"/>
      <c r="G67" s="546"/>
      <c r="I67" s="73"/>
      <c r="J67" s="67" t="s">
        <v>1247</v>
      </c>
      <c r="L67" s="67" t="s">
        <v>449</v>
      </c>
    </row>
    <row r="68" spans="1:18" ht="23.4" customHeight="1" x14ac:dyDescent="0.3">
      <c r="A68" s="550" t="s">
        <v>450</v>
      </c>
      <c r="B68" s="880"/>
      <c r="C68" s="881"/>
      <c r="D68" s="881"/>
      <c r="E68" s="882"/>
      <c r="F68" s="546"/>
      <c r="G68" s="546"/>
      <c r="I68" s="73"/>
    </row>
    <row r="69" spans="1:18" ht="24" customHeight="1" x14ac:dyDescent="0.3">
      <c r="A69" s="550" t="s">
        <v>856</v>
      </c>
      <c r="B69" s="883"/>
      <c r="C69" s="883"/>
      <c r="D69" s="883"/>
      <c r="E69" s="883"/>
      <c r="F69" s="546"/>
      <c r="G69" s="546"/>
    </row>
    <row r="70" spans="1:18" ht="48.6" customHeight="1" x14ac:dyDescent="0.3">
      <c r="A70" s="534" t="s">
        <v>261</v>
      </c>
      <c r="B70" s="884" t="s">
        <v>451</v>
      </c>
      <c r="C70" s="884"/>
      <c r="D70" s="884"/>
      <c r="E70" s="884"/>
      <c r="F70" s="884"/>
      <c r="G70" s="884"/>
      <c r="H70" s="75"/>
      <c r="I70" s="76"/>
    </row>
    <row r="71" spans="1:18" ht="20.399999999999999" customHeight="1" x14ac:dyDescent="0.3">
      <c r="A71" s="535"/>
      <c r="B71" s="889" t="s">
        <v>937</v>
      </c>
      <c r="C71" s="889"/>
      <c r="D71" s="889"/>
      <c r="E71" s="889"/>
      <c r="F71" s="889"/>
      <c r="G71" s="889"/>
      <c r="H71" s="78"/>
      <c r="I71" s="76"/>
    </row>
    <row r="72" spans="1:18" ht="30" customHeight="1" x14ac:dyDescent="0.3">
      <c r="A72" s="535"/>
      <c r="B72" s="890" t="s">
        <v>916</v>
      </c>
      <c r="C72" s="890"/>
      <c r="D72" s="890"/>
      <c r="E72" s="890"/>
      <c r="F72" s="890"/>
      <c r="G72" s="890"/>
      <c r="H72" s="75"/>
      <c r="I72" s="76"/>
    </row>
    <row r="73" spans="1:18" ht="21.6" customHeight="1" x14ac:dyDescent="0.3">
      <c r="A73" s="536"/>
      <c r="B73" s="890" t="s">
        <v>452</v>
      </c>
      <c r="C73" s="890"/>
      <c r="D73" s="890"/>
      <c r="E73" s="890"/>
      <c r="F73" s="890"/>
      <c r="G73" s="890"/>
    </row>
    <row r="74" spans="1:18" ht="17.399999999999999" customHeight="1" x14ac:dyDescent="0.3">
      <c r="A74" s="536"/>
      <c r="B74" s="891">
        <f>PR!H110</f>
        <v>81000</v>
      </c>
      <c r="C74" s="892"/>
      <c r="D74" s="892"/>
      <c r="E74" s="892"/>
      <c r="F74" s="892"/>
      <c r="G74" s="892"/>
      <c r="H74" s="80"/>
    </row>
    <row r="75" spans="1:18" ht="19.95" customHeight="1" x14ac:dyDescent="0.3">
      <c r="A75" s="535"/>
      <c r="B75" s="889" t="s">
        <v>955</v>
      </c>
      <c r="C75" s="889"/>
      <c r="D75" s="889"/>
      <c r="E75" s="889"/>
      <c r="F75" s="889"/>
      <c r="G75" s="889"/>
      <c r="H75" s="78"/>
      <c r="I75" s="78"/>
      <c r="R75" s="81" t="s">
        <v>453</v>
      </c>
    </row>
    <row r="76" spans="1:18" ht="28.5" customHeight="1" x14ac:dyDescent="0.3">
      <c r="A76" s="535"/>
      <c r="B76" s="890" t="s">
        <v>454</v>
      </c>
      <c r="C76" s="890"/>
      <c r="D76" s="890"/>
      <c r="E76" s="890"/>
      <c r="F76" s="890"/>
      <c r="G76" s="890"/>
      <c r="H76" s="75"/>
      <c r="I76" s="82"/>
    </row>
    <row r="77" spans="1:18" ht="18" customHeight="1" x14ac:dyDescent="0.3">
      <c r="A77" s="534" t="s">
        <v>455</v>
      </c>
      <c r="B77" s="534"/>
      <c r="C77" s="534"/>
      <c r="D77" s="534"/>
      <c r="E77" s="83"/>
      <c r="F77" s="83"/>
      <c r="G77" s="83"/>
      <c r="H77" s="84"/>
    </row>
    <row r="78" spans="1:18" ht="23.4" customHeight="1" x14ac:dyDescent="0.3">
      <c r="A78" s="85"/>
      <c r="B78" s="85"/>
      <c r="C78" s="85"/>
      <c r="D78" s="85"/>
      <c r="E78" s="85"/>
      <c r="F78" s="85"/>
      <c r="G78" s="85"/>
    </row>
    <row r="79" spans="1:18" ht="21" x14ac:dyDescent="0.5">
      <c r="A79" s="537"/>
      <c r="B79" s="885" t="s">
        <v>456</v>
      </c>
      <c r="C79" s="885"/>
      <c r="D79" s="885"/>
      <c r="E79" s="885"/>
      <c r="F79" s="885"/>
      <c r="G79" s="885"/>
      <c r="H79" s="885"/>
    </row>
    <row r="80" spans="1:18" x14ac:dyDescent="0.3">
      <c r="A80" s="537"/>
      <c r="B80" s="537"/>
      <c r="C80" s="537"/>
      <c r="D80" s="537"/>
      <c r="E80" s="537"/>
      <c r="F80" s="537"/>
      <c r="G80" s="537"/>
      <c r="H80" s="537"/>
    </row>
    <row r="81" spans="1:14" x14ac:dyDescent="0.3">
      <c r="A81" s="547" t="s">
        <v>244</v>
      </c>
      <c r="B81" s="886" t="s">
        <v>16</v>
      </c>
      <c r="C81" s="887"/>
      <c r="D81" s="888"/>
      <c r="E81" s="547" t="s">
        <v>457</v>
      </c>
      <c r="F81" s="547" t="s">
        <v>963</v>
      </c>
      <c r="G81" s="547" t="s">
        <v>137</v>
      </c>
      <c r="H81" s="535"/>
      <c r="N81" s="67" t="s">
        <v>957</v>
      </c>
    </row>
    <row r="82" spans="1:14" ht="25.2" customHeight="1" x14ac:dyDescent="0.3">
      <c r="A82" s="538">
        <v>1</v>
      </c>
      <c r="B82" s="880" t="s">
        <v>2012</v>
      </c>
      <c r="C82" s="881"/>
      <c r="D82" s="882"/>
      <c r="E82" s="552"/>
      <c r="F82" s="540"/>
      <c r="G82" s="541"/>
      <c r="H82" s="542"/>
    </row>
    <row r="83" spans="1:14" ht="25.2" customHeight="1" x14ac:dyDescent="0.3">
      <c r="A83" s="538">
        <v>2</v>
      </c>
      <c r="B83" s="880" t="s">
        <v>2013</v>
      </c>
      <c r="C83" s="881"/>
      <c r="D83" s="881"/>
      <c r="E83" s="552"/>
      <c r="F83" s="540"/>
      <c r="G83" s="541"/>
      <c r="H83" s="542"/>
    </row>
    <row r="84" spans="1:14" ht="24.6" customHeight="1" x14ac:dyDescent="0.3">
      <c r="A84" s="538">
        <v>3</v>
      </c>
      <c r="B84" s="880" t="s">
        <v>2010</v>
      </c>
      <c r="C84" s="881"/>
      <c r="D84" s="882"/>
      <c r="E84" s="552"/>
      <c r="F84" s="540"/>
      <c r="G84" s="541"/>
      <c r="H84" s="542"/>
    </row>
    <row r="85" spans="1:14" ht="25.8" customHeight="1" x14ac:dyDescent="0.3">
      <c r="A85" s="538">
        <v>4</v>
      </c>
      <c r="B85" s="880"/>
      <c r="C85" s="881"/>
      <c r="D85" s="881"/>
      <c r="E85" s="552"/>
      <c r="F85" s="540"/>
      <c r="G85" s="541"/>
      <c r="H85" s="542"/>
    </row>
    <row r="86" spans="1:14" ht="23.4" customHeight="1" x14ac:dyDescent="0.3">
      <c r="A86" s="538">
        <v>5</v>
      </c>
      <c r="B86" s="880"/>
      <c r="C86" s="881"/>
      <c r="D86" s="882"/>
      <c r="E86" s="552"/>
      <c r="F86" s="540"/>
      <c r="G86" s="541"/>
      <c r="H86" s="542"/>
    </row>
    <row r="87" spans="1:14" ht="24.6" customHeight="1" x14ac:dyDescent="0.3">
      <c r="A87" s="538">
        <v>6</v>
      </c>
      <c r="B87" s="880"/>
      <c r="C87" s="881"/>
      <c r="D87" s="882"/>
      <c r="E87" s="552"/>
      <c r="F87" s="540"/>
      <c r="G87" s="541"/>
      <c r="H87" s="542"/>
    </row>
    <row r="88" spans="1:14" ht="21.6" customHeight="1" x14ac:dyDescent="0.4">
      <c r="A88" s="538">
        <v>7</v>
      </c>
      <c r="B88" s="894"/>
      <c r="C88" s="894"/>
      <c r="D88" s="894"/>
      <c r="E88" s="539"/>
      <c r="F88" s="540"/>
      <c r="G88" s="541"/>
      <c r="H88" s="542"/>
    </row>
    <row r="89" spans="1:14" ht="21" x14ac:dyDescent="0.4">
      <c r="A89" s="538">
        <v>8</v>
      </c>
      <c r="B89" s="895"/>
      <c r="C89" s="896"/>
      <c r="D89" s="897"/>
      <c r="E89" s="543"/>
      <c r="F89" s="544"/>
      <c r="G89" s="541"/>
      <c r="H89" s="542"/>
    </row>
    <row r="90" spans="1:14" ht="18.600000000000001" x14ac:dyDescent="0.3">
      <c r="A90" s="898"/>
      <c r="B90" s="898"/>
      <c r="C90" s="898"/>
      <c r="D90" s="898"/>
      <c r="E90" s="898"/>
      <c r="F90" s="898"/>
      <c r="G90" s="545"/>
      <c r="H90" s="545"/>
    </row>
    <row r="91" spans="1:14" ht="19.2" x14ac:dyDescent="0.35">
      <c r="B91" s="91"/>
      <c r="C91" s="893"/>
      <c r="D91" s="893"/>
      <c r="E91" s="893"/>
      <c r="F91" s="893"/>
      <c r="G91" s="68"/>
      <c r="H91" s="68"/>
    </row>
    <row r="92" spans="1:14" ht="19.2" x14ac:dyDescent="0.35">
      <c r="B92" s="91"/>
      <c r="C92" s="893"/>
      <c r="D92" s="893"/>
      <c r="E92" s="893"/>
      <c r="F92" s="893"/>
      <c r="G92" s="68"/>
      <c r="H92" s="68"/>
    </row>
    <row r="93" spans="1:14" ht="19.2" x14ac:dyDescent="0.35">
      <c r="B93" s="91"/>
      <c r="C93" s="893"/>
      <c r="D93" s="893"/>
      <c r="E93" s="893"/>
      <c r="F93" s="893"/>
      <c r="G93" s="68"/>
      <c r="H93" s="68"/>
    </row>
    <row r="94" spans="1:14" ht="19.2" x14ac:dyDescent="0.35">
      <c r="B94" s="91"/>
      <c r="C94" s="893"/>
      <c r="D94" s="893"/>
      <c r="E94" s="893"/>
      <c r="F94" s="893"/>
      <c r="G94" s="68"/>
      <c r="H94" s="68"/>
    </row>
    <row r="95" spans="1:14" ht="19.2" x14ac:dyDescent="0.35">
      <c r="B95" s="91"/>
      <c r="C95" s="893"/>
      <c r="D95" s="893"/>
      <c r="E95" s="893"/>
      <c r="F95" s="893"/>
      <c r="G95" s="68"/>
      <c r="H95" s="68"/>
    </row>
    <row r="96" spans="1:14" ht="19.2" x14ac:dyDescent="0.35">
      <c r="B96" s="90"/>
      <c r="C96" s="893"/>
      <c r="D96" s="893"/>
      <c r="E96" s="893"/>
      <c r="F96" s="893"/>
      <c r="G96" s="68"/>
      <c r="H96" s="68"/>
    </row>
    <row r="97" spans="2:8" ht="19.2" x14ac:dyDescent="0.35">
      <c r="B97" s="90"/>
      <c r="C97" s="893"/>
      <c r="D97" s="893"/>
      <c r="E97" s="893"/>
      <c r="F97" s="893"/>
      <c r="G97" s="68"/>
      <c r="H97" s="68"/>
    </row>
    <row r="98" spans="2:8" ht="19.2" x14ac:dyDescent="0.35">
      <c r="B98" s="90"/>
      <c r="C98" s="432"/>
      <c r="D98" s="432"/>
      <c r="E98" s="432"/>
      <c r="F98" s="432"/>
      <c r="G98" s="68"/>
      <c r="H98" s="68"/>
    </row>
    <row r="99" spans="2:8" ht="19.2" x14ac:dyDescent="0.35">
      <c r="B99" s="90"/>
      <c r="C99" s="893"/>
      <c r="D99" s="893"/>
      <c r="E99" s="893"/>
      <c r="F99" s="893"/>
      <c r="G99" s="68"/>
      <c r="H99" s="68"/>
    </row>
    <row r="100" spans="2:8" ht="19.2" x14ac:dyDescent="0.35">
      <c r="B100" s="90"/>
      <c r="C100" s="893"/>
      <c r="D100" s="893"/>
      <c r="E100" s="893"/>
      <c r="F100" s="893"/>
      <c r="G100" s="68"/>
      <c r="H100" s="68"/>
    </row>
    <row r="101" spans="2:8" ht="19.2" x14ac:dyDescent="0.35">
      <c r="B101" s="90"/>
      <c r="C101" s="893"/>
      <c r="D101" s="893"/>
      <c r="E101" s="893"/>
      <c r="F101" s="893"/>
      <c r="G101" s="68"/>
      <c r="H101" s="68"/>
    </row>
    <row r="102" spans="2:8" ht="19.2" x14ac:dyDescent="0.35">
      <c r="B102" s="90"/>
      <c r="C102" s="893"/>
      <c r="D102" s="893"/>
      <c r="E102" s="893"/>
      <c r="F102" s="893"/>
      <c r="G102" s="68"/>
      <c r="H102" s="68"/>
    </row>
    <row r="103" spans="2:8" ht="19.2" x14ac:dyDescent="0.35">
      <c r="B103" s="90"/>
      <c r="C103" s="893"/>
      <c r="D103" s="893"/>
      <c r="E103" s="893"/>
      <c r="F103" s="893"/>
      <c r="G103" s="68"/>
      <c r="H103" s="68"/>
    </row>
    <row r="104" spans="2:8" ht="19.2" x14ac:dyDescent="0.35">
      <c r="B104" s="90"/>
      <c r="C104" s="893"/>
      <c r="D104" s="893"/>
      <c r="E104" s="893"/>
      <c r="F104" s="893"/>
      <c r="G104" s="68"/>
      <c r="H104" s="68"/>
    </row>
    <row r="105" spans="2:8" ht="19.2" x14ac:dyDescent="0.35">
      <c r="B105" s="90"/>
      <c r="C105" s="893"/>
      <c r="D105" s="893"/>
      <c r="E105" s="893"/>
      <c r="F105" s="893"/>
      <c r="G105" s="68"/>
      <c r="H105" s="68"/>
    </row>
    <row r="106" spans="2:8" ht="19.2" x14ac:dyDescent="0.35">
      <c r="B106" s="90"/>
      <c r="C106" s="893"/>
      <c r="D106" s="893"/>
      <c r="E106" s="893"/>
      <c r="F106" s="893"/>
      <c r="G106" s="68"/>
      <c r="H106" s="68"/>
    </row>
    <row r="107" spans="2:8" ht="19.2" x14ac:dyDescent="0.35">
      <c r="B107" s="90"/>
      <c r="C107" s="893"/>
      <c r="D107" s="893"/>
      <c r="E107" s="893"/>
      <c r="F107" s="893"/>
      <c r="G107" s="68"/>
      <c r="H107" s="68"/>
    </row>
    <row r="108" spans="2:8" ht="19.2" x14ac:dyDescent="0.35">
      <c r="B108" s="90"/>
      <c r="C108" s="893"/>
      <c r="D108" s="893"/>
      <c r="E108" s="893"/>
      <c r="F108" s="893"/>
      <c r="G108" s="68"/>
      <c r="H108" s="68"/>
    </row>
    <row r="109" spans="2:8" ht="19.2" x14ac:dyDescent="0.35">
      <c r="B109" s="90"/>
      <c r="C109" s="893"/>
      <c r="D109" s="893"/>
      <c r="E109" s="893"/>
      <c r="F109" s="893"/>
      <c r="G109" s="68"/>
      <c r="H109" s="68"/>
    </row>
    <row r="110" spans="2:8" ht="19.2" x14ac:dyDescent="0.35">
      <c r="B110" s="90"/>
      <c r="C110" s="893"/>
      <c r="D110" s="893"/>
      <c r="E110" s="893"/>
      <c r="F110" s="893"/>
      <c r="G110" s="68"/>
      <c r="H110" s="68"/>
    </row>
    <row r="111" spans="2:8" ht="19.2" x14ac:dyDescent="0.35">
      <c r="B111" s="90"/>
      <c r="C111" s="893"/>
      <c r="D111" s="893"/>
      <c r="E111" s="893"/>
      <c r="F111" s="893"/>
      <c r="G111" s="68"/>
      <c r="H111" s="68"/>
    </row>
    <row r="112" spans="2:8" ht="19.2" x14ac:dyDescent="0.35">
      <c r="B112" s="90"/>
      <c r="C112" s="893"/>
      <c r="D112" s="893"/>
      <c r="E112" s="893"/>
      <c r="F112" s="893"/>
      <c r="G112" s="68"/>
      <c r="H112" s="68"/>
    </row>
    <row r="113" spans="2:8" ht="19.2" x14ac:dyDescent="0.35">
      <c r="B113" s="90"/>
      <c r="C113" s="893"/>
      <c r="D113" s="893"/>
      <c r="E113" s="893"/>
      <c r="F113" s="893"/>
      <c r="G113" s="68"/>
      <c r="H113" s="68"/>
    </row>
    <row r="114" spans="2:8" ht="19.2" x14ac:dyDescent="0.35">
      <c r="B114" s="90"/>
      <c r="C114" s="893"/>
      <c r="D114" s="893"/>
      <c r="E114" s="893"/>
      <c r="F114" s="893"/>
      <c r="G114" s="68"/>
      <c r="H114" s="68"/>
    </row>
    <row r="115" spans="2:8" ht="19.2" x14ac:dyDescent="0.35">
      <c r="B115" s="90"/>
      <c r="C115" s="893"/>
      <c r="D115" s="893"/>
      <c r="E115" s="893"/>
      <c r="F115" s="893"/>
      <c r="G115" s="68"/>
      <c r="H115" s="68"/>
    </row>
    <row r="116" spans="2:8" ht="19.2" x14ac:dyDescent="0.35">
      <c r="B116" s="90"/>
      <c r="C116" s="893"/>
      <c r="D116" s="893"/>
      <c r="E116" s="893"/>
      <c r="F116" s="893"/>
      <c r="G116" s="68"/>
      <c r="H116" s="68"/>
    </row>
    <row r="117" spans="2:8" ht="19.2" x14ac:dyDescent="0.35">
      <c r="B117" s="90"/>
      <c r="C117" s="893"/>
      <c r="D117" s="893"/>
      <c r="E117" s="893"/>
      <c r="F117" s="893"/>
      <c r="G117" s="68"/>
      <c r="H117" s="68"/>
    </row>
    <row r="118" spans="2:8" ht="19.2" x14ac:dyDescent="0.35">
      <c r="B118" s="90"/>
      <c r="C118" s="893"/>
      <c r="D118" s="893"/>
      <c r="E118" s="893"/>
      <c r="F118" s="893"/>
      <c r="G118" s="68"/>
      <c r="H118" s="68"/>
    </row>
    <row r="119" spans="2:8" ht="19.2" x14ac:dyDescent="0.35">
      <c r="B119" s="90"/>
      <c r="C119" s="893"/>
      <c r="D119" s="893"/>
      <c r="E119" s="893"/>
      <c r="F119" s="893"/>
      <c r="G119" s="68"/>
      <c r="H119" s="68"/>
    </row>
    <row r="120" spans="2:8" ht="19.2" x14ac:dyDescent="0.35">
      <c r="B120" s="90"/>
      <c r="C120" s="893"/>
      <c r="D120" s="893"/>
      <c r="E120" s="893"/>
      <c r="F120" s="893"/>
      <c r="G120" s="68"/>
      <c r="H120" s="68"/>
    </row>
    <row r="121" spans="2:8" ht="19.2" x14ac:dyDescent="0.35">
      <c r="B121" s="90"/>
      <c r="C121" s="432"/>
      <c r="D121" s="432"/>
      <c r="E121" s="432"/>
      <c r="F121" s="432"/>
      <c r="G121" s="68"/>
      <c r="H121" s="68"/>
    </row>
    <row r="122" spans="2:8" ht="19.2" x14ac:dyDescent="0.35">
      <c r="B122" s="90"/>
      <c r="C122" s="893"/>
      <c r="D122" s="893"/>
      <c r="E122" s="893"/>
      <c r="F122" s="893"/>
      <c r="G122" s="68"/>
      <c r="H122" s="68"/>
    </row>
    <row r="123" spans="2:8" ht="19.2" x14ac:dyDescent="0.35">
      <c r="B123" s="90"/>
      <c r="C123" s="893"/>
      <c r="D123" s="893"/>
      <c r="E123" s="893"/>
      <c r="F123" s="893"/>
      <c r="G123" s="68"/>
      <c r="H123" s="68"/>
    </row>
    <row r="124" spans="2:8" ht="19.2" x14ac:dyDescent="0.35">
      <c r="B124" s="90"/>
      <c r="C124" s="893"/>
      <c r="D124" s="893"/>
      <c r="E124" s="893"/>
      <c r="F124" s="893"/>
      <c r="G124" s="68"/>
      <c r="H124" s="68"/>
    </row>
    <row r="125" spans="2:8" ht="19.2" x14ac:dyDescent="0.35">
      <c r="B125" s="90"/>
      <c r="C125" s="893"/>
      <c r="D125" s="893"/>
      <c r="E125" s="893"/>
      <c r="F125" s="893"/>
      <c r="G125" s="68"/>
      <c r="H125" s="68"/>
    </row>
    <row r="126" spans="2:8" ht="19.2" x14ac:dyDescent="0.35">
      <c r="B126" s="90"/>
      <c r="C126" s="893"/>
      <c r="D126" s="893"/>
      <c r="E126" s="893"/>
      <c r="F126" s="893"/>
      <c r="G126" s="68"/>
      <c r="H126" s="68"/>
    </row>
    <row r="127" spans="2:8" ht="19.2" x14ac:dyDescent="0.35">
      <c r="B127" s="90"/>
      <c r="C127" s="893"/>
      <c r="D127" s="893"/>
      <c r="E127" s="893"/>
      <c r="F127" s="893"/>
      <c r="G127" s="68"/>
      <c r="H127" s="68"/>
    </row>
    <row r="128" spans="2:8" ht="19.2" x14ac:dyDescent="0.35">
      <c r="B128" s="90"/>
      <c r="C128" s="893"/>
      <c r="D128" s="893"/>
      <c r="E128" s="893"/>
      <c r="F128" s="893"/>
      <c r="G128" s="68"/>
      <c r="H128" s="68"/>
    </row>
    <row r="129" spans="2:8" ht="19.2" x14ac:dyDescent="0.35">
      <c r="B129" s="90"/>
      <c r="C129" s="893"/>
      <c r="D129" s="893"/>
      <c r="E129" s="893"/>
      <c r="F129" s="893"/>
      <c r="G129" s="68"/>
      <c r="H129" s="68"/>
    </row>
    <row r="130" spans="2:8" ht="19.2" x14ac:dyDescent="0.35">
      <c r="B130" s="90"/>
      <c r="C130" s="893"/>
      <c r="D130" s="893"/>
      <c r="E130" s="893"/>
      <c r="F130" s="893"/>
      <c r="G130" s="68"/>
      <c r="H130" s="68"/>
    </row>
    <row r="131" spans="2:8" ht="19.2" x14ac:dyDescent="0.35">
      <c r="B131" s="90"/>
      <c r="C131" s="893"/>
      <c r="D131" s="893"/>
      <c r="E131" s="893"/>
      <c r="F131" s="893"/>
      <c r="G131" s="68"/>
      <c r="H131" s="68"/>
    </row>
    <row r="132" spans="2:8" ht="19.2" x14ac:dyDescent="0.35">
      <c r="B132" s="90"/>
      <c r="C132" s="893"/>
      <c r="D132" s="893"/>
      <c r="E132" s="893"/>
      <c r="F132" s="893"/>
      <c r="G132" s="68"/>
      <c r="H132" s="68"/>
    </row>
    <row r="133" spans="2:8" ht="19.2" x14ac:dyDescent="0.35">
      <c r="B133" s="90"/>
      <c r="C133" s="893"/>
      <c r="D133" s="893"/>
      <c r="E133" s="893"/>
      <c r="F133" s="893"/>
      <c r="G133" s="68"/>
      <c r="H133" s="68"/>
    </row>
    <row r="134" spans="2:8" ht="19.2" x14ac:dyDescent="0.35">
      <c r="B134" s="90"/>
      <c r="C134" s="893"/>
      <c r="D134" s="893"/>
      <c r="E134" s="893"/>
      <c r="F134" s="893"/>
      <c r="G134" s="68"/>
      <c r="H134" s="68"/>
    </row>
    <row r="135" spans="2:8" ht="19.2" x14ac:dyDescent="0.35">
      <c r="B135" s="90"/>
      <c r="C135" s="893"/>
      <c r="D135" s="893"/>
      <c r="E135" s="893"/>
      <c r="F135" s="893"/>
      <c r="G135" s="68"/>
      <c r="H135" s="68"/>
    </row>
    <row r="136" spans="2:8" ht="19.2" x14ac:dyDescent="0.35">
      <c r="B136" s="90"/>
      <c r="C136" s="893"/>
      <c r="D136" s="893"/>
      <c r="E136" s="893"/>
      <c r="F136" s="893"/>
      <c r="G136" s="68"/>
      <c r="H136" s="68"/>
    </row>
    <row r="137" spans="2:8" ht="19.2" x14ac:dyDescent="0.35">
      <c r="B137" s="90"/>
      <c r="C137" s="893"/>
      <c r="D137" s="893"/>
      <c r="E137" s="893"/>
      <c r="F137" s="893"/>
      <c r="G137" s="68"/>
      <c r="H137" s="68"/>
    </row>
    <row r="138" spans="2:8" ht="19.2" x14ac:dyDescent="0.35">
      <c r="B138" s="90"/>
      <c r="C138" s="893"/>
      <c r="D138" s="893"/>
      <c r="E138" s="893"/>
      <c r="F138" s="893"/>
      <c r="G138" s="68"/>
      <c r="H138" s="68"/>
    </row>
    <row r="139" spans="2:8" ht="19.2" x14ac:dyDescent="0.35">
      <c r="B139" s="90"/>
      <c r="C139" s="893"/>
      <c r="D139" s="893"/>
      <c r="E139" s="893"/>
      <c r="F139" s="893"/>
      <c r="G139" s="68"/>
      <c r="H139" s="68"/>
    </row>
    <row r="140" spans="2:8" ht="21" x14ac:dyDescent="0.4">
      <c r="B140" s="92"/>
      <c r="C140" s="899"/>
      <c r="D140" s="899"/>
      <c r="E140" s="899"/>
      <c r="F140" s="899"/>
      <c r="G140" s="68"/>
      <c r="H140" s="90"/>
    </row>
    <row r="141" spans="2:8" ht="21" x14ac:dyDescent="0.4">
      <c r="B141" s="93"/>
      <c r="C141" s="899"/>
      <c r="D141" s="899"/>
      <c r="E141" s="899"/>
      <c r="F141" s="899"/>
      <c r="G141" s="68"/>
      <c r="H141" s="90"/>
    </row>
    <row r="142" spans="2:8" ht="21" x14ac:dyDescent="0.4">
      <c r="B142" s="93"/>
      <c r="C142" s="899"/>
      <c r="D142" s="899"/>
      <c r="E142" s="899"/>
      <c r="F142" s="899"/>
      <c r="G142" s="68"/>
      <c r="H142" s="90"/>
    </row>
    <row r="143" spans="2:8" ht="21" x14ac:dyDescent="0.4">
      <c r="B143" s="93"/>
      <c r="C143" s="899"/>
      <c r="D143" s="899"/>
      <c r="E143" s="899"/>
      <c r="F143" s="899"/>
      <c r="G143" s="68"/>
      <c r="H143" s="90"/>
    </row>
    <row r="144" spans="2:8" ht="21" x14ac:dyDescent="0.4">
      <c r="B144" s="93"/>
      <c r="C144" s="899"/>
      <c r="D144" s="899"/>
      <c r="E144" s="899"/>
      <c r="F144" s="899"/>
      <c r="G144" s="68"/>
      <c r="H144" s="90"/>
    </row>
    <row r="145" spans="2:8" ht="19.2" x14ac:dyDescent="0.35">
      <c r="B145" s="93"/>
      <c r="C145" s="900"/>
      <c r="D145" s="900"/>
      <c r="E145" s="900"/>
      <c r="F145" s="900"/>
      <c r="G145" s="85"/>
      <c r="H145" s="94"/>
    </row>
  </sheetData>
  <mergeCells count="137">
    <mergeCell ref="C142:F142"/>
    <mergeCell ref="C143:F143"/>
    <mergeCell ref="C144:F144"/>
    <mergeCell ref="C145:F145"/>
    <mergeCell ref="C136:F136"/>
    <mergeCell ref="C137:F137"/>
    <mergeCell ref="C138:F138"/>
    <mergeCell ref="C139:F139"/>
    <mergeCell ref="C140:F140"/>
    <mergeCell ref="C141:F141"/>
    <mergeCell ref="C130:F130"/>
    <mergeCell ref="C131:F131"/>
    <mergeCell ref="C132:F132"/>
    <mergeCell ref="C133:F133"/>
    <mergeCell ref="C134:F134"/>
    <mergeCell ref="C135:F135"/>
    <mergeCell ref="C124:F124"/>
    <mergeCell ref="C125:F125"/>
    <mergeCell ref="C126:F126"/>
    <mergeCell ref="C127:F127"/>
    <mergeCell ref="C128:F128"/>
    <mergeCell ref="C129:F129"/>
    <mergeCell ref="C117:F117"/>
    <mergeCell ref="C118:F118"/>
    <mergeCell ref="C119:F119"/>
    <mergeCell ref="C120:F120"/>
    <mergeCell ref="C122:F122"/>
    <mergeCell ref="C123:F123"/>
    <mergeCell ref="C111:F111"/>
    <mergeCell ref="C112:F112"/>
    <mergeCell ref="C113:F113"/>
    <mergeCell ref="C114:F114"/>
    <mergeCell ref="C115:F115"/>
    <mergeCell ref="C116:F116"/>
    <mergeCell ref="B86:D86"/>
    <mergeCell ref="C105:F105"/>
    <mergeCell ref="C106:F106"/>
    <mergeCell ref="C107:F107"/>
    <mergeCell ref="C108:F108"/>
    <mergeCell ref="C109:F109"/>
    <mergeCell ref="C110:F110"/>
    <mergeCell ref="C99:F99"/>
    <mergeCell ref="C100:F100"/>
    <mergeCell ref="C101:F101"/>
    <mergeCell ref="C102:F102"/>
    <mergeCell ref="C103:F103"/>
    <mergeCell ref="C104:F104"/>
    <mergeCell ref="C92:F92"/>
    <mergeCell ref="C93:F93"/>
    <mergeCell ref="C94:F94"/>
    <mergeCell ref="C95:F95"/>
    <mergeCell ref="C96:F96"/>
    <mergeCell ref="C97:F97"/>
    <mergeCell ref="B87:D87"/>
    <mergeCell ref="B88:D88"/>
    <mergeCell ref="B89:D89"/>
    <mergeCell ref="A90:F90"/>
    <mergeCell ref="C91:F91"/>
    <mergeCell ref="B79:H79"/>
    <mergeCell ref="B81:D81"/>
    <mergeCell ref="B85:D85"/>
    <mergeCell ref="B71:G71"/>
    <mergeCell ref="B72:G72"/>
    <mergeCell ref="B73:G73"/>
    <mergeCell ref="B74:G74"/>
    <mergeCell ref="B75:G75"/>
    <mergeCell ref="B76:G76"/>
    <mergeCell ref="B84:D84"/>
    <mergeCell ref="B82:D82"/>
    <mergeCell ref="B83:D83"/>
    <mergeCell ref="B65:E65"/>
    <mergeCell ref="B66:E66"/>
    <mergeCell ref="B68:E68"/>
    <mergeCell ref="B69:E69"/>
    <mergeCell ref="B70:G70"/>
    <mergeCell ref="B59:E59"/>
    <mergeCell ref="B60:E60"/>
    <mergeCell ref="B61:E61"/>
    <mergeCell ref="B62:E62"/>
    <mergeCell ref="B63:E63"/>
    <mergeCell ref="B64:E64"/>
    <mergeCell ref="B67:E67"/>
    <mergeCell ref="B53:E53"/>
    <mergeCell ref="B54:E54"/>
    <mergeCell ref="B55:E55"/>
    <mergeCell ref="B56:E56"/>
    <mergeCell ref="B57:E57"/>
    <mergeCell ref="B58:E58"/>
    <mergeCell ref="B47:E47"/>
    <mergeCell ref="B48:E48"/>
    <mergeCell ref="B49:E49"/>
    <mergeCell ref="B50:E50"/>
    <mergeCell ref="B51:E51"/>
    <mergeCell ref="B52:E52"/>
    <mergeCell ref="B40:E40"/>
    <mergeCell ref="B41:E41"/>
    <mergeCell ref="B42:E42"/>
    <mergeCell ref="B43:E43"/>
    <mergeCell ref="B45:E45"/>
    <mergeCell ref="B46:E46"/>
    <mergeCell ref="B34:E34"/>
    <mergeCell ref="B35:E35"/>
    <mergeCell ref="B36:E36"/>
    <mergeCell ref="B37:E37"/>
    <mergeCell ref="B38:E38"/>
    <mergeCell ref="B39:E39"/>
    <mergeCell ref="B28:E28"/>
    <mergeCell ref="B29:E29"/>
    <mergeCell ref="B30:E30"/>
    <mergeCell ref="B31:E31"/>
    <mergeCell ref="B32:E32"/>
    <mergeCell ref="B33:E33"/>
    <mergeCell ref="B22:E22"/>
    <mergeCell ref="B23:E23"/>
    <mergeCell ref="B24:E24"/>
    <mergeCell ref="B25:E25"/>
    <mergeCell ref="B26:E26"/>
    <mergeCell ref="B27:E27"/>
    <mergeCell ref="B17:E17"/>
    <mergeCell ref="B18:E18"/>
    <mergeCell ref="B19:E19"/>
    <mergeCell ref="B20:E20"/>
    <mergeCell ref="B9:E9"/>
    <mergeCell ref="B10:E10"/>
    <mergeCell ref="B11:E11"/>
    <mergeCell ref="B12:E12"/>
    <mergeCell ref="B13:E13"/>
    <mergeCell ref="B14:E14"/>
    <mergeCell ref="A2:B2"/>
    <mergeCell ref="A3:G3"/>
    <mergeCell ref="B4:G4"/>
    <mergeCell ref="B5:E5"/>
    <mergeCell ref="B6:E6"/>
    <mergeCell ref="B7:E7"/>
    <mergeCell ref="B8:E8"/>
    <mergeCell ref="B15:E15"/>
    <mergeCell ref="B16:E16"/>
  </mergeCells>
  <pageMargins left="0.38" right="0.54" top="2.08" bottom="0.75" header="0.46" footer="0.27"/>
  <pageSetup paperSize="9" scale="14" fitToHeight="0" orientation="portrait" r:id="rId1"/>
  <headerFooter>
    <oddHeader>&amp;C&amp;G&amp;RBSC PRO-F-146</oddHeader>
    <oddFooter>&amp;C&amp;G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74"/>
  <sheetViews>
    <sheetView showWhiteSpace="0" view="pageLayout" topLeftCell="A93" zoomScale="65" zoomScaleNormal="100" zoomScaleSheetLayoutView="66" zoomScalePageLayoutView="65" workbookViewId="0">
      <selection activeCell="A101" sqref="A101:XFD101"/>
    </sheetView>
  </sheetViews>
  <sheetFormatPr defaultColWidth="8.88671875" defaultRowHeight="13.8" x14ac:dyDescent="0.25"/>
  <cols>
    <col min="1" max="1" width="20.6640625" style="229" customWidth="1"/>
    <col min="2" max="2" width="8.88671875" style="229" customWidth="1"/>
    <col min="3" max="3" width="8.88671875" style="229"/>
    <col min="4" max="4" width="2.6640625" style="229" customWidth="1"/>
    <col min="5" max="5" width="3.44140625" style="229" customWidth="1"/>
    <col min="6" max="6" width="20.88671875" style="229" customWidth="1"/>
    <col min="7" max="7" width="20.21875" style="229" customWidth="1"/>
    <col min="8" max="8" width="21" style="229" customWidth="1"/>
    <col min="9" max="9" width="21.21875" style="229" customWidth="1"/>
    <col min="10" max="10" width="13.44140625" style="229" customWidth="1"/>
    <col min="11" max="11" width="2.5546875" style="229" customWidth="1"/>
    <col min="12" max="12" width="15.33203125" style="229" hidden="1" customWidth="1"/>
    <col min="13" max="13" width="10.33203125" style="229" customWidth="1"/>
    <col min="14" max="14" width="14.44140625" style="229" customWidth="1"/>
    <col min="15" max="15" width="14.44140625" style="229" bestFit="1" customWidth="1"/>
    <col min="16" max="16" width="17" style="229" customWidth="1"/>
    <col min="17" max="17" width="16.6640625" style="229" customWidth="1"/>
    <col min="18" max="18" width="12.5546875" style="229" customWidth="1"/>
    <col min="19" max="16384" width="8.88671875" style="229"/>
  </cols>
  <sheetData>
    <row r="1" spans="1:12" ht="21.6" customHeight="1" x14ac:dyDescent="0.25"/>
    <row r="2" spans="1:12" ht="34.799999999999997" customHeight="1" x14ac:dyDescent="0.3">
      <c r="A2" s="525" t="s">
        <v>306</v>
      </c>
      <c r="B2" s="902" t="s">
        <v>544</v>
      </c>
      <c r="C2" s="902"/>
      <c r="D2" s="902"/>
      <c r="E2" s="902"/>
      <c r="F2" s="902"/>
      <c r="G2" s="902"/>
      <c r="H2" s="902"/>
      <c r="I2" s="902"/>
      <c r="J2" s="903"/>
      <c r="K2" s="671"/>
      <c r="L2" s="561"/>
    </row>
    <row r="3" spans="1:12" ht="0.6" customHeight="1" x14ac:dyDescent="0.25">
      <c r="A3" s="176"/>
      <c r="B3" s="35"/>
      <c r="C3" s="35"/>
      <c r="D3" s="35"/>
      <c r="E3" s="35"/>
      <c r="F3" s="35"/>
      <c r="G3" s="35"/>
      <c r="H3" s="35"/>
      <c r="I3" s="35"/>
      <c r="J3" s="390"/>
      <c r="K3" s="390"/>
      <c r="L3" s="390"/>
    </row>
    <row r="4" spans="1:12" ht="34.200000000000003" customHeight="1" x14ac:dyDescent="0.3">
      <c r="A4" s="176"/>
      <c r="B4" s="937" t="s">
        <v>545</v>
      </c>
      <c r="C4" s="937"/>
      <c r="D4" s="937"/>
      <c r="E4" s="937"/>
      <c r="F4" s="937"/>
      <c r="G4" s="862" t="s">
        <v>546</v>
      </c>
      <c r="H4" s="862"/>
      <c r="I4" s="862"/>
      <c r="J4" s="940"/>
      <c r="K4" s="560"/>
      <c r="L4" s="560"/>
    </row>
    <row r="5" spans="1:12" ht="19.2" customHeight="1" x14ac:dyDescent="0.3">
      <c r="A5" s="176"/>
      <c r="B5" s="938" t="s">
        <v>547</v>
      </c>
      <c r="C5" s="938"/>
      <c r="D5" s="938"/>
      <c r="E5" s="938"/>
      <c r="F5" s="938"/>
      <c r="G5" s="441"/>
      <c r="H5" s="441"/>
      <c r="I5" s="442">
        <f ca="1">NOW()</f>
        <v>46181.382880439814</v>
      </c>
      <c r="J5" s="562"/>
      <c r="K5" s="562"/>
      <c r="L5" s="443"/>
    </row>
    <row r="6" spans="1:12" ht="22.2" customHeight="1" x14ac:dyDescent="0.3">
      <c r="A6" s="176"/>
      <c r="B6" s="444" t="s">
        <v>548</v>
      </c>
      <c r="C6" s="439"/>
      <c r="D6" s="439"/>
      <c r="E6" s="444"/>
      <c r="F6" s="439"/>
      <c r="G6" s="439"/>
      <c r="H6" s="439"/>
      <c r="I6" s="439"/>
      <c r="J6" s="440"/>
      <c r="K6" s="440"/>
      <c r="L6" s="440"/>
    </row>
    <row r="7" spans="1:12" ht="0.6" customHeight="1" x14ac:dyDescent="0.25">
      <c r="A7" s="176"/>
      <c r="B7" s="439"/>
      <c r="C7" s="439"/>
      <c r="D7" s="439"/>
      <c r="E7" s="439"/>
      <c r="F7" s="439"/>
      <c r="G7" s="439"/>
      <c r="H7" s="439"/>
      <c r="I7" s="439"/>
      <c r="J7" s="440"/>
      <c r="K7" s="440"/>
      <c r="L7" s="440"/>
    </row>
    <row r="8" spans="1:12" ht="18" customHeight="1" x14ac:dyDescent="0.3">
      <c r="A8" s="176"/>
      <c r="B8" s="444" t="s">
        <v>549</v>
      </c>
      <c r="C8" s="439"/>
      <c r="D8" s="439" t="s">
        <v>240</v>
      </c>
      <c r="E8" s="439"/>
      <c r="F8" s="439"/>
      <c r="G8" s="439"/>
      <c r="H8" s="439"/>
      <c r="I8" s="439"/>
      <c r="J8" s="440"/>
      <c r="K8" s="440"/>
      <c r="L8" s="440"/>
    </row>
    <row r="9" spans="1:12" ht="18" customHeight="1" x14ac:dyDescent="0.3">
      <c r="A9" s="177"/>
      <c r="B9" s="445"/>
      <c r="C9" s="445"/>
      <c r="D9" s="446" t="s">
        <v>550</v>
      </c>
      <c r="E9" s="446"/>
      <c r="F9" s="446"/>
      <c r="G9" s="446"/>
      <c r="H9" s="446"/>
      <c r="I9" s="446"/>
      <c r="J9" s="447"/>
      <c r="K9" s="447"/>
      <c r="L9" s="447"/>
    </row>
    <row r="10" spans="1:12" ht="2.4" hidden="1" customHeight="1" x14ac:dyDescent="0.3">
      <c r="A10" s="176"/>
      <c r="B10" s="33"/>
      <c r="C10" s="33"/>
      <c r="D10" s="33"/>
      <c r="E10" s="33"/>
      <c r="F10" s="33"/>
      <c r="G10" s="33"/>
      <c r="H10" s="33"/>
      <c r="I10" s="33"/>
      <c r="J10" s="33"/>
      <c r="K10" s="391"/>
      <c r="L10" s="391"/>
    </row>
    <row r="11" spans="1:12" ht="14.4" customHeight="1" x14ac:dyDescent="0.25">
      <c r="A11" s="939" t="s">
        <v>551</v>
      </c>
      <c r="B11" s="939"/>
      <c r="C11" s="939"/>
      <c r="D11" s="939"/>
      <c r="E11" s="939"/>
      <c r="F11" s="813"/>
      <c r="G11" s="813"/>
      <c r="H11" s="813"/>
      <c r="I11" s="813"/>
      <c r="J11" s="813"/>
      <c r="K11" s="622"/>
      <c r="L11" s="559"/>
    </row>
    <row r="12" spans="1:12" ht="1.95" hidden="1" customHeight="1" x14ac:dyDescent="0.25">
      <c r="A12" s="939"/>
      <c r="B12" s="939"/>
      <c r="C12" s="939"/>
      <c r="D12" s="939"/>
      <c r="E12" s="939"/>
      <c r="F12" s="598"/>
      <c r="G12" s="598"/>
      <c r="H12" s="598"/>
      <c r="I12" s="598"/>
      <c r="J12" s="598"/>
      <c r="K12" s="449"/>
      <c r="L12" s="449"/>
    </row>
    <row r="13" spans="1:12" ht="1.2" hidden="1" customHeight="1" x14ac:dyDescent="0.25">
      <c r="A13" s="939"/>
      <c r="B13" s="939"/>
      <c r="C13" s="939"/>
      <c r="D13" s="939"/>
      <c r="E13" s="939"/>
      <c r="F13" s="595"/>
      <c r="G13" s="595"/>
      <c r="H13" s="595"/>
      <c r="I13" s="595"/>
      <c r="J13" s="595"/>
      <c r="K13" s="449"/>
      <c r="L13" s="449"/>
    </row>
    <row r="14" spans="1:12" ht="25.5" hidden="1" customHeight="1" x14ac:dyDescent="0.25">
      <c r="A14" s="939"/>
      <c r="B14" s="939"/>
      <c r="C14" s="939"/>
      <c r="D14" s="939"/>
      <c r="E14" s="939"/>
      <c r="F14" s="592" t="s">
        <v>294</v>
      </c>
      <c r="G14" s="592"/>
      <c r="H14" s="592"/>
      <c r="I14" s="592"/>
      <c r="J14" s="592"/>
      <c r="K14" s="452"/>
      <c r="L14" s="452"/>
    </row>
    <row r="15" spans="1:12" ht="25.5" hidden="1" customHeight="1" x14ac:dyDescent="0.25">
      <c r="A15" s="939"/>
      <c r="B15" s="939"/>
      <c r="C15" s="939"/>
      <c r="D15" s="939"/>
      <c r="E15" s="939"/>
      <c r="F15" s="592" t="s">
        <v>397</v>
      </c>
      <c r="G15" s="592"/>
      <c r="H15" s="592"/>
      <c r="I15" s="592"/>
      <c r="J15" s="592"/>
      <c r="K15" s="452"/>
      <c r="L15" s="452"/>
    </row>
    <row r="16" spans="1:12" ht="25.5" hidden="1" customHeight="1" x14ac:dyDescent="0.25">
      <c r="A16" s="939"/>
      <c r="B16" s="939"/>
      <c r="C16" s="939"/>
      <c r="D16" s="939"/>
      <c r="E16" s="939"/>
      <c r="F16" s="592" t="s">
        <v>204</v>
      </c>
      <c r="G16" s="592"/>
      <c r="H16" s="592"/>
      <c r="I16" s="592"/>
      <c r="J16" s="592"/>
      <c r="K16" s="452"/>
      <c r="L16" s="452"/>
    </row>
    <row r="17" spans="1:12" ht="16.5" hidden="1" customHeight="1" x14ac:dyDescent="0.25">
      <c r="A17" s="939"/>
      <c r="B17" s="939"/>
      <c r="C17" s="939"/>
      <c r="D17" s="939"/>
      <c r="E17" s="939"/>
      <c r="F17" s="592" t="s">
        <v>777</v>
      </c>
      <c r="G17" s="592"/>
      <c r="H17" s="592"/>
      <c r="I17" s="592"/>
      <c r="J17" s="592"/>
      <c r="K17" s="452"/>
      <c r="L17" s="452"/>
    </row>
    <row r="18" spans="1:12" ht="25.5" hidden="1" customHeight="1" x14ac:dyDescent="0.25">
      <c r="A18" s="939"/>
      <c r="B18" s="939"/>
      <c r="C18" s="939"/>
      <c r="D18" s="939"/>
      <c r="E18" s="939"/>
      <c r="F18" s="592" t="s">
        <v>398</v>
      </c>
      <c r="G18" s="592"/>
      <c r="H18" s="592"/>
      <c r="I18" s="592"/>
      <c r="J18" s="592"/>
      <c r="K18" s="452"/>
      <c r="L18" s="452"/>
    </row>
    <row r="19" spans="1:12" ht="38.25" hidden="1" customHeight="1" x14ac:dyDescent="0.25">
      <c r="A19" s="939"/>
      <c r="B19" s="939"/>
      <c r="C19" s="939"/>
      <c r="D19" s="939"/>
      <c r="E19" s="939"/>
      <c r="F19" s="592" t="s">
        <v>399</v>
      </c>
      <c r="G19" s="592"/>
      <c r="H19" s="592"/>
      <c r="I19" s="592"/>
      <c r="J19" s="592"/>
      <c r="K19" s="452"/>
      <c r="L19" s="452"/>
    </row>
    <row r="20" spans="1:12" ht="16.5" hidden="1" customHeight="1" x14ac:dyDescent="0.25">
      <c r="A20" s="939"/>
      <c r="B20" s="939"/>
      <c r="C20" s="939"/>
      <c r="D20" s="939"/>
      <c r="E20" s="939"/>
      <c r="F20" s="592" t="s">
        <v>700</v>
      </c>
      <c r="G20" s="592"/>
      <c r="H20" s="592"/>
      <c r="I20" s="592"/>
      <c r="J20" s="592"/>
      <c r="K20" s="452"/>
      <c r="L20" s="452"/>
    </row>
    <row r="21" spans="1:12" ht="16.5" hidden="1" customHeight="1" x14ac:dyDescent="0.25">
      <c r="A21" s="939"/>
      <c r="B21" s="939"/>
      <c r="C21" s="939"/>
      <c r="D21" s="939"/>
      <c r="E21" s="939"/>
      <c r="F21" s="592" t="s">
        <v>209</v>
      </c>
      <c r="G21" s="592"/>
      <c r="H21" s="592"/>
      <c r="I21" s="592"/>
      <c r="J21" s="592"/>
      <c r="K21" s="452"/>
      <c r="L21" s="452"/>
    </row>
    <row r="22" spans="1:12" ht="25.5" hidden="1" customHeight="1" x14ac:dyDescent="0.25">
      <c r="A22" s="939"/>
      <c r="B22" s="939"/>
      <c r="C22" s="939"/>
      <c r="D22" s="939"/>
      <c r="E22" s="939"/>
      <c r="F22" s="592" t="s">
        <v>400</v>
      </c>
      <c r="G22" s="592"/>
      <c r="H22" s="592"/>
      <c r="I22" s="592"/>
      <c r="J22" s="592"/>
      <c r="K22" s="452"/>
      <c r="L22" s="452"/>
    </row>
    <row r="23" spans="1:12" ht="25.5" hidden="1" customHeight="1" x14ac:dyDescent="0.25">
      <c r="A23" s="939"/>
      <c r="B23" s="939"/>
      <c r="C23" s="939"/>
      <c r="D23" s="939"/>
      <c r="E23" s="939"/>
      <c r="F23" s="592" t="s">
        <v>401</v>
      </c>
      <c r="G23" s="592"/>
      <c r="H23" s="592"/>
      <c r="I23" s="592"/>
      <c r="J23" s="592"/>
      <c r="K23" s="452"/>
      <c r="L23" s="452"/>
    </row>
    <row r="24" spans="1:12" ht="25.5" hidden="1" customHeight="1" x14ac:dyDescent="0.25">
      <c r="A24" s="939"/>
      <c r="B24" s="939"/>
      <c r="C24" s="939"/>
      <c r="D24" s="939"/>
      <c r="E24" s="939"/>
      <c r="F24" s="592" t="s">
        <v>385</v>
      </c>
      <c r="G24" s="592"/>
      <c r="H24" s="592"/>
      <c r="I24" s="592"/>
      <c r="J24" s="592"/>
      <c r="K24" s="452"/>
      <c r="L24" s="452"/>
    </row>
    <row r="25" spans="1:12" ht="25.5" hidden="1" customHeight="1" x14ac:dyDescent="0.25">
      <c r="A25" s="939"/>
      <c r="B25" s="939"/>
      <c r="C25" s="939"/>
      <c r="D25" s="939"/>
      <c r="E25" s="939"/>
      <c r="F25" s="592" t="s">
        <v>402</v>
      </c>
      <c r="G25" s="592"/>
      <c r="H25" s="592"/>
      <c r="I25" s="592"/>
      <c r="J25" s="592"/>
      <c r="K25" s="452"/>
      <c r="L25" s="452"/>
    </row>
    <row r="26" spans="1:12" ht="16.5" hidden="1" customHeight="1" x14ac:dyDescent="0.25">
      <c r="A26" s="939"/>
      <c r="B26" s="939"/>
      <c r="C26" s="939"/>
      <c r="D26" s="939"/>
      <c r="E26" s="939"/>
      <c r="F26" s="592" t="s">
        <v>429</v>
      </c>
      <c r="G26" s="592"/>
      <c r="H26" s="592"/>
      <c r="I26" s="592"/>
      <c r="J26" s="592"/>
      <c r="K26" s="452"/>
      <c r="L26" s="452"/>
    </row>
    <row r="27" spans="1:12" ht="51" hidden="1" customHeight="1" x14ac:dyDescent="0.25">
      <c r="A27" s="939"/>
      <c r="B27" s="939"/>
      <c r="C27" s="939"/>
      <c r="D27" s="939"/>
      <c r="E27" s="939"/>
      <c r="F27" s="592" t="s">
        <v>403</v>
      </c>
      <c r="G27" s="592"/>
      <c r="H27" s="592"/>
      <c r="I27" s="592"/>
      <c r="J27" s="592"/>
      <c r="K27" s="452"/>
      <c r="L27" s="452"/>
    </row>
    <row r="28" spans="1:12" ht="16.5" hidden="1" customHeight="1" x14ac:dyDescent="0.25">
      <c r="A28" s="939"/>
      <c r="B28" s="939"/>
      <c r="C28" s="939"/>
      <c r="D28" s="939"/>
      <c r="E28" s="939"/>
      <c r="F28" s="592" t="s">
        <v>404</v>
      </c>
      <c r="G28" s="592"/>
      <c r="H28" s="592"/>
      <c r="I28" s="592"/>
      <c r="J28" s="592"/>
      <c r="K28" s="452"/>
      <c r="L28" s="452"/>
    </row>
    <row r="29" spans="1:12" ht="16.5" hidden="1" customHeight="1" x14ac:dyDescent="0.25">
      <c r="A29" s="939"/>
      <c r="B29" s="939"/>
      <c r="C29" s="939"/>
      <c r="D29" s="939"/>
      <c r="E29" s="939"/>
      <c r="F29" s="592" t="s">
        <v>54</v>
      </c>
      <c r="G29" s="592"/>
      <c r="H29" s="592"/>
      <c r="I29" s="592"/>
      <c r="J29" s="592"/>
      <c r="K29" s="452"/>
      <c r="L29" s="452"/>
    </row>
    <row r="30" spans="1:12" ht="25.5" hidden="1" customHeight="1" x14ac:dyDescent="0.25">
      <c r="A30" s="939"/>
      <c r="B30" s="939"/>
      <c r="C30" s="939"/>
      <c r="D30" s="939"/>
      <c r="E30" s="939"/>
      <c r="F30" s="592" t="s">
        <v>405</v>
      </c>
      <c r="G30" s="592"/>
      <c r="H30" s="592"/>
      <c r="I30" s="592"/>
      <c r="J30" s="592"/>
      <c r="K30" s="452"/>
      <c r="L30" s="452"/>
    </row>
    <row r="31" spans="1:12" ht="25.5" hidden="1" customHeight="1" x14ac:dyDescent="0.25">
      <c r="A31" s="939"/>
      <c r="B31" s="939"/>
      <c r="C31" s="939"/>
      <c r="D31" s="939"/>
      <c r="E31" s="939"/>
      <c r="F31" s="592" t="s">
        <v>408</v>
      </c>
      <c r="G31" s="592"/>
      <c r="H31" s="592"/>
      <c r="I31" s="592"/>
      <c r="J31" s="592"/>
      <c r="K31" s="452"/>
      <c r="L31" s="452"/>
    </row>
    <row r="32" spans="1:12" ht="25.5" hidden="1" customHeight="1" x14ac:dyDescent="0.25">
      <c r="A32" s="939"/>
      <c r="B32" s="939"/>
      <c r="C32" s="939"/>
      <c r="D32" s="939"/>
      <c r="E32" s="939"/>
      <c r="F32" s="592" t="s">
        <v>409</v>
      </c>
      <c r="G32" s="592"/>
      <c r="H32" s="592"/>
      <c r="I32" s="592"/>
      <c r="J32" s="592"/>
      <c r="K32" s="452"/>
      <c r="L32" s="452"/>
    </row>
    <row r="33" spans="1:12" ht="16.5" hidden="1" customHeight="1" x14ac:dyDescent="0.25">
      <c r="A33" s="939"/>
      <c r="B33" s="939"/>
      <c r="C33" s="939"/>
      <c r="D33" s="939"/>
      <c r="E33" s="939"/>
      <c r="F33" s="592" t="s">
        <v>410</v>
      </c>
      <c r="G33" s="592"/>
      <c r="H33" s="592"/>
      <c r="I33" s="592"/>
      <c r="J33" s="592"/>
      <c r="K33" s="452"/>
      <c r="L33" s="452"/>
    </row>
    <row r="34" spans="1:12" ht="25.5" hidden="1" customHeight="1" x14ac:dyDescent="0.25">
      <c r="A34" s="939"/>
      <c r="B34" s="939"/>
      <c r="C34" s="939"/>
      <c r="D34" s="939"/>
      <c r="E34" s="939"/>
      <c r="F34" s="592" t="s">
        <v>411</v>
      </c>
      <c r="G34" s="592"/>
      <c r="H34" s="592"/>
      <c r="I34" s="592"/>
      <c r="J34" s="592"/>
      <c r="K34" s="452"/>
      <c r="L34" s="452"/>
    </row>
    <row r="35" spans="1:12" ht="16.5" hidden="1" customHeight="1" x14ac:dyDescent="0.25">
      <c r="A35" s="939"/>
      <c r="B35" s="939"/>
      <c r="C35" s="939"/>
      <c r="D35" s="939"/>
      <c r="E35" s="939"/>
      <c r="F35" s="592" t="s">
        <v>412</v>
      </c>
      <c r="G35" s="592"/>
      <c r="H35" s="592"/>
      <c r="I35" s="592"/>
      <c r="J35" s="592"/>
      <c r="K35" s="452"/>
      <c r="L35" s="452"/>
    </row>
    <row r="36" spans="1:12" ht="38.25" hidden="1" customHeight="1" x14ac:dyDescent="0.25">
      <c r="A36" s="939"/>
      <c r="B36" s="939"/>
      <c r="C36" s="939"/>
      <c r="D36" s="939"/>
      <c r="E36" s="939"/>
      <c r="F36" s="592" t="s">
        <v>414</v>
      </c>
      <c r="G36" s="592"/>
      <c r="H36" s="592"/>
      <c r="I36" s="592"/>
      <c r="J36" s="592"/>
      <c r="K36" s="452"/>
      <c r="L36" s="452"/>
    </row>
    <row r="37" spans="1:12" ht="25.5" hidden="1" customHeight="1" x14ac:dyDescent="0.25">
      <c r="A37" s="939"/>
      <c r="B37" s="939"/>
      <c r="C37" s="939"/>
      <c r="D37" s="939"/>
      <c r="E37" s="939"/>
      <c r="F37" s="592" t="s">
        <v>415</v>
      </c>
      <c r="G37" s="592"/>
      <c r="H37" s="592"/>
      <c r="I37" s="592"/>
      <c r="J37" s="592"/>
      <c r="K37" s="452"/>
      <c r="L37" s="452"/>
    </row>
    <row r="38" spans="1:12" ht="25.5" hidden="1" customHeight="1" x14ac:dyDescent="0.25">
      <c r="A38" s="939"/>
      <c r="B38" s="939"/>
      <c r="C38" s="939"/>
      <c r="D38" s="939"/>
      <c r="E38" s="939"/>
      <c r="F38" s="592" t="s">
        <v>416</v>
      </c>
      <c r="G38" s="592"/>
      <c r="H38" s="592"/>
      <c r="I38" s="592"/>
      <c r="J38" s="592"/>
      <c r="K38" s="452"/>
      <c r="L38" s="452"/>
    </row>
    <row r="39" spans="1:12" ht="25.5" hidden="1" customHeight="1" x14ac:dyDescent="0.25">
      <c r="A39" s="939"/>
      <c r="B39" s="939"/>
      <c r="C39" s="939"/>
      <c r="D39" s="939"/>
      <c r="E39" s="939"/>
      <c r="F39" s="592" t="s">
        <v>778</v>
      </c>
      <c r="G39" s="592"/>
      <c r="H39" s="592"/>
      <c r="I39" s="592"/>
      <c r="J39" s="592"/>
      <c r="K39" s="452"/>
      <c r="L39" s="452"/>
    </row>
    <row r="40" spans="1:12" ht="16.5" hidden="1" customHeight="1" x14ac:dyDescent="0.25">
      <c r="A40" s="939"/>
      <c r="B40" s="939"/>
      <c r="C40" s="939"/>
      <c r="D40" s="939"/>
      <c r="E40" s="939"/>
      <c r="F40" s="592" t="s">
        <v>779</v>
      </c>
      <c r="G40" s="592"/>
      <c r="H40" s="592"/>
      <c r="I40" s="592"/>
      <c r="J40" s="592"/>
      <c r="K40" s="452"/>
      <c r="L40" s="452"/>
    </row>
    <row r="41" spans="1:12" ht="25.5" hidden="1" customHeight="1" x14ac:dyDescent="0.25">
      <c r="A41" s="939"/>
      <c r="B41" s="939"/>
      <c r="C41" s="939"/>
      <c r="D41" s="939"/>
      <c r="E41" s="939"/>
      <c r="F41" s="592" t="s">
        <v>780</v>
      </c>
      <c r="G41" s="592"/>
      <c r="H41" s="592"/>
      <c r="I41" s="592"/>
      <c r="J41" s="592"/>
      <c r="K41" s="452"/>
      <c r="L41" s="452"/>
    </row>
    <row r="42" spans="1:12" ht="25.5" hidden="1" customHeight="1" x14ac:dyDescent="0.25">
      <c r="A42" s="939"/>
      <c r="B42" s="939"/>
      <c r="C42" s="939"/>
      <c r="D42" s="939"/>
      <c r="E42" s="939"/>
      <c r="F42" s="592" t="s">
        <v>419</v>
      </c>
      <c r="G42" s="592"/>
      <c r="H42" s="592"/>
      <c r="I42" s="592"/>
      <c r="J42" s="592"/>
      <c r="K42" s="452"/>
      <c r="L42" s="452"/>
    </row>
    <row r="43" spans="1:12" ht="16.5" hidden="1" customHeight="1" x14ac:dyDescent="0.25">
      <c r="A43" s="939"/>
      <c r="B43" s="939"/>
      <c r="C43" s="939"/>
      <c r="D43" s="939"/>
      <c r="E43" s="939"/>
      <c r="F43" s="592" t="s">
        <v>393</v>
      </c>
      <c r="G43" s="592"/>
      <c r="H43" s="592"/>
      <c r="I43" s="592"/>
      <c r="J43" s="592"/>
      <c r="K43" s="452"/>
      <c r="L43" s="452"/>
    </row>
    <row r="44" spans="1:12" ht="25.5" hidden="1" customHeight="1" x14ac:dyDescent="0.25">
      <c r="A44" s="939"/>
      <c r="B44" s="939"/>
      <c r="C44" s="939"/>
      <c r="D44" s="939"/>
      <c r="E44" s="939"/>
      <c r="F44" s="592" t="s">
        <v>421</v>
      </c>
      <c r="G44" s="592"/>
      <c r="H44" s="592"/>
      <c r="I44" s="592"/>
      <c r="J44" s="592"/>
      <c r="K44" s="452"/>
      <c r="L44" s="452"/>
    </row>
    <row r="45" spans="1:12" ht="25.5" hidden="1" customHeight="1" x14ac:dyDescent="0.25">
      <c r="A45" s="939"/>
      <c r="B45" s="939"/>
      <c r="C45" s="939"/>
      <c r="D45" s="939"/>
      <c r="E45" s="939"/>
      <c r="F45" s="592" t="s">
        <v>422</v>
      </c>
      <c r="G45" s="592"/>
      <c r="H45" s="592"/>
      <c r="I45" s="592"/>
      <c r="J45" s="592"/>
      <c r="K45" s="452"/>
      <c r="L45" s="452"/>
    </row>
    <row r="46" spans="1:12" ht="25.5" hidden="1" customHeight="1" x14ac:dyDescent="0.25">
      <c r="A46" s="939"/>
      <c r="B46" s="939"/>
      <c r="C46" s="939"/>
      <c r="D46" s="939"/>
      <c r="E46" s="939"/>
      <c r="F46" s="592" t="s">
        <v>423</v>
      </c>
      <c r="G46" s="592"/>
      <c r="H46" s="592"/>
      <c r="I46" s="592"/>
      <c r="J46" s="592"/>
      <c r="K46" s="452"/>
      <c r="L46" s="452"/>
    </row>
    <row r="47" spans="1:12" ht="25.5" hidden="1" customHeight="1" x14ac:dyDescent="0.25">
      <c r="A47" s="939"/>
      <c r="B47" s="939"/>
      <c r="C47" s="939"/>
      <c r="D47" s="939"/>
      <c r="E47" s="939"/>
      <c r="F47" s="592" t="s">
        <v>425</v>
      </c>
      <c r="G47" s="592"/>
      <c r="H47" s="592"/>
      <c r="I47" s="592"/>
      <c r="J47" s="592"/>
      <c r="K47" s="452"/>
      <c r="L47" s="452"/>
    </row>
    <row r="48" spans="1:12" ht="25.5" hidden="1" customHeight="1" x14ac:dyDescent="0.25">
      <c r="A48" s="939"/>
      <c r="B48" s="939"/>
      <c r="C48" s="939"/>
      <c r="D48" s="939"/>
      <c r="E48" s="939"/>
      <c r="F48" s="592" t="s">
        <v>781</v>
      </c>
      <c r="G48" s="592"/>
      <c r="H48" s="592"/>
      <c r="I48" s="592"/>
      <c r="J48" s="592"/>
      <c r="K48" s="452"/>
      <c r="L48" s="452"/>
    </row>
    <row r="49" spans="1:12" ht="25.5" hidden="1" customHeight="1" x14ac:dyDescent="0.25">
      <c r="A49" s="939"/>
      <c r="B49" s="939"/>
      <c r="C49" s="939"/>
      <c r="D49" s="939"/>
      <c r="E49" s="939"/>
      <c r="F49" s="592" t="s">
        <v>426</v>
      </c>
      <c r="G49" s="592"/>
      <c r="H49" s="592"/>
      <c r="I49" s="592"/>
      <c r="J49" s="592"/>
      <c r="K49" s="452"/>
      <c r="L49" s="452"/>
    </row>
    <row r="50" spans="1:12" ht="25.5" hidden="1" customHeight="1" x14ac:dyDescent="0.25">
      <c r="A50" s="939"/>
      <c r="B50" s="939"/>
      <c r="C50" s="939"/>
      <c r="D50" s="939"/>
      <c r="E50" s="939"/>
      <c r="F50" s="592" t="s">
        <v>782</v>
      </c>
      <c r="G50" s="592"/>
      <c r="H50" s="592"/>
      <c r="I50" s="592"/>
      <c r="J50" s="592"/>
      <c r="K50" s="452"/>
      <c r="L50" s="452"/>
    </row>
    <row r="51" spans="1:12" ht="16.5" hidden="1" customHeight="1" x14ac:dyDescent="0.25">
      <c r="A51" s="939"/>
      <c r="B51" s="939"/>
      <c r="C51" s="939"/>
      <c r="D51" s="939"/>
      <c r="E51" s="939"/>
      <c r="F51" s="592" t="s">
        <v>783</v>
      </c>
      <c r="G51" s="592"/>
      <c r="H51" s="592"/>
      <c r="I51" s="592"/>
      <c r="J51" s="592"/>
      <c r="K51" s="452"/>
      <c r="L51" s="452"/>
    </row>
    <row r="52" spans="1:12" ht="25.5" hidden="1" customHeight="1" x14ac:dyDescent="0.25">
      <c r="A52" s="939"/>
      <c r="B52" s="939"/>
      <c r="C52" s="939"/>
      <c r="D52" s="939"/>
      <c r="E52" s="939"/>
      <c r="F52" s="592" t="s">
        <v>427</v>
      </c>
      <c r="G52" s="592"/>
      <c r="H52" s="592"/>
      <c r="I52" s="592"/>
      <c r="J52" s="592"/>
      <c r="K52" s="452"/>
      <c r="L52" s="452"/>
    </row>
    <row r="53" spans="1:12" ht="16.5" hidden="1" customHeight="1" x14ac:dyDescent="0.25">
      <c r="A53" s="939"/>
      <c r="B53" s="939"/>
      <c r="C53" s="939"/>
      <c r="D53" s="939"/>
      <c r="E53" s="939"/>
      <c r="F53" s="592" t="s">
        <v>431</v>
      </c>
      <c r="G53" s="592"/>
      <c r="H53" s="592"/>
      <c r="I53" s="592"/>
      <c r="J53" s="592"/>
      <c r="K53" s="452"/>
      <c r="L53" s="452"/>
    </row>
    <row r="54" spans="1:12" ht="25.5" hidden="1" customHeight="1" x14ac:dyDescent="0.25">
      <c r="A54" s="939"/>
      <c r="B54" s="939"/>
      <c r="C54" s="939"/>
      <c r="D54" s="939"/>
      <c r="E54" s="939"/>
      <c r="F54" s="592" t="s">
        <v>784</v>
      </c>
      <c r="G54" s="592"/>
      <c r="H54" s="592"/>
      <c r="I54" s="592"/>
      <c r="J54" s="592"/>
      <c r="K54" s="452"/>
      <c r="L54" s="452"/>
    </row>
    <row r="55" spans="1:12" ht="25.5" hidden="1" customHeight="1" x14ac:dyDescent="0.25">
      <c r="A55" s="939"/>
      <c r="B55" s="939"/>
      <c r="C55" s="939"/>
      <c r="D55" s="939"/>
      <c r="E55" s="939"/>
      <c r="F55" s="592" t="s">
        <v>785</v>
      </c>
      <c r="G55" s="592"/>
      <c r="H55" s="592"/>
      <c r="I55" s="592"/>
      <c r="J55" s="592"/>
      <c r="K55" s="452"/>
      <c r="L55" s="452"/>
    </row>
    <row r="56" spans="1:12" ht="38.25" hidden="1" customHeight="1" x14ac:dyDescent="0.25">
      <c r="A56" s="939"/>
      <c r="B56" s="939"/>
      <c r="C56" s="939"/>
      <c r="D56" s="939"/>
      <c r="E56" s="939"/>
      <c r="F56" s="592" t="s">
        <v>786</v>
      </c>
      <c r="G56" s="592"/>
      <c r="H56" s="592"/>
      <c r="I56" s="592"/>
      <c r="J56" s="592"/>
      <c r="K56" s="452"/>
      <c r="L56" s="452"/>
    </row>
    <row r="57" spans="1:12" ht="25.5" hidden="1" customHeight="1" x14ac:dyDescent="0.25">
      <c r="A57" s="939"/>
      <c r="B57" s="939"/>
      <c r="C57" s="939"/>
      <c r="D57" s="939"/>
      <c r="E57" s="939"/>
      <c r="F57" s="592" t="s">
        <v>787</v>
      </c>
      <c r="G57" s="592"/>
      <c r="H57" s="592"/>
      <c r="I57" s="592"/>
      <c r="J57" s="592"/>
      <c r="K57" s="452"/>
      <c r="L57" s="452"/>
    </row>
    <row r="58" spans="1:12" ht="38.25" hidden="1" customHeight="1" x14ac:dyDescent="0.25">
      <c r="A58" s="939"/>
      <c r="B58" s="939"/>
      <c r="C58" s="939"/>
      <c r="D58" s="939"/>
      <c r="E58" s="939"/>
      <c r="F58" s="592" t="s">
        <v>788</v>
      </c>
      <c r="G58" s="592"/>
      <c r="H58" s="592"/>
      <c r="I58" s="592"/>
      <c r="J58" s="592"/>
      <c r="K58" s="452"/>
      <c r="L58" s="452"/>
    </row>
    <row r="59" spans="1:12" ht="16.5" hidden="1" customHeight="1" x14ac:dyDescent="0.25">
      <c r="A59" s="939"/>
      <c r="B59" s="939"/>
      <c r="C59" s="939"/>
      <c r="D59" s="939"/>
      <c r="E59" s="939"/>
      <c r="F59" s="592" t="s">
        <v>35</v>
      </c>
      <c r="G59" s="592"/>
      <c r="H59" s="592"/>
      <c r="I59" s="592"/>
      <c r="J59" s="592"/>
      <c r="K59" s="452"/>
      <c r="L59" s="452"/>
    </row>
    <row r="60" spans="1:12" ht="38.25" hidden="1" customHeight="1" x14ac:dyDescent="0.25">
      <c r="A60" s="939"/>
      <c r="B60" s="939"/>
      <c r="C60" s="939"/>
      <c r="D60" s="939"/>
      <c r="E60" s="939"/>
      <c r="F60" s="592" t="s">
        <v>789</v>
      </c>
      <c r="G60" s="592"/>
      <c r="H60" s="592"/>
      <c r="I60" s="592"/>
      <c r="J60" s="592"/>
      <c r="K60" s="452"/>
      <c r="L60" s="452"/>
    </row>
    <row r="61" spans="1:12" ht="38.25" hidden="1" customHeight="1" x14ac:dyDescent="0.25">
      <c r="A61" s="939"/>
      <c r="B61" s="939"/>
      <c r="C61" s="939"/>
      <c r="D61" s="939"/>
      <c r="E61" s="939"/>
      <c r="F61" s="592" t="s">
        <v>790</v>
      </c>
      <c r="G61" s="592"/>
      <c r="H61" s="592"/>
      <c r="I61" s="592"/>
      <c r="J61" s="592"/>
      <c r="K61" s="452"/>
      <c r="L61" s="452"/>
    </row>
    <row r="62" spans="1:12" ht="25.5" hidden="1" customHeight="1" x14ac:dyDescent="0.25">
      <c r="A62" s="939"/>
      <c r="B62" s="939"/>
      <c r="C62" s="939"/>
      <c r="D62" s="939"/>
      <c r="E62" s="939"/>
      <c r="F62" s="592" t="s">
        <v>791</v>
      </c>
      <c r="G62" s="592"/>
      <c r="H62" s="592"/>
      <c r="I62" s="592"/>
      <c r="J62" s="592"/>
      <c r="K62" s="452"/>
      <c r="L62" s="452"/>
    </row>
    <row r="63" spans="1:12" ht="16.5" hidden="1" customHeight="1" x14ac:dyDescent="0.25">
      <c r="A63" s="939"/>
      <c r="B63" s="939"/>
      <c r="C63" s="939"/>
      <c r="D63" s="939"/>
      <c r="E63" s="939"/>
      <c r="F63" s="592" t="s">
        <v>792</v>
      </c>
      <c r="G63" s="592"/>
      <c r="H63" s="592"/>
      <c r="I63" s="592"/>
      <c r="J63" s="592"/>
      <c r="K63" s="452"/>
      <c r="L63" s="452"/>
    </row>
    <row r="64" spans="1:12" ht="16.5" hidden="1" customHeight="1" x14ac:dyDescent="0.25">
      <c r="A64" s="939"/>
      <c r="B64" s="939"/>
      <c r="C64" s="939"/>
      <c r="D64" s="939"/>
      <c r="E64" s="939"/>
      <c r="F64" s="592" t="s">
        <v>420</v>
      </c>
      <c r="G64" s="592"/>
      <c r="H64" s="592"/>
      <c r="I64" s="592"/>
      <c r="J64" s="592"/>
      <c r="K64" s="452"/>
      <c r="L64" s="452"/>
    </row>
    <row r="65" spans="1:12" ht="38.25" hidden="1" customHeight="1" x14ac:dyDescent="0.25">
      <c r="A65" s="939"/>
      <c r="B65" s="939"/>
      <c r="C65" s="939"/>
      <c r="D65" s="939"/>
      <c r="E65" s="939"/>
      <c r="F65" s="592" t="s">
        <v>793</v>
      </c>
      <c r="G65" s="592"/>
      <c r="H65" s="592"/>
      <c r="I65" s="592"/>
      <c r="J65" s="592"/>
      <c r="K65" s="452"/>
      <c r="L65" s="452"/>
    </row>
    <row r="66" spans="1:12" ht="25.5" hidden="1" customHeight="1" x14ac:dyDescent="0.25">
      <c r="A66" s="939"/>
      <c r="B66" s="939"/>
      <c r="C66" s="939"/>
      <c r="D66" s="939"/>
      <c r="E66" s="939"/>
      <c r="F66" s="592" t="s">
        <v>413</v>
      </c>
      <c r="G66" s="592"/>
      <c r="H66" s="592"/>
      <c r="I66" s="592"/>
      <c r="J66" s="592"/>
      <c r="K66" s="452"/>
      <c r="L66" s="452"/>
    </row>
    <row r="67" spans="1:12" ht="38.25" hidden="1" customHeight="1" x14ac:dyDescent="0.25">
      <c r="A67" s="939"/>
      <c r="B67" s="939"/>
      <c r="C67" s="939"/>
      <c r="D67" s="939"/>
      <c r="E67" s="939"/>
      <c r="F67" s="592" t="s">
        <v>794</v>
      </c>
      <c r="G67" s="592"/>
      <c r="H67" s="592"/>
      <c r="I67" s="592"/>
      <c r="J67" s="592"/>
      <c r="K67" s="452"/>
      <c r="L67" s="452"/>
    </row>
    <row r="68" spans="1:12" ht="38.25" hidden="1" customHeight="1" x14ac:dyDescent="0.25">
      <c r="A68" s="939"/>
      <c r="B68" s="939"/>
      <c r="C68" s="939"/>
      <c r="D68" s="939"/>
      <c r="E68" s="939"/>
      <c r="F68" s="592" t="s">
        <v>27</v>
      </c>
      <c r="G68" s="592"/>
      <c r="H68" s="592"/>
      <c r="I68" s="592"/>
      <c r="J68" s="592"/>
      <c r="K68" s="452"/>
      <c r="L68" s="452"/>
    </row>
    <row r="69" spans="1:12" ht="25.5" hidden="1" customHeight="1" x14ac:dyDescent="0.25">
      <c r="A69" s="939"/>
      <c r="B69" s="939"/>
      <c r="C69" s="939"/>
      <c r="D69" s="939"/>
      <c r="E69" s="939"/>
      <c r="F69" s="592" t="s">
        <v>440</v>
      </c>
      <c r="G69" s="592"/>
      <c r="H69" s="592"/>
      <c r="I69" s="592"/>
      <c r="J69" s="592"/>
      <c r="K69" s="452"/>
      <c r="L69" s="452"/>
    </row>
    <row r="70" spans="1:12" ht="25.5" hidden="1" customHeight="1" x14ac:dyDescent="0.25">
      <c r="A70" s="939"/>
      <c r="B70" s="939"/>
      <c r="C70" s="939"/>
      <c r="D70" s="939"/>
      <c r="E70" s="939"/>
      <c r="F70" s="592" t="s">
        <v>444</v>
      </c>
      <c r="G70" s="592"/>
      <c r="H70" s="592"/>
      <c r="I70" s="592"/>
      <c r="J70" s="592"/>
      <c r="K70" s="452"/>
      <c r="L70" s="452"/>
    </row>
    <row r="71" spans="1:12" ht="25.5" hidden="1" customHeight="1" x14ac:dyDescent="0.25">
      <c r="A71" s="939"/>
      <c r="B71" s="939"/>
      <c r="C71" s="939"/>
      <c r="D71" s="939"/>
      <c r="E71" s="939"/>
      <c r="F71" s="592" t="s">
        <v>435</v>
      </c>
      <c r="G71" s="592"/>
      <c r="H71" s="592"/>
      <c r="I71" s="592"/>
      <c r="J71" s="592"/>
      <c r="K71" s="452"/>
      <c r="L71" s="452"/>
    </row>
    <row r="72" spans="1:12" ht="16.5" hidden="1" customHeight="1" x14ac:dyDescent="0.25">
      <c r="A72" s="939"/>
      <c r="B72" s="939"/>
      <c r="C72" s="939"/>
      <c r="D72" s="939"/>
      <c r="E72" s="939"/>
      <c r="F72" s="592" t="s">
        <v>795</v>
      </c>
      <c r="G72" s="592"/>
      <c r="H72" s="592"/>
      <c r="I72" s="592"/>
      <c r="J72" s="592"/>
      <c r="K72" s="452"/>
      <c r="L72" s="452"/>
    </row>
    <row r="73" spans="1:12" ht="25.5" hidden="1" customHeight="1" x14ac:dyDescent="0.25">
      <c r="A73" s="939"/>
      <c r="B73" s="939"/>
      <c r="C73" s="939"/>
      <c r="D73" s="939"/>
      <c r="E73" s="939"/>
      <c r="F73" s="592" t="s">
        <v>796</v>
      </c>
      <c r="G73" s="592"/>
      <c r="H73" s="592"/>
      <c r="I73" s="592"/>
      <c r="J73" s="592"/>
      <c r="K73" s="452"/>
      <c r="L73" s="452"/>
    </row>
    <row r="74" spans="1:12" ht="25.5" hidden="1" customHeight="1" x14ac:dyDescent="0.25">
      <c r="A74" s="939"/>
      <c r="B74" s="939"/>
      <c r="C74" s="939"/>
      <c r="D74" s="939"/>
      <c r="E74" s="939"/>
      <c r="F74" s="592" t="s">
        <v>797</v>
      </c>
      <c r="G74" s="592"/>
      <c r="H74" s="592"/>
      <c r="I74" s="592"/>
      <c r="J74" s="592"/>
      <c r="K74" s="452"/>
      <c r="L74" s="452"/>
    </row>
    <row r="75" spans="1:12" ht="25.5" hidden="1" customHeight="1" x14ac:dyDescent="0.25">
      <c r="A75" s="939"/>
      <c r="B75" s="939"/>
      <c r="C75" s="939"/>
      <c r="D75" s="939"/>
      <c r="E75" s="939"/>
      <c r="F75" s="592" t="s">
        <v>798</v>
      </c>
      <c r="G75" s="592"/>
      <c r="H75" s="592"/>
      <c r="I75" s="592"/>
      <c r="J75" s="592"/>
      <c r="K75" s="452"/>
      <c r="L75" s="452"/>
    </row>
    <row r="76" spans="1:12" ht="25.5" hidden="1" customHeight="1" x14ac:dyDescent="0.25">
      <c r="A76" s="939"/>
      <c r="B76" s="939"/>
      <c r="C76" s="939"/>
      <c r="D76" s="939"/>
      <c r="E76" s="939"/>
      <c r="F76" s="592" t="s">
        <v>799</v>
      </c>
      <c r="G76" s="592"/>
      <c r="H76" s="592"/>
      <c r="I76" s="592"/>
      <c r="J76" s="592"/>
      <c r="K76" s="452"/>
      <c r="L76" s="452"/>
    </row>
    <row r="77" spans="1:12" ht="38.25" hidden="1" customHeight="1" x14ac:dyDescent="0.25">
      <c r="A77" s="939"/>
      <c r="B77" s="939"/>
      <c r="C77" s="939"/>
      <c r="D77" s="939"/>
      <c r="E77" s="939"/>
      <c r="F77" s="592" t="s">
        <v>800</v>
      </c>
      <c r="G77" s="592"/>
      <c r="H77" s="592"/>
      <c r="I77" s="592"/>
      <c r="J77" s="592"/>
      <c r="K77" s="452"/>
      <c r="L77" s="452"/>
    </row>
    <row r="78" spans="1:12" ht="25.5" hidden="1" customHeight="1" x14ac:dyDescent="0.25">
      <c r="A78" s="939"/>
      <c r="B78" s="939"/>
      <c r="C78" s="939"/>
      <c r="D78" s="939"/>
      <c r="E78" s="939"/>
      <c r="F78" s="592" t="s">
        <v>801</v>
      </c>
      <c r="G78" s="592"/>
      <c r="H78" s="592"/>
      <c r="I78" s="592"/>
      <c r="J78" s="592"/>
      <c r="K78" s="452"/>
      <c r="L78" s="452"/>
    </row>
    <row r="79" spans="1:12" ht="38.25" hidden="1" customHeight="1" x14ac:dyDescent="0.25">
      <c r="A79" s="939"/>
      <c r="B79" s="939"/>
      <c r="C79" s="939"/>
      <c r="D79" s="939"/>
      <c r="E79" s="939"/>
      <c r="F79" s="592" t="s">
        <v>802</v>
      </c>
      <c r="G79" s="592"/>
      <c r="H79" s="592"/>
      <c r="I79" s="592"/>
      <c r="J79" s="592"/>
      <c r="K79" s="452"/>
      <c r="L79" s="452"/>
    </row>
    <row r="80" spans="1:12" ht="16.5" hidden="1" customHeight="1" x14ac:dyDescent="0.25">
      <c r="A80" s="939"/>
      <c r="B80" s="939"/>
      <c r="C80" s="939"/>
      <c r="D80" s="939"/>
      <c r="E80" s="939"/>
      <c r="F80" s="592" t="s">
        <v>439</v>
      </c>
      <c r="G80" s="592"/>
      <c r="H80" s="592"/>
      <c r="I80" s="592"/>
      <c r="J80" s="592"/>
      <c r="K80" s="452"/>
      <c r="L80" s="452"/>
    </row>
    <row r="81" spans="1:18" ht="25.5" hidden="1" customHeight="1" x14ac:dyDescent="0.25">
      <c r="A81" s="939"/>
      <c r="B81" s="939"/>
      <c r="C81" s="939"/>
      <c r="D81" s="939"/>
      <c r="E81" s="939"/>
      <c r="F81" s="592" t="s">
        <v>803</v>
      </c>
      <c r="G81" s="592"/>
      <c r="H81" s="592"/>
      <c r="I81" s="592"/>
      <c r="J81" s="592"/>
      <c r="K81" s="452"/>
      <c r="L81" s="452"/>
    </row>
    <row r="82" spans="1:18" ht="38.25" hidden="1" customHeight="1" x14ac:dyDescent="0.25">
      <c r="A82" s="939"/>
      <c r="B82" s="939"/>
      <c r="C82" s="939"/>
      <c r="D82" s="939"/>
      <c r="E82" s="939"/>
      <c r="F82" s="592" t="s">
        <v>406</v>
      </c>
      <c r="G82" s="592"/>
      <c r="H82" s="592"/>
      <c r="I82" s="592"/>
      <c r="J82" s="592"/>
      <c r="K82" s="452"/>
      <c r="L82" s="452"/>
    </row>
    <row r="83" spans="1:18" ht="38.25" hidden="1" customHeight="1" x14ac:dyDescent="0.25">
      <c r="A83" s="939"/>
      <c r="B83" s="939"/>
      <c r="C83" s="939"/>
      <c r="D83" s="939"/>
      <c r="E83" s="939"/>
      <c r="F83" s="592" t="s">
        <v>428</v>
      </c>
      <c r="G83" s="592"/>
      <c r="H83" s="592"/>
      <c r="I83" s="592"/>
      <c r="J83" s="592"/>
      <c r="K83" s="452"/>
      <c r="L83" s="452"/>
    </row>
    <row r="84" spans="1:18" ht="25.5" hidden="1" customHeight="1" x14ac:dyDescent="0.25">
      <c r="A84" s="939"/>
      <c r="B84" s="939"/>
      <c r="C84" s="939"/>
      <c r="D84" s="939"/>
      <c r="E84" s="939"/>
      <c r="F84" s="592" t="s">
        <v>804</v>
      </c>
      <c r="G84" s="592"/>
      <c r="H84" s="592"/>
      <c r="I84" s="592"/>
      <c r="J84" s="592"/>
      <c r="K84" s="452"/>
      <c r="L84" s="452"/>
    </row>
    <row r="85" spans="1:18" ht="25.5" hidden="1" customHeight="1" x14ac:dyDescent="0.25">
      <c r="A85" s="939"/>
      <c r="B85" s="939"/>
      <c r="C85" s="939"/>
      <c r="D85" s="939"/>
      <c r="E85" s="939"/>
      <c r="F85" s="592" t="s">
        <v>434</v>
      </c>
      <c r="G85" s="592"/>
      <c r="H85" s="592"/>
      <c r="I85" s="592"/>
      <c r="J85" s="592"/>
      <c r="K85" s="452"/>
      <c r="L85" s="452"/>
    </row>
    <row r="86" spans="1:18" ht="6.6" hidden="1" customHeight="1" x14ac:dyDescent="0.25">
      <c r="A86" s="939"/>
      <c r="B86" s="939"/>
      <c r="C86" s="939"/>
      <c r="D86" s="939"/>
      <c r="E86" s="939"/>
      <c r="F86" s="592" t="s">
        <v>805</v>
      </c>
      <c r="G86" s="592"/>
      <c r="H86" s="592"/>
      <c r="I86" s="592"/>
      <c r="J86" s="592"/>
      <c r="K86" s="452"/>
      <c r="L86" s="452"/>
    </row>
    <row r="87" spans="1:18" ht="13.95" customHeight="1" x14ac:dyDescent="0.25">
      <c r="A87" s="939"/>
      <c r="B87" s="939"/>
      <c r="C87" s="939"/>
      <c r="D87" s="939"/>
      <c r="E87" s="939"/>
      <c r="F87" s="901" t="str">
        <f>DATA!W200</f>
        <v>YCA Printing Services</v>
      </c>
      <c r="G87" s="901" t="s">
        <v>35</v>
      </c>
      <c r="H87" s="901" t="s">
        <v>994</v>
      </c>
      <c r="I87" s="901" t="s">
        <v>27</v>
      </c>
      <c r="J87" s="901"/>
      <c r="K87" s="901"/>
      <c r="L87" s="929"/>
    </row>
    <row r="88" spans="1:18" ht="63" customHeight="1" x14ac:dyDescent="0.25">
      <c r="A88" s="939"/>
      <c r="B88" s="939"/>
      <c r="C88" s="939"/>
      <c r="D88" s="939"/>
      <c r="E88" s="939"/>
      <c r="F88" s="901"/>
      <c r="G88" s="901"/>
      <c r="H88" s="901"/>
      <c r="I88" s="901"/>
      <c r="J88" s="901"/>
      <c r="K88" s="901"/>
      <c r="L88" s="930"/>
      <c r="M88" s="922"/>
      <c r="O88" s="901"/>
    </row>
    <row r="89" spans="1:18" ht="69.599999999999994" customHeight="1" x14ac:dyDescent="0.25">
      <c r="A89" s="941" t="str">
        <f>PR!D16</f>
        <v>Printing of Training Manual (Hardbound cover, laminated, colored,15.5 x 23 cm, 70 pages, 80gsm, colored, glossy with ISSN/ISBN number)</v>
      </c>
      <c r="B89" s="941"/>
      <c r="C89" s="941"/>
      <c r="D89" s="941"/>
      <c r="E89" s="941"/>
      <c r="F89" s="657">
        <f>DATA!O200</f>
        <v>81000</v>
      </c>
      <c r="G89" s="384">
        <v>87500</v>
      </c>
      <c r="H89" s="385">
        <v>90000</v>
      </c>
      <c r="I89" s="385" t="s">
        <v>806</v>
      </c>
      <c r="J89" s="385"/>
      <c r="K89" s="385"/>
      <c r="L89" s="685"/>
      <c r="M89" s="922"/>
      <c r="N89" s="231"/>
      <c r="O89" s="901"/>
      <c r="P89" s="231"/>
      <c r="Q89" s="232"/>
      <c r="R89" s="232"/>
    </row>
    <row r="90" spans="1:18" ht="25.8" customHeight="1" x14ac:dyDescent="0.25">
      <c r="A90" s="941"/>
      <c r="B90" s="941"/>
      <c r="C90" s="941"/>
      <c r="D90" s="941"/>
      <c r="E90" s="941"/>
      <c r="F90" s="657"/>
      <c r="G90" s="385"/>
      <c r="H90" s="657"/>
      <c r="I90" s="657"/>
      <c r="J90" s="385"/>
      <c r="K90" s="385"/>
      <c r="L90" s="594"/>
      <c r="M90" s="224"/>
      <c r="N90" s="231"/>
      <c r="O90" s="231"/>
      <c r="P90" s="231"/>
      <c r="Q90" s="232"/>
      <c r="R90" s="232"/>
    </row>
    <row r="91" spans="1:18" ht="22.2" customHeight="1" x14ac:dyDescent="0.25">
      <c r="A91" s="941"/>
      <c r="B91" s="941"/>
      <c r="C91" s="941"/>
      <c r="D91" s="941"/>
      <c r="E91" s="941"/>
      <c r="F91" s="657"/>
      <c r="G91" s="385"/>
      <c r="H91" s="385"/>
      <c r="I91" s="657"/>
      <c r="J91" s="385"/>
      <c r="K91" s="385"/>
      <c r="L91" s="596"/>
      <c r="M91" s="224"/>
      <c r="N91" s="231"/>
      <c r="O91" s="231"/>
      <c r="P91" s="231"/>
      <c r="Q91" s="232"/>
      <c r="R91" s="232"/>
    </row>
    <row r="92" spans="1:18" ht="28.8" customHeight="1" x14ac:dyDescent="0.25">
      <c r="A92" s="941"/>
      <c r="B92" s="941"/>
      <c r="C92" s="941"/>
      <c r="D92" s="941"/>
      <c r="E92" s="941"/>
      <c r="F92" s="657"/>
      <c r="G92" s="657"/>
      <c r="H92" s="385"/>
      <c r="I92" s="657"/>
      <c r="J92" s="385"/>
      <c r="K92" s="385"/>
      <c r="L92" s="596"/>
      <c r="M92" s="224"/>
      <c r="N92" s="231"/>
      <c r="O92" s="231"/>
      <c r="P92" s="231"/>
      <c r="Q92" s="232"/>
      <c r="R92" s="232"/>
    </row>
    <row r="93" spans="1:18" ht="29.4" customHeight="1" x14ac:dyDescent="0.25">
      <c r="A93" s="941"/>
      <c r="B93" s="941"/>
      <c r="C93" s="941"/>
      <c r="D93" s="941"/>
      <c r="E93" s="941"/>
      <c r="F93" s="657"/>
      <c r="G93" s="385"/>
      <c r="H93" s="385"/>
      <c r="I93" s="385"/>
      <c r="J93" s="385"/>
      <c r="K93" s="385"/>
      <c r="L93" s="596"/>
      <c r="M93" s="224"/>
      <c r="N93" s="231"/>
      <c r="O93" s="231"/>
      <c r="P93" s="231"/>
      <c r="Q93" s="232"/>
      <c r="R93" s="232"/>
    </row>
    <row r="94" spans="1:18" ht="29.4" customHeight="1" x14ac:dyDescent="0.25">
      <c r="A94" s="941"/>
      <c r="B94" s="941"/>
      <c r="C94" s="941"/>
      <c r="D94" s="941"/>
      <c r="E94" s="941"/>
      <c r="F94" s="657"/>
      <c r="G94" s="385"/>
      <c r="H94" s="385"/>
      <c r="I94" s="385"/>
      <c r="J94" s="385"/>
      <c r="K94" s="385"/>
      <c r="L94" s="596"/>
      <c r="M94" s="224"/>
      <c r="N94" s="231"/>
      <c r="O94" s="231"/>
      <c r="P94" s="231"/>
      <c r="Q94" s="232"/>
      <c r="R94" s="232"/>
    </row>
    <row r="95" spans="1:18" ht="22.8" customHeight="1" x14ac:dyDescent="0.25">
      <c r="A95" s="941"/>
      <c r="B95" s="941"/>
      <c r="C95" s="941"/>
      <c r="D95" s="941"/>
      <c r="E95" s="941"/>
      <c r="F95" s="657"/>
      <c r="G95" s="385"/>
      <c r="H95" s="385"/>
      <c r="I95" s="385"/>
      <c r="J95" s="385"/>
      <c r="K95" s="385"/>
      <c r="L95" s="596"/>
      <c r="M95" s="224"/>
      <c r="N95" s="231"/>
      <c r="O95" s="327"/>
      <c r="P95" s="231"/>
      <c r="Q95" s="232"/>
      <c r="R95" s="232"/>
    </row>
    <row r="96" spans="1:18" ht="22.2" customHeight="1" x14ac:dyDescent="0.25">
      <c r="A96" s="941"/>
      <c r="B96" s="941"/>
      <c r="C96" s="941"/>
      <c r="D96" s="941"/>
      <c r="E96" s="941"/>
      <c r="F96" s="657"/>
      <c r="G96" s="385"/>
      <c r="H96" s="385"/>
      <c r="I96" s="385"/>
      <c r="J96" s="385"/>
      <c r="K96" s="385"/>
      <c r="L96" s="597"/>
      <c r="M96" s="224"/>
      <c r="N96" s="231"/>
      <c r="O96" s="231"/>
      <c r="P96" s="231"/>
      <c r="Q96" s="232"/>
      <c r="R96" s="232"/>
    </row>
    <row r="97" spans="1:18" ht="27.6" customHeight="1" x14ac:dyDescent="0.25">
      <c r="A97" s="941"/>
      <c r="B97" s="941"/>
      <c r="C97" s="941"/>
      <c r="D97" s="941"/>
      <c r="E97" s="941"/>
      <c r="F97" s="657"/>
      <c r="G97" s="657"/>
      <c r="H97" s="385"/>
      <c r="I97" s="385"/>
      <c r="J97" s="385"/>
      <c r="K97" s="385"/>
      <c r="L97" s="597"/>
      <c r="M97" s="224"/>
      <c r="N97" s="231"/>
      <c r="O97" s="231"/>
      <c r="P97" s="231"/>
      <c r="Q97" s="232"/>
      <c r="R97" s="232"/>
    </row>
    <row r="98" spans="1:18" ht="23.4" customHeight="1" x14ac:dyDescent="0.25">
      <c r="A98" s="941"/>
      <c r="B98" s="941"/>
      <c r="C98" s="941"/>
      <c r="D98" s="941"/>
      <c r="E98" s="941"/>
      <c r="F98" s="657"/>
      <c r="G98" s="657"/>
      <c r="H98" s="385"/>
      <c r="I98" s="385"/>
      <c r="J98" s="657"/>
      <c r="K98" s="657"/>
      <c r="L98" s="624"/>
      <c r="M98" s="224"/>
      <c r="N98" s="231"/>
      <c r="O98" s="231"/>
      <c r="P98" s="231"/>
      <c r="Q98" s="232"/>
      <c r="R98" s="232"/>
    </row>
    <row r="99" spans="1:18" ht="24.6" customHeight="1" x14ac:dyDescent="0.25">
      <c r="A99" s="941"/>
      <c r="B99" s="941"/>
      <c r="C99" s="941"/>
      <c r="D99" s="941"/>
      <c r="E99" s="941"/>
      <c r="F99" s="657"/>
      <c r="G99" s="657"/>
      <c r="H99" s="385"/>
      <c r="I99" s="385"/>
      <c r="J99" s="657"/>
      <c r="K99" s="657"/>
      <c r="L99" s="625"/>
      <c r="M99" s="224"/>
      <c r="N99" s="231"/>
      <c r="O99" s="231"/>
      <c r="P99" s="231"/>
      <c r="Q99" s="232"/>
      <c r="R99" s="232"/>
    </row>
    <row r="100" spans="1:18" ht="30" customHeight="1" x14ac:dyDescent="0.25">
      <c r="A100" s="941"/>
      <c r="B100" s="941"/>
      <c r="C100" s="941"/>
      <c r="D100" s="941"/>
      <c r="E100" s="941"/>
      <c r="F100" s="657"/>
      <c r="G100" s="385"/>
      <c r="H100" s="385"/>
      <c r="I100" s="385"/>
      <c r="J100" s="657"/>
      <c r="K100" s="657"/>
      <c r="L100" s="625"/>
      <c r="M100" s="224"/>
      <c r="N100" s="231"/>
      <c r="O100" s="231"/>
      <c r="P100" s="231"/>
      <c r="Q100" s="232"/>
      <c r="R100" s="232"/>
    </row>
    <row r="101" spans="1:18" ht="29.4" hidden="1" customHeight="1" x14ac:dyDescent="0.25">
      <c r="A101" s="941"/>
      <c r="B101" s="941"/>
      <c r="C101" s="941"/>
      <c r="D101" s="941"/>
      <c r="E101" s="941"/>
      <c r="F101" s="657"/>
      <c r="G101" s="385"/>
      <c r="H101" s="385"/>
      <c r="I101" s="385"/>
      <c r="J101" s="657"/>
      <c r="K101" s="657"/>
      <c r="L101" s="625"/>
      <c r="M101" s="224"/>
      <c r="N101" s="231"/>
      <c r="O101" s="231"/>
      <c r="P101" s="231"/>
      <c r="Q101" s="232"/>
      <c r="R101" s="232"/>
    </row>
    <row r="102" spans="1:18" ht="22.2" hidden="1" customHeight="1" x14ac:dyDescent="0.25">
      <c r="A102" s="941"/>
      <c r="B102" s="941"/>
      <c r="C102" s="941"/>
      <c r="D102" s="941"/>
      <c r="E102" s="941"/>
      <c r="F102" s="657"/>
      <c r="G102" s="385"/>
      <c r="H102" s="385"/>
      <c r="I102" s="385"/>
      <c r="J102" s="385"/>
      <c r="K102" s="385"/>
      <c r="L102" s="625"/>
      <c r="M102" s="224"/>
      <c r="N102" s="231"/>
      <c r="O102" s="231"/>
      <c r="P102" s="231"/>
      <c r="Q102" s="232"/>
      <c r="R102" s="232"/>
    </row>
    <row r="103" spans="1:18" ht="36.6" hidden="1" customHeight="1" x14ac:dyDescent="0.25">
      <c r="A103" s="941"/>
      <c r="B103" s="941"/>
      <c r="C103" s="941"/>
      <c r="D103" s="941"/>
      <c r="E103" s="941"/>
      <c r="F103" s="657"/>
      <c r="G103" s="385"/>
      <c r="H103" s="385"/>
      <c r="I103" s="385"/>
      <c r="J103" s="385"/>
      <c r="K103" s="385"/>
      <c r="L103" s="625"/>
      <c r="M103" s="224"/>
      <c r="N103" s="231"/>
      <c r="O103" s="231"/>
      <c r="P103" s="231"/>
      <c r="Q103" s="232"/>
      <c r="R103" s="232"/>
    </row>
    <row r="104" spans="1:18" ht="22.2" hidden="1" customHeight="1" x14ac:dyDescent="0.25">
      <c r="A104" s="941"/>
      <c r="B104" s="941"/>
      <c r="C104" s="941"/>
      <c r="D104" s="941"/>
      <c r="E104" s="941"/>
      <c r="F104" s="657"/>
      <c r="G104" s="385"/>
      <c r="H104" s="385"/>
      <c r="I104" s="385"/>
      <c r="J104" s="385"/>
      <c r="K104" s="385"/>
      <c r="L104" s="625"/>
      <c r="M104" s="224"/>
      <c r="N104" s="231"/>
      <c r="O104" s="231"/>
      <c r="P104" s="231"/>
      <c r="Q104" s="232"/>
      <c r="R104" s="232"/>
    </row>
    <row r="105" spans="1:18" ht="22.8" hidden="1" customHeight="1" x14ac:dyDescent="0.25">
      <c r="A105" s="941">
        <f>PR!D32</f>
        <v>0</v>
      </c>
      <c r="B105" s="941"/>
      <c r="C105" s="941"/>
      <c r="D105" s="941"/>
      <c r="E105" s="941"/>
      <c r="F105" s="621">
        <f>DATA!O20</f>
        <v>1940</v>
      </c>
      <c r="G105" s="626">
        <v>3000</v>
      </c>
      <c r="H105" s="626">
        <v>1900</v>
      </c>
      <c r="I105" s="626"/>
      <c r="J105" s="626"/>
      <c r="K105" s="626"/>
      <c r="L105" s="625"/>
      <c r="M105" s="224"/>
      <c r="N105" s="231"/>
      <c r="O105" s="231"/>
      <c r="P105" s="231"/>
      <c r="Q105" s="232"/>
      <c r="R105" s="232"/>
    </row>
    <row r="106" spans="1:18" ht="32.4" hidden="1" customHeight="1" x14ac:dyDescent="0.25">
      <c r="A106" s="941">
        <f>PR!D33</f>
        <v>0</v>
      </c>
      <c r="B106" s="941"/>
      <c r="C106" s="941"/>
      <c r="D106" s="941"/>
      <c r="E106" s="941"/>
      <c r="F106" s="621">
        <f>DATA!O21</f>
        <v>520</v>
      </c>
      <c r="G106" s="626">
        <v>590</v>
      </c>
      <c r="H106" s="627">
        <v>2800</v>
      </c>
      <c r="I106" s="627"/>
      <c r="J106" s="626"/>
      <c r="K106" s="626"/>
      <c r="L106" s="625"/>
      <c r="M106" s="224"/>
      <c r="N106" s="231"/>
      <c r="O106" s="231"/>
      <c r="P106" s="231"/>
      <c r="Q106" s="232"/>
      <c r="R106" s="232"/>
    </row>
    <row r="107" spans="1:18" ht="22.95" hidden="1" customHeight="1" x14ac:dyDescent="0.25">
      <c r="A107" s="912">
        <f>PR!D34</f>
        <v>0</v>
      </c>
      <c r="B107" s="913" t="s">
        <v>608</v>
      </c>
      <c r="C107" s="913" t="s">
        <v>608</v>
      </c>
      <c r="D107" s="913" t="s">
        <v>608</v>
      </c>
      <c r="E107" s="913" t="s">
        <v>608</v>
      </c>
      <c r="F107" s="621">
        <f>DATA!O22</f>
        <v>1500</v>
      </c>
      <c r="G107" s="626">
        <v>1200</v>
      </c>
      <c r="H107" s="627">
        <v>7500</v>
      </c>
      <c r="I107" s="627"/>
      <c r="J107" s="626"/>
      <c r="K107" s="626"/>
      <c r="L107" s="625"/>
      <c r="M107" s="224"/>
      <c r="N107" s="231"/>
      <c r="O107" s="231"/>
      <c r="P107" s="231"/>
      <c r="Q107" s="232"/>
      <c r="R107" s="232"/>
    </row>
    <row r="108" spans="1:18" ht="21" hidden="1" customHeight="1" x14ac:dyDescent="0.25">
      <c r="A108" s="912" t="str">
        <f>PR!D35</f>
        <v>Laddle with wooden handle with hole</v>
      </c>
      <c r="B108" s="913" t="s">
        <v>608</v>
      </c>
      <c r="C108" s="913" t="s">
        <v>608</v>
      </c>
      <c r="D108" s="913" t="s">
        <v>608</v>
      </c>
      <c r="E108" s="913" t="s">
        <v>608</v>
      </c>
      <c r="F108" s="621">
        <f>DATA!O23</f>
        <v>1980</v>
      </c>
      <c r="G108" s="626">
        <v>2800</v>
      </c>
      <c r="H108" s="626">
        <v>3500</v>
      </c>
      <c r="I108" s="626"/>
      <c r="J108" s="626"/>
      <c r="K108" s="626"/>
      <c r="L108" s="628"/>
      <c r="M108" s="224"/>
      <c r="N108" s="231"/>
      <c r="O108" s="231"/>
      <c r="P108" s="231"/>
      <c r="Q108" s="232"/>
      <c r="R108" s="232"/>
    </row>
    <row r="109" spans="1:18" ht="18" hidden="1" customHeight="1" x14ac:dyDescent="0.25">
      <c r="A109" s="912" t="str">
        <f>PR!D36</f>
        <v>Laddle with wooden handle without hole</v>
      </c>
      <c r="B109" s="913" t="s">
        <v>608</v>
      </c>
      <c r="C109" s="913" t="s">
        <v>608</v>
      </c>
      <c r="D109" s="913" t="s">
        <v>608</v>
      </c>
      <c r="E109" s="913" t="s">
        <v>608</v>
      </c>
      <c r="F109" s="621">
        <f>DATA!O24</f>
        <v>900</v>
      </c>
      <c r="G109" s="626">
        <v>1500</v>
      </c>
      <c r="H109" s="626">
        <v>1200</v>
      </c>
      <c r="I109" s="626"/>
      <c r="J109" s="626"/>
      <c r="K109" s="626"/>
      <c r="L109" s="629"/>
      <c r="M109" s="224"/>
      <c r="N109" s="231"/>
      <c r="O109" s="231"/>
      <c r="P109" s="231"/>
      <c r="Q109" s="232"/>
      <c r="R109" s="232"/>
    </row>
    <row r="110" spans="1:18" ht="18" hidden="1" customHeight="1" x14ac:dyDescent="0.25">
      <c r="A110" s="912" t="str">
        <f>PR!D37</f>
        <v xml:space="preserve">Measuring Cup Glass </v>
      </c>
      <c r="B110" s="913" t="s">
        <v>608</v>
      </c>
      <c r="C110" s="913" t="s">
        <v>608</v>
      </c>
      <c r="D110" s="913" t="s">
        <v>608</v>
      </c>
      <c r="E110" s="913" t="s">
        <v>608</v>
      </c>
      <c r="F110" s="621">
        <f>DATA!O25</f>
        <v>800</v>
      </c>
      <c r="G110" s="626">
        <v>1800</v>
      </c>
      <c r="H110" s="627">
        <v>1100</v>
      </c>
      <c r="I110" s="627"/>
      <c r="J110" s="626"/>
      <c r="K110" s="621"/>
      <c r="L110" s="629"/>
      <c r="M110" s="224"/>
      <c r="N110" s="231"/>
      <c r="O110" s="231"/>
      <c r="P110" s="231"/>
      <c r="Q110" s="232"/>
      <c r="R110" s="232"/>
    </row>
    <row r="111" spans="1:18" ht="21" hidden="1" customHeight="1" x14ac:dyDescent="0.25">
      <c r="A111" s="912" t="str">
        <f>PR!D38</f>
        <v>Measuring Cup Set    Set Includes: 1/4 cup,1/3 cup, 1/2 cup,1 cup</v>
      </c>
      <c r="B111" s="913" t="s">
        <v>608</v>
      </c>
      <c r="C111" s="913" t="s">
        <v>608</v>
      </c>
      <c r="D111" s="913" t="s">
        <v>608</v>
      </c>
      <c r="E111" s="913" t="s">
        <v>608</v>
      </c>
      <c r="F111" s="621">
        <f>DATA!O26</f>
        <v>550</v>
      </c>
      <c r="G111" s="626">
        <v>800</v>
      </c>
      <c r="H111" s="626">
        <v>1200</v>
      </c>
      <c r="I111" s="626"/>
      <c r="J111" s="626"/>
      <c r="K111" s="621"/>
      <c r="L111" s="629"/>
      <c r="M111" s="224"/>
      <c r="N111" s="231"/>
      <c r="O111" s="231"/>
      <c r="P111" s="231"/>
      <c r="Q111" s="232"/>
      <c r="R111" s="232"/>
    </row>
    <row r="112" spans="1:18" ht="30.6" hidden="1" customHeight="1" x14ac:dyDescent="0.25">
      <c r="A112" s="912" t="str">
        <f>PR!D39</f>
        <v>Measuring Spoon Set sets include: 1/8 teaspoon, 1/4 teaspoon, 1/2 teaspoon, 1 teaspoon, 1/ 2 tbsp, 1 tbsp</v>
      </c>
      <c r="B112" s="913" t="s">
        <v>608</v>
      </c>
      <c r="C112" s="913" t="s">
        <v>608</v>
      </c>
      <c r="D112" s="913" t="s">
        <v>608</v>
      </c>
      <c r="E112" s="913" t="s">
        <v>608</v>
      </c>
      <c r="F112" s="621">
        <f>DATA!O27</f>
        <v>4500</v>
      </c>
      <c r="G112" s="626">
        <v>4500</v>
      </c>
      <c r="H112" s="626">
        <v>4600</v>
      </c>
      <c r="I112" s="621"/>
      <c r="J112" s="626"/>
      <c r="K112" s="621"/>
      <c r="L112" s="629"/>
      <c r="M112" s="224"/>
      <c r="N112" s="231"/>
      <c r="O112" s="231"/>
      <c r="P112" s="231"/>
      <c r="Q112" s="232"/>
      <c r="R112" s="232"/>
    </row>
    <row r="113" spans="1:18" ht="18" hidden="1" customHeight="1" x14ac:dyDescent="0.25">
      <c r="A113" s="912" t="str">
        <f>PR!D40</f>
        <v>Mixing Bowl with Cover 5pcs</v>
      </c>
      <c r="B113" s="913" t="s">
        <v>608</v>
      </c>
      <c r="C113" s="913" t="s">
        <v>608</v>
      </c>
      <c r="D113" s="913" t="s">
        <v>608</v>
      </c>
      <c r="E113" s="913" t="s">
        <v>608</v>
      </c>
      <c r="F113" s="621">
        <f>DATA!O28</f>
        <v>8600</v>
      </c>
      <c r="G113" s="626">
        <v>16000</v>
      </c>
      <c r="H113" s="626">
        <v>11000</v>
      </c>
      <c r="I113" s="621"/>
      <c r="J113" s="626"/>
      <c r="K113" s="621"/>
      <c r="L113" s="629"/>
      <c r="M113" s="224"/>
      <c r="N113" s="231"/>
      <c r="O113" s="231"/>
      <c r="P113" s="231"/>
      <c r="Q113" s="232"/>
      <c r="R113" s="232"/>
    </row>
    <row r="114" spans="1:18" ht="19.8" hidden="1" customHeight="1" x14ac:dyDescent="0.25">
      <c r="A114" s="912" t="str">
        <f>PR!D41</f>
        <v>Fruit and Vegetable Peeler  Stainless Steel 13 cm (5 ")</v>
      </c>
      <c r="B114" s="913" t="s">
        <v>608</v>
      </c>
      <c r="C114" s="913" t="s">
        <v>608</v>
      </c>
      <c r="D114" s="913" t="s">
        <v>608</v>
      </c>
      <c r="E114" s="913" t="s">
        <v>608</v>
      </c>
      <c r="F114" s="621">
        <f>DATA!O29</f>
        <v>1400</v>
      </c>
      <c r="G114" s="626">
        <v>1600</v>
      </c>
      <c r="H114" s="626">
        <v>3600</v>
      </c>
      <c r="I114" s="621"/>
      <c r="J114" s="626"/>
      <c r="K114" s="621"/>
      <c r="L114" s="629"/>
      <c r="M114" s="224"/>
      <c r="N114" s="231"/>
      <c r="O114" s="231"/>
      <c r="P114" s="231"/>
      <c r="Q114" s="232"/>
      <c r="R114" s="232"/>
    </row>
    <row r="115" spans="1:18" ht="19.95" hidden="1" customHeight="1" x14ac:dyDescent="0.25">
      <c r="A115" s="912" t="str">
        <f>PR!D42</f>
        <v>Pot Holder Cloth 3pcs/set</v>
      </c>
      <c r="B115" s="913" t="s">
        <v>608</v>
      </c>
      <c r="C115" s="913" t="s">
        <v>608</v>
      </c>
      <c r="D115" s="913" t="s">
        <v>608</v>
      </c>
      <c r="E115" s="913" t="s">
        <v>608</v>
      </c>
      <c r="F115" s="621">
        <f>DATA!O30</f>
        <v>1900</v>
      </c>
      <c r="G115" s="626">
        <v>1800</v>
      </c>
      <c r="H115" s="626">
        <v>2000</v>
      </c>
      <c r="I115" s="621"/>
      <c r="J115" s="626"/>
      <c r="K115" s="621"/>
      <c r="L115" s="629"/>
      <c r="M115" s="224"/>
      <c r="N115" s="231"/>
      <c r="O115" s="231"/>
      <c r="P115" s="231"/>
      <c r="Q115" s="232"/>
      <c r="R115" s="232"/>
    </row>
    <row r="116" spans="1:18" ht="20.399999999999999" hidden="1" customHeight="1" x14ac:dyDescent="0.25">
      <c r="A116" s="912" t="str">
        <f>PR!D43</f>
        <v>Pot Holder Heat Insulated Gloves                  Specifications: Color: Grey
 Material: silicone
 Size: 20.5x16.5cm</v>
      </c>
      <c r="B116" s="913" t="s">
        <v>608</v>
      </c>
      <c r="C116" s="913" t="s">
        <v>608</v>
      </c>
      <c r="D116" s="913" t="s">
        <v>608</v>
      </c>
      <c r="E116" s="913" t="s">
        <v>608</v>
      </c>
      <c r="F116" s="621">
        <f>DATA!O31</f>
        <v>2800</v>
      </c>
      <c r="G116" s="626">
        <v>800</v>
      </c>
      <c r="H116" s="626">
        <v>5200</v>
      </c>
      <c r="I116" s="621"/>
      <c r="J116" s="626"/>
      <c r="K116" s="621"/>
      <c r="L116" s="629"/>
      <c r="M116" s="224"/>
      <c r="N116" s="231"/>
      <c r="O116" s="231"/>
      <c r="P116" s="231"/>
      <c r="Q116" s="232"/>
      <c r="R116" s="232"/>
    </row>
    <row r="117" spans="1:18" ht="18.600000000000001" hidden="1" customHeight="1" x14ac:dyDescent="0.25">
      <c r="A117" s="912" t="str">
        <f>PR!D44</f>
        <v xml:space="preserve">Knife Sharpener </v>
      </c>
      <c r="B117" s="913" t="s">
        <v>608</v>
      </c>
      <c r="C117" s="913" t="s">
        <v>608</v>
      </c>
      <c r="D117" s="913" t="s">
        <v>608</v>
      </c>
      <c r="E117" s="913" t="s">
        <v>608</v>
      </c>
      <c r="F117" s="621">
        <f>DATA!O32</f>
        <v>2240</v>
      </c>
      <c r="G117" s="626">
        <v>2000</v>
      </c>
      <c r="H117" s="626">
        <v>5200</v>
      </c>
      <c r="I117" s="621"/>
      <c r="J117" s="626"/>
      <c r="K117" s="621"/>
      <c r="L117" s="629"/>
      <c r="M117" s="224"/>
      <c r="N117" s="231"/>
      <c r="O117" s="231"/>
      <c r="P117" s="231"/>
      <c r="Q117" s="232"/>
      <c r="R117" s="232"/>
    </row>
    <row r="118" spans="1:18" ht="20.399999999999999" hidden="1" customHeight="1" x14ac:dyDescent="0.25">
      <c r="A118" s="912" t="str">
        <f>PR!D45</f>
        <v>Sifter Stainless Steel 270 x 70mm Mesh: #30 (0.595mm)</v>
      </c>
      <c r="B118" s="913" t="s">
        <v>608</v>
      </c>
      <c r="C118" s="913" t="s">
        <v>608</v>
      </c>
      <c r="D118" s="913" t="s">
        <v>608</v>
      </c>
      <c r="E118" s="913" t="s">
        <v>608</v>
      </c>
      <c r="F118" s="621">
        <f>DATA!O33</f>
        <v>2580</v>
      </c>
      <c r="G118" s="626">
        <v>1620</v>
      </c>
      <c r="H118" s="626">
        <v>4500</v>
      </c>
      <c r="I118" s="621"/>
      <c r="J118" s="626"/>
      <c r="K118" s="621"/>
      <c r="L118" s="629"/>
      <c r="M118" s="224"/>
      <c r="N118" s="231"/>
      <c r="O118" s="231"/>
      <c r="P118" s="231"/>
      <c r="Q118" s="232"/>
      <c r="R118" s="232"/>
    </row>
    <row r="119" spans="1:18" ht="18.600000000000001" hidden="1" customHeight="1" x14ac:dyDescent="0.25">
      <c r="A119" s="912" t="str">
        <f>PR!D46</f>
        <v xml:space="preserve">Pitcher Stainless Steel 2000 ml </v>
      </c>
      <c r="B119" s="913" t="s">
        <v>608</v>
      </c>
      <c r="C119" s="913" t="s">
        <v>608</v>
      </c>
      <c r="D119" s="913" t="s">
        <v>608</v>
      </c>
      <c r="E119" s="913" t="s">
        <v>608</v>
      </c>
      <c r="F119" s="621">
        <f>DATA!O34</f>
        <v>480</v>
      </c>
      <c r="G119" s="626">
        <v>600</v>
      </c>
      <c r="H119" s="626">
        <v>780</v>
      </c>
      <c r="I119" s="621"/>
      <c r="J119" s="626"/>
      <c r="K119" s="621"/>
      <c r="L119" s="629"/>
      <c r="M119" s="224"/>
      <c r="N119" s="231"/>
      <c r="O119" s="231"/>
      <c r="P119" s="231"/>
      <c r="Q119" s="232"/>
      <c r="R119" s="232"/>
    </row>
    <row r="120" spans="1:18" ht="19.2" hidden="1" customHeight="1" x14ac:dyDescent="0.25">
      <c r="A120" s="912" t="str">
        <f>PR!D47</f>
        <v>Basin 3.0 thick 76cm diameter Stainless</v>
      </c>
      <c r="B120" s="913" t="s">
        <v>608</v>
      </c>
      <c r="C120" s="913" t="s">
        <v>608</v>
      </c>
      <c r="D120" s="913" t="s">
        <v>608</v>
      </c>
      <c r="E120" s="913" t="s">
        <v>608</v>
      </c>
      <c r="F120" s="621">
        <f>DATA!O35</f>
        <v>1500</v>
      </c>
      <c r="G120" s="626">
        <v>1750</v>
      </c>
      <c r="H120" s="626">
        <v>1900</v>
      </c>
      <c r="I120" s="621"/>
      <c r="J120" s="626"/>
      <c r="K120" s="621"/>
      <c r="L120" s="629"/>
      <c r="M120" s="224"/>
      <c r="N120" s="231"/>
      <c r="O120" s="231"/>
      <c r="P120" s="231"/>
      <c r="Q120" s="232"/>
      <c r="R120" s="232"/>
    </row>
    <row r="121" spans="1:18" ht="29.4" hidden="1" customHeight="1" x14ac:dyDescent="0.25">
      <c r="A121" s="912" t="str">
        <f>PR!D48</f>
        <v>Basin 3.0 thick 52cm diameter Stainless</v>
      </c>
      <c r="B121" s="913" t="s">
        <v>608</v>
      </c>
      <c r="C121" s="913" t="s">
        <v>608</v>
      </c>
      <c r="D121" s="913" t="s">
        <v>608</v>
      </c>
      <c r="E121" s="913" t="s">
        <v>608</v>
      </c>
      <c r="F121" s="621">
        <f>DATA!O36</f>
        <v>800</v>
      </c>
      <c r="G121" s="626">
        <v>1500</v>
      </c>
      <c r="H121" s="626">
        <v>1200</v>
      </c>
      <c r="I121" s="621"/>
      <c r="J121" s="626"/>
      <c r="K121" s="621"/>
      <c r="L121" s="629"/>
      <c r="M121" s="224"/>
      <c r="N121" s="231"/>
      <c r="O121" s="231"/>
      <c r="P121" s="231"/>
      <c r="Q121" s="232"/>
      <c r="R121" s="232"/>
    </row>
    <row r="122" spans="1:18" ht="22.2" hidden="1" customHeight="1" x14ac:dyDescent="0.25">
      <c r="A122" s="912" t="str">
        <f>PR!D49</f>
        <v>Basin 3.0 thick 40cm diameter Stainless</v>
      </c>
      <c r="B122" s="913" t="s">
        <v>608</v>
      </c>
      <c r="C122" s="913" t="s">
        <v>608</v>
      </c>
      <c r="D122" s="913" t="s">
        <v>608</v>
      </c>
      <c r="E122" s="913" t="s">
        <v>608</v>
      </c>
      <c r="F122" s="621">
        <f>DATA!O37</f>
        <v>1500</v>
      </c>
      <c r="G122" s="630">
        <v>2000</v>
      </c>
      <c r="H122" s="626">
        <v>1500</v>
      </c>
      <c r="I122" s="621"/>
      <c r="J122" s="626"/>
      <c r="K122" s="621"/>
      <c r="L122" s="629"/>
      <c r="M122" s="224"/>
      <c r="N122" s="231"/>
      <c r="O122" s="231"/>
      <c r="P122" s="231"/>
      <c r="Q122" s="232"/>
      <c r="R122" s="232"/>
    </row>
    <row r="123" spans="1:18" ht="28.2" hidden="1" customHeight="1" x14ac:dyDescent="0.25">
      <c r="A123" s="912" t="str">
        <f>PR!D50</f>
        <v>Portioning Bowl Stainless Steel with Capacity Markings Indicator 2.5L (22cm)</v>
      </c>
      <c r="B123" s="913" t="s">
        <v>608</v>
      </c>
      <c r="C123" s="913" t="s">
        <v>608</v>
      </c>
      <c r="D123" s="913" t="s">
        <v>608</v>
      </c>
      <c r="E123" s="913" t="s">
        <v>608</v>
      </c>
      <c r="F123" s="621">
        <f>DATA!O38</f>
        <v>3000</v>
      </c>
      <c r="G123" s="630">
        <v>7000</v>
      </c>
      <c r="H123" s="626">
        <v>5400</v>
      </c>
      <c r="I123" s="621"/>
      <c r="J123" s="626"/>
      <c r="K123" s="621"/>
      <c r="L123" s="629"/>
      <c r="M123" s="224"/>
      <c r="N123" s="231"/>
      <c r="O123" s="231"/>
      <c r="P123" s="231"/>
      <c r="Q123" s="232"/>
      <c r="R123" s="232"/>
    </row>
    <row r="124" spans="1:18" ht="19.95" hidden="1" customHeight="1" x14ac:dyDescent="0.25">
      <c r="A124" s="912" t="str">
        <f>PR!D51</f>
        <v>Sponge Scrap Pad</v>
      </c>
      <c r="B124" s="913" t="s">
        <v>608</v>
      </c>
      <c r="C124" s="913" t="s">
        <v>608</v>
      </c>
      <c r="D124" s="913" t="s">
        <v>608</v>
      </c>
      <c r="E124" s="913" t="s">
        <v>608</v>
      </c>
      <c r="F124" s="621">
        <f>DATA!O39</f>
        <v>380</v>
      </c>
      <c r="G124" s="630">
        <v>3000</v>
      </c>
      <c r="H124" s="626">
        <v>1800</v>
      </c>
      <c r="I124" s="621"/>
      <c r="J124" s="626"/>
      <c r="K124" s="621"/>
      <c r="L124" s="629"/>
      <c r="M124" s="224"/>
      <c r="N124" s="231"/>
      <c r="O124" s="231"/>
      <c r="P124" s="231"/>
      <c r="Q124" s="232"/>
      <c r="R124" s="232"/>
    </row>
    <row r="125" spans="1:18" ht="20.399999999999999" hidden="1" customHeight="1" x14ac:dyDescent="0.25">
      <c r="A125" s="912" t="str">
        <f>PR!D52</f>
        <v>Scrub Pad</v>
      </c>
      <c r="B125" s="913" t="s">
        <v>608</v>
      </c>
      <c r="C125" s="913" t="s">
        <v>608</v>
      </c>
      <c r="D125" s="913" t="s">
        <v>608</v>
      </c>
      <c r="E125" s="913" t="s">
        <v>608</v>
      </c>
      <c r="F125" s="621">
        <f>DATA!O40</f>
        <v>250</v>
      </c>
      <c r="G125" s="630">
        <v>1500</v>
      </c>
      <c r="H125" s="626">
        <v>400</v>
      </c>
      <c r="I125" s="621"/>
      <c r="J125" s="626"/>
      <c r="K125" s="621"/>
      <c r="L125" s="629"/>
      <c r="M125" s="224"/>
      <c r="N125" s="231"/>
      <c r="O125" s="231"/>
      <c r="P125" s="231"/>
      <c r="Q125" s="232"/>
      <c r="R125" s="232"/>
    </row>
    <row r="126" spans="1:18" ht="18.600000000000001" hidden="1" customHeight="1" x14ac:dyDescent="0.25">
      <c r="A126" s="912" t="str">
        <f>PR!D53</f>
        <v>Dish Cloth Cotton Quick Drying Towel  Size: 70x50cm</v>
      </c>
      <c r="B126" s="913" t="s">
        <v>608</v>
      </c>
      <c r="C126" s="913" t="s">
        <v>608</v>
      </c>
      <c r="D126" s="913" t="s">
        <v>608</v>
      </c>
      <c r="E126" s="913" t="s">
        <v>608</v>
      </c>
      <c r="F126" s="621">
        <f>DATA!O41</f>
        <v>300</v>
      </c>
      <c r="G126" s="631">
        <v>1500</v>
      </c>
      <c r="H126" s="626">
        <v>500</v>
      </c>
      <c r="I126" s="621"/>
      <c r="J126" s="626"/>
      <c r="K126" s="621"/>
      <c r="L126" s="629"/>
      <c r="M126" s="224"/>
      <c r="N126" s="231"/>
      <c r="O126" s="231"/>
      <c r="P126" s="231"/>
      <c r="Q126" s="232"/>
      <c r="R126" s="232"/>
    </row>
    <row r="127" spans="1:18" ht="22.2" hidden="1" customHeight="1" x14ac:dyDescent="0.25">
      <c r="A127" s="912" t="str">
        <f>PR!D54</f>
        <v>Cleaning Gloves Long Size,Rubber, Large</v>
      </c>
      <c r="B127" s="913" t="s">
        <v>608</v>
      </c>
      <c r="C127" s="913" t="s">
        <v>608</v>
      </c>
      <c r="D127" s="913" t="s">
        <v>608</v>
      </c>
      <c r="E127" s="913" t="s">
        <v>608</v>
      </c>
      <c r="F127" s="621">
        <f>DATA!O42</f>
        <v>350</v>
      </c>
      <c r="G127" s="630">
        <v>1500</v>
      </c>
      <c r="H127" s="626">
        <v>600</v>
      </c>
      <c r="I127" s="621"/>
      <c r="J127" s="626"/>
      <c r="K127" s="621"/>
      <c r="L127" s="629"/>
      <c r="M127" s="224"/>
      <c r="N127" s="231"/>
      <c r="O127" s="231"/>
      <c r="P127" s="231"/>
      <c r="Q127" s="232"/>
      <c r="R127" s="232"/>
    </row>
    <row r="128" spans="1:18" ht="22.2" hidden="1" customHeight="1" x14ac:dyDescent="0.25">
      <c r="A128" s="912" t="str">
        <f>PR!D55</f>
        <v>Cleaning Gloves Long Size,Rubber, Medium</v>
      </c>
      <c r="B128" s="913" t="s">
        <v>608</v>
      </c>
      <c r="C128" s="913" t="s">
        <v>608</v>
      </c>
      <c r="D128" s="913" t="s">
        <v>608</v>
      </c>
      <c r="E128" s="913" t="s">
        <v>608</v>
      </c>
      <c r="F128" s="621">
        <f>DATA!O43</f>
        <v>450</v>
      </c>
      <c r="G128" s="630">
        <v>1500</v>
      </c>
      <c r="H128" s="626">
        <v>800</v>
      </c>
      <c r="I128" s="621"/>
      <c r="J128" s="626"/>
      <c r="K128" s="632"/>
      <c r="L128" s="633"/>
      <c r="M128" s="224"/>
      <c r="N128" s="231"/>
      <c r="O128" s="231"/>
      <c r="P128" s="231"/>
      <c r="Q128" s="232"/>
      <c r="R128" s="232"/>
    </row>
    <row r="129" spans="1:18" ht="22.95" hidden="1" customHeight="1" x14ac:dyDescent="0.25">
      <c r="A129" s="912" t="str">
        <f>PR!D56</f>
        <v>Cleaning Gloves Long Size,Rubber, Small</v>
      </c>
      <c r="B129" s="913" t="s">
        <v>608</v>
      </c>
      <c r="C129" s="913" t="s">
        <v>608</v>
      </c>
      <c r="D129" s="913" t="s">
        <v>608</v>
      </c>
      <c r="E129" s="913" t="s">
        <v>608</v>
      </c>
      <c r="F129" s="621">
        <f>DATA!O44</f>
        <v>2100</v>
      </c>
      <c r="G129" s="631">
        <v>2250</v>
      </c>
      <c r="H129" s="626">
        <v>2250</v>
      </c>
      <c r="I129" s="621"/>
      <c r="J129" s="626"/>
      <c r="K129" s="632"/>
      <c r="L129" s="633"/>
      <c r="M129" s="224"/>
      <c r="N129" s="231"/>
      <c r="O129" s="231"/>
      <c r="P129" s="231"/>
      <c r="Q129" s="232"/>
      <c r="R129" s="232"/>
    </row>
    <row r="130" spans="1:18" ht="22.95" hidden="1" customHeight="1" x14ac:dyDescent="0.25">
      <c r="A130" s="912" t="str">
        <f>PR!D57</f>
        <v xml:space="preserve">Fire Extinguisher  ABC Dry Chemical  10LBS </v>
      </c>
      <c r="B130" s="913" t="s">
        <v>608</v>
      </c>
      <c r="C130" s="913" t="s">
        <v>608</v>
      </c>
      <c r="D130" s="913" t="s">
        <v>608</v>
      </c>
      <c r="E130" s="913" t="s">
        <v>608</v>
      </c>
      <c r="F130" s="621">
        <f>DATA!O45</f>
        <v>6900</v>
      </c>
      <c r="G130" s="630">
        <v>6840</v>
      </c>
      <c r="H130" s="626">
        <v>5760</v>
      </c>
      <c r="I130" s="621"/>
      <c r="J130" s="626"/>
      <c r="K130" s="632"/>
      <c r="L130" s="633"/>
      <c r="M130" s="224"/>
      <c r="N130" s="231"/>
      <c r="O130" s="231"/>
      <c r="P130" s="231"/>
      <c r="Q130" s="232"/>
      <c r="R130" s="232"/>
    </row>
    <row r="131" spans="1:18" ht="25.2" hidden="1" customHeight="1" x14ac:dyDescent="0.25">
      <c r="A131" s="912" t="str">
        <f>PR!D58</f>
        <v xml:space="preserve">Fruit and Vegetables Brush Soft Bristle </v>
      </c>
      <c r="B131" s="913" t="s">
        <v>608</v>
      </c>
      <c r="C131" s="913" t="s">
        <v>608</v>
      </c>
      <c r="D131" s="913" t="s">
        <v>608</v>
      </c>
      <c r="E131" s="913" t="s">
        <v>608</v>
      </c>
      <c r="F131" s="621"/>
      <c r="G131" s="630"/>
      <c r="H131" s="626"/>
      <c r="I131" s="634"/>
      <c r="J131" s="626"/>
      <c r="K131" s="634"/>
      <c r="L131" s="635"/>
      <c r="M131" s="224"/>
      <c r="N131" s="231"/>
      <c r="O131" s="231"/>
      <c r="P131" s="231"/>
      <c r="Q131" s="232"/>
      <c r="R131" s="232"/>
    </row>
    <row r="132" spans="1:18" ht="23.4" hidden="1" customHeight="1" x14ac:dyDescent="0.25">
      <c r="A132" s="912" t="str">
        <f>DATA!I317</f>
        <v>Heavy Duty Nylon Rope (Dia;12mm ,200meters)</v>
      </c>
      <c r="B132" s="913" t="s">
        <v>608</v>
      </c>
      <c r="C132" s="913" t="s">
        <v>608</v>
      </c>
      <c r="D132" s="913" t="s">
        <v>608</v>
      </c>
      <c r="E132" s="913" t="s">
        <v>608</v>
      </c>
      <c r="F132" s="621"/>
      <c r="G132" s="630"/>
      <c r="H132" s="626"/>
      <c r="I132" s="634"/>
      <c r="J132" s="626"/>
      <c r="K132" s="634"/>
      <c r="L132" s="635"/>
      <c r="M132" s="224"/>
      <c r="N132" s="231"/>
      <c r="O132" s="231"/>
      <c r="P132" s="231"/>
      <c r="Q132" s="232"/>
      <c r="R132" s="232"/>
    </row>
    <row r="133" spans="1:18" ht="18" hidden="1" customHeight="1" x14ac:dyDescent="0.25">
      <c r="A133" s="912" t="str">
        <f>DATA!I318</f>
        <v>Garden shade Net (70% shading rate) black length;100meters</v>
      </c>
      <c r="B133" s="913" t="s">
        <v>608</v>
      </c>
      <c r="C133" s="913" t="s">
        <v>608</v>
      </c>
      <c r="D133" s="913" t="s">
        <v>608</v>
      </c>
      <c r="E133" s="913" t="s">
        <v>608</v>
      </c>
      <c r="F133" s="621"/>
      <c r="G133" s="630"/>
      <c r="H133" s="626"/>
      <c r="I133" s="634"/>
      <c r="J133" s="626"/>
      <c r="K133" s="634"/>
      <c r="L133" s="635"/>
      <c r="M133" s="224"/>
      <c r="N133" s="231"/>
      <c r="O133" s="231"/>
      <c r="P133" s="231"/>
      <c r="Q133" s="232"/>
      <c r="R133" s="232"/>
    </row>
    <row r="134" spans="1:18" ht="19.2" hidden="1" customHeight="1" x14ac:dyDescent="0.25">
      <c r="A134" s="912" t="str">
        <f>DATA!I319</f>
        <v>Trapal rubberized (9x12) color; yellow/grey</v>
      </c>
      <c r="B134" s="913" t="s">
        <v>608</v>
      </c>
      <c r="C134" s="913" t="s">
        <v>608</v>
      </c>
      <c r="D134" s="913" t="s">
        <v>608</v>
      </c>
      <c r="E134" s="913" t="s">
        <v>608</v>
      </c>
      <c r="F134" s="621"/>
      <c r="G134" s="630"/>
      <c r="H134" s="626"/>
      <c r="I134" s="634"/>
      <c r="J134" s="626"/>
      <c r="K134" s="634"/>
      <c r="L134" s="635"/>
      <c r="M134" s="224"/>
      <c r="N134" s="231"/>
      <c r="O134" s="231"/>
      <c r="P134" s="231"/>
      <c r="Q134" s="232"/>
      <c r="R134" s="232"/>
    </row>
    <row r="135" spans="1:18" ht="20.399999999999999" hidden="1" customHeight="1" x14ac:dyDescent="0.25">
      <c r="A135" s="912" t="str">
        <f>DATA!I320</f>
        <v>Fishin line 200 pounds</v>
      </c>
      <c r="B135" s="913" t="s">
        <v>608</v>
      </c>
      <c r="C135" s="913" t="s">
        <v>608</v>
      </c>
      <c r="D135" s="913" t="s">
        <v>608</v>
      </c>
      <c r="E135" s="913" t="s">
        <v>608</v>
      </c>
      <c r="F135" s="621"/>
      <c r="G135" s="630"/>
      <c r="H135" s="626" t="s">
        <v>806</v>
      </c>
      <c r="I135" s="634"/>
      <c r="J135" s="626"/>
      <c r="K135" s="634"/>
      <c r="L135" s="635"/>
      <c r="M135" s="224"/>
      <c r="N135" s="231"/>
      <c r="O135" s="231"/>
      <c r="P135" s="231"/>
      <c r="Q135" s="232"/>
      <c r="R135" s="232"/>
    </row>
    <row r="136" spans="1:18" ht="18.600000000000001" hidden="1" customHeight="1" x14ac:dyDescent="0.25">
      <c r="A136" s="912" t="str">
        <f>DATA!I321</f>
        <v xml:space="preserve"> PLAIN ROUND BAR.Size 12mm</v>
      </c>
      <c r="B136" s="913" t="s">
        <v>608</v>
      </c>
      <c r="C136" s="913" t="s">
        <v>608</v>
      </c>
      <c r="D136" s="913" t="s">
        <v>608</v>
      </c>
      <c r="E136" s="913" t="s">
        <v>608</v>
      </c>
      <c r="F136" s="621"/>
      <c r="G136" s="630"/>
      <c r="H136" s="626" t="s">
        <v>806</v>
      </c>
      <c r="I136" s="634"/>
      <c r="J136" s="626"/>
      <c r="K136" s="634"/>
      <c r="L136" s="635"/>
      <c r="M136" s="224"/>
      <c r="N136" s="231"/>
      <c r="O136" s="231"/>
      <c r="P136" s="231"/>
      <c r="Q136" s="232"/>
      <c r="R136" s="232"/>
    </row>
    <row r="137" spans="1:18" ht="20.399999999999999" hidden="1" customHeight="1" x14ac:dyDescent="0.25">
      <c r="A137" s="912" t="str">
        <f>DATA!I322</f>
        <v>Volleyball Ball (FIVB Approved)</v>
      </c>
      <c r="B137" s="913" t="s">
        <v>608</v>
      </c>
      <c r="C137" s="913" t="s">
        <v>608</v>
      </c>
      <c r="D137" s="913" t="s">
        <v>608</v>
      </c>
      <c r="E137" s="913" t="s">
        <v>608</v>
      </c>
      <c r="F137" s="621"/>
      <c r="G137" s="631"/>
      <c r="H137" s="626" t="s">
        <v>806</v>
      </c>
      <c r="I137" s="634"/>
      <c r="J137" s="626"/>
      <c r="K137" s="634"/>
      <c r="L137" s="635"/>
      <c r="M137" s="224"/>
      <c r="N137" s="231"/>
      <c r="O137" s="231"/>
      <c r="P137" s="231"/>
      <c r="Q137" s="232"/>
      <c r="R137" s="232"/>
    </row>
    <row r="138" spans="1:18" ht="21.6" hidden="1" customHeight="1" x14ac:dyDescent="0.25">
      <c r="A138" s="912" t="str">
        <f>DATA!I323</f>
        <v>Basketball Ball CG7 (FIBA Approved)</v>
      </c>
      <c r="B138" s="913" t="s">
        <v>608</v>
      </c>
      <c r="C138" s="913" t="s">
        <v>608</v>
      </c>
      <c r="D138" s="913" t="s">
        <v>608</v>
      </c>
      <c r="E138" s="913" t="s">
        <v>608</v>
      </c>
      <c r="F138" s="621"/>
      <c r="G138" s="630"/>
      <c r="H138" s="626" t="s">
        <v>806</v>
      </c>
      <c r="I138" s="634"/>
      <c r="J138" s="626"/>
      <c r="K138" s="634"/>
      <c r="L138" s="635"/>
      <c r="M138" s="224"/>
      <c r="N138" s="231"/>
      <c r="O138" s="231"/>
      <c r="P138" s="231"/>
      <c r="Q138" s="232"/>
      <c r="R138" s="232"/>
    </row>
    <row r="139" spans="1:18" ht="18.600000000000001" hidden="1" customHeight="1" x14ac:dyDescent="0.25">
      <c r="A139" s="912" t="str">
        <f>DATA!I324</f>
        <v>Table Tennis Ball (ITTF Approved)</v>
      </c>
      <c r="B139" s="913" t="s">
        <v>608</v>
      </c>
      <c r="C139" s="913" t="s">
        <v>608</v>
      </c>
      <c r="D139" s="913" t="s">
        <v>608</v>
      </c>
      <c r="E139" s="913" t="s">
        <v>608</v>
      </c>
      <c r="F139" s="621"/>
      <c r="G139" s="630"/>
      <c r="H139" s="626" t="s">
        <v>806</v>
      </c>
      <c r="I139" s="634"/>
      <c r="J139" s="626"/>
      <c r="K139" s="634"/>
      <c r="L139" s="635"/>
      <c r="M139" s="224"/>
      <c r="N139" s="231"/>
      <c r="O139" s="231"/>
      <c r="P139" s="231"/>
      <c r="Q139" s="232"/>
      <c r="R139" s="232"/>
    </row>
    <row r="140" spans="1:18" ht="23.4" hidden="1" customHeight="1" x14ac:dyDescent="0.25">
      <c r="A140" s="912" t="str">
        <f>DATA!I325</f>
        <v>Badminto Feather Shuttlecock</v>
      </c>
      <c r="B140" s="913" t="s">
        <v>608</v>
      </c>
      <c r="C140" s="913" t="s">
        <v>608</v>
      </c>
      <c r="D140" s="913" t="s">
        <v>608</v>
      </c>
      <c r="E140" s="913" t="s">
        <v>608</v>
      </c>
      <c r="F140" s="621"/>
      <c r="G140" s="630"/>
      <c r="H140" s="626" t="s">
        <v>806</v>
      </c>
      <c r="I140" s="634"/>
      <c r="J140" s="626"/>
      <c r="K140" s="634"/>
      <c r="L140" s="635"/>
      <c r="M140" s="224"/>
      <c r="N140" s="231"/>
      <c r="O140" s="231"/>
      <c r="P140" s="231"/>
      <c r="Q140" s="232"/>
      <c r="R140" s="232"/>
    </row>
    <row r="141" spans="1:18" ht="18.600000000000001" hidden="1" customHeight="1" x14ac:dyDescent="0.25">
      <c r="A141" s="912" t="str">
        <f>DATA!I326</f>
        <v>Doubled Battery</v>
      </c>
      <c r="B141" s="913" t="s">
        <v>608</v>
      </c>
      <c r="C141" s="913" t="s">
        <v>608</v>
      </c>
      <c r="D141" s="913" t="s">
        <v>608</v>
      </c>
      <c r="E141" s="913" t="s">
        <v>608</v>
      </c>
      <c r="F141" s="621"/>
      <c r="G141" s="630"/>
      <c r="H141" s="626" t="s">
        <v>806</v>
      </c>
      <c r="I141" s="634"/>
      <c r="J141" s="626"/>
      <c r="K141" s="634"/>
      <c r="L141" s="635"/>
      <c r="M141" s="224"/>
      <c r="N141" s="231"/>
      <c r="O141" s="231"/>
      <c r="P141" s="231"/>
      <c r="Q141" s="232"/>
      <c r="R141" s="232"/>
    </row>
    <row r="142" spans="1:18" ht="20.399999999999999" hidden="1" customHeight="1" x14ac:dyDescent="0.25">
      <c r="A142" s="912" t="str">
        <f>DATA!I327</f>
        <v>Beach Volleyball Ball  (FIVB Approved)</v>
      </c>
      <c r="B142" s="913" t="s">
        <v>608</v>
      </c>
      <c r="C142" s="913" t="s">
        <v>608</v>
      </c>
      <c r="D142" s="913" t="s">
        <v>608</v>
      </c>
      <c r="E142" s="913" t="s">
        <v>608</v>
      </c>
      <c r="F142" s="621"/>
      <c r="G142" s="630"/>
      <c r="H142" s="626" t="s">
        <v>806</v>
      </c>
      <c r="I142" s="634"/>
      <c r="J142" s="626"/>
      <c r="K142" s="634"/>
      <c r="L142" s="635"/>
      <c r="M142" s="224"/>
      <c r="N142" s="231"/>
      <c r="O142" s="231"/>
      <c r="P142" s="231"/>
      <c r="Q142" s="232"/>
      <c r="R142" s="232"/>
    </row>
    <row r="143" spans="1:18" ht="17.399999999999999" hidden="1" customHeight="1" x14ac:dyDescent="0.25">
      <c r="A143" s="912" t="str">
        <f>DATA!I328</f>
        <v>Paper Velum Board,A4 (10pcs/pack)</v>
      </c>
      <c r="B143" s="913" t="s">
        <v>608</v>
      </c>
      <c r="C143" s="913" t="s">
        <v>608</v>
      </c>
      <c r="D143" s="913" t="s">
        <v>608</v>
      </c>
      <c r="E143" s="913" t="s">
        <v>608</v>
      </c>
      <c r="F143" s="621"/>
      <c r="G143" s="630"/>
      <c r="H143" s="626" t="s">
        <v>806</v>
      </c>
      <c r="I143" s="634"/>
      <c r="J143" s="626"/>
      <c r="K143" s="634"/>
      <c r="L143" s="635"/>
      <c r="M143" s="224"/>
      <c r="N143" s="231"/>
      <c r="O143" s="231"/>
      <c r="P143" s="231"/>
      <c r="Q143" s="232"/>
      <c r="R143" s="232"/>
    </row>
    <row r="144" spans="1:18" ht="18.600000000000001" hidden="1" customHeight="1" x14ac:dyDescent="0.25">
      <c r="A144" s="912" t="str">
        <f>DATA!I329</f>
        <v>CCTV - Dual DH-IPC-WPT1539DD-PV 5MP + 5MP Wi-Fi Dual Lens PT Outdoor Camera with Mic and Speaker AI Human Detection Deterrence Function Smart Dual Light
Specs:
5 MP + 5 MP Full HD Video
AI Human and Vehicle Detection
Auto Tracking
Two Way Audio
Built-in Microphone and Speaker
Built-in Siren and Strobe Light
Smart Dual Light
Alarm Notification
Micro SD Card Slot Supports up to 256GB</v>
      </c>
      <c r="B144" s="913" t="s">
        <v>608</v>
      </c>
      <c r="C144" s="913" t="s">
        <v>608</v>
      </c>
      <c r="D144" s="913" t="s">
        <v>608</v>
      </c>
      <c r="E144" s="913" t="s">
        <v>608</v>
      </c>
      <c r="F144" s="621"/>
      <c r="G144" s="630"/>
      <c r="H144" s="626" t="s">
        <v>806</v>
      </c>
      <c r="I144" s="634"/>
      <c r="J144" s="626"/>
      <c r="K144" s="634"/>
      <c r="L144" s="635"/>
      <c r="M144" s="224"/>
      <c r="N144" s="231"/>
      <c r="O144" s="231"/>
      <c r="P144" s="231"/>
      <c r="Q144" s="232"/>
      <c r="R144" s="232"/>
    </row>
    <row r="145" spans="1:18" ht="16.95" hidden="1" customHeight="1" x14ac:dyDescent="0.25">
      <c r="A145" s="912" t="str">
        <f>DATA!I330</f>
        <v>Ultra microSDXC UHS-I Card
Specs:
Capacity : 256GB
Form Factor : microSDXC™
Sequential Read Performance : Up to 100MB/s
Dimensions (L x W x H) : 1.02mm x 14.99mm x 10.92mm
Weight : 4.54gms
Class: Class 10
Waterproof
Shockproof
Compatible with Smartphones and Cameras
OS Compatibility: Windows 2000 or later, Mac OS 10.4 or later</v>
      </c>
      <c r="B145" s="913" t="s">
        <v>608</v>
      </c>
      <c r="C145" s="913" t="s">
        <v>608</v>
      </c>
      <c r="D145" s="913" t="s">
        <v>608</v>
      </c>
      <c r="E145" s="913" t="s">
        <v>608</v>
      </c>
      <c r="F145" s="621"/>
      <c r="G145" s="630"/>
      <c r="H145" s="626" t="s">
        <v>806</v>
      </c>
      <c r="I145" s="634"/>
      <c r="J145" s="626"/>
      <c r="K145" s="634"/>
      <c r="L145" s="635"/>
      <c r="M145" s="224"/>
      <c r="N145" s="231"/>
      <c r="O145" s="231"/>
      <c r="P145" s="231"/>
      <c r="Q145" s="232"/>
      <c r="R145" s="232"/>
    </row>
    <row r="146" spans="1:18" ht="17.399999999999999" hidden="1" customHeight="1" x14ac:dyDescent="0.25">
      <c r="A146" s="912" t="str">
        <f>DATA!I331</f>
        <v>Cable reel extension wheel outlet
AWG 16 25 meters
SPECIFICATIONS:
 ►Cord Length: 25M 
 ►Cord Size: #16
 ►4 Sockets
 ►Power Switch
 ►Thermal Cut-out Protection
 ►Winding Knob</v>
      </c>
      <c r="B146" s="913" t="s">
        <v>608</v>
      </c>
      <c r="C146" s="913" t="s">
        <v>608</v>
      </c>
      <c r="D146" s="913" t="s">
        <v>608</v>
      </c>
      <c r="E146" s="913" t="s">
        <v>608</v>
      </c>
      <c r="F146" s="621"/>
      <c r="G146" s="630"/>
      <c r="H146" s="626" t="s">
        <v>806</v>
      </c>
      <c r="I146" s="634"/>
      <c r="J146" s="626"/>
      <c r="K146" s="634"/>
      <c r="L146" s="635"/>
      <c r="M146" s="224"/>
      <c r="N146" s="231"/>
      <c r="O146" s="231"/>
      <c r="P146" s="231"/>
      <c r="Q146" s="232"/>
      <c r="R146" s="232"/>
    </row>
    <row r="147" spans="1:18" ht="19.2" hidden="1" customHeight="1" x14ac:dyDescent="0.25">
      <c r="A147" s="912" t="str">
        <f>DATA!I332</f>
        <v>Multi-purpose Universal Adapter with Safety Switch
Product Details:
Input Voltage 125 Vac
Max Current: 10 Amperes
Load Capacity: Up to 1200 watts
With on/off switch for safety
Can accomodate multiple plug types</v>
      </c>
      <c r="B147" s="913" t="s">
        <v>608</v>
      </c>
      <c r="C147" s="913" t="s">
        <v>608</v>
      </c>
      <c r="D147" s="913" t="s">
        <v>608</v>
      </c>
      <c r="E147" s="913" t="s">
        <v>608</v>
      </c>
      <c r="F147" s="621"/>
      <c r="G147" s="630"/>
      <c r="H147" s="626" t="s">
        <v>806</v>
      </c>
      <c r="I147" s="634"/>
      <c r="J147" s="626"/>
      <c r="K147" s="634"/>
      <c r="L147" s="635"/>
      <c r="M147" s="224"/>
      <c r="N147" s="231"/>
      <c r="O147" s="231"/>
      <c r="P147" s="231"/>
      <c r="Q147" s="232"/>
      <c r="R147" s="232"/>
    </row>
    <row r="148" spans="1:18" ht="16.2" hidden="1" customHeight="1" x14ac:dyDescent="0.25">
      <c r="A148" s="912" t="str">
        <f>DATA!I125</f>
        <v>001-Black</v>
      </c>
      <c r="B148" s="913" t="s">
        <v>608</v>
      </c>
      <c r="C148" s="913" t="s">
        <v>608</v>
      </c>
      <c r="D148" s="913" t="s">
        <v>608</v>
      </c>
      <c r="E148" s="913" t="s">
        <v>608</v>
      </c>
      <c r="F148" s="621"/>
      <c r="G148" s="630"/>
      <c r="H148" s="626" t="s">
        <v>806</v>
      </c>
      <c r="I148" s="634"/>
      <c r="J148" s="626"/>
      <c r="K148" s="634"/>
      <c r="L148" s="635"/>
      <c r="M148" s="224"/>
      <c r="N148" s="231"/>
      <c r="O148" s="231"/>
      <c r="P148" s="231"/>
      <c r="Q148" s="232"/>
      <c r="R148" s="232"/>
    </row>
    <row r="149" spans="1:18" ht="19.95" hidden="1" customHeight="1" x14ac:dyDescent="0.25">
      <c r="A149" s="912" t="str">
        <f>DATA!I126</f>
        <v>BTD100BK-black</v>
      </c>
      <c r="B149" s="913" t="s">
        <v>608</v>
      </c>
      <c r="C149" s="913" t="s">
        <v>608</v>
      </c>
      <c r="D149" s="913" t="s">
        <v>608</v>
      </c>
      <c r="E149" s="913" t="s">
        <v>608</v>
      </c>
      <c r="F149" s="621"/>
      <c r="G149" s="630"/>
      <c r="H149" s="626" t="s">
        <v>806</v>
      </c>
      <c r="I149" s="634"/>
      <c r="J149" s="626"/>
      <c r="K149" s="634"/>
      <c r="L149" s="635"/>
      <c r="M149" s="224"/>
      <c r="N149" s="231"/>
      <c r="O149" s="231"/>
      <c r="P149" s="231"/>
      <c r="Q149" s="232"/>
      <c r="R149" s="232"/>
    </row>
    <row r="150" spans="1:18" ht="16.5" hidden="1" customHeight="1" x14ac:dyDescent="0.25">
      <c r="A150" s="912" t="str">
        <f>DATA!I127</f>
        <v>BTD100C-cyan</v>
      </c>
      <c r="B150" s="913" t="s">
        <v>608</v>
      </c>
      <c r="C150" s="913" t="s">
        <v>608</v>
      </c>
      <c r="D150" s="913" t="s">
        <v>608</v>
      </c>
      <c r="E150" s="913" t="s">
        <v>608</v>
      </c>
      <c r="F150" s="621"/>
      <c r="G150" s="630"/>
      <c r="H150" s="626" t="s">
        <v>806</v>
      </c>
      <c r="I150" s="636"/>
      <c r="J150" s="626"/>
      <c r="K150" s="636"/>
      <c r="L150" s="637"/>
      <c r="M150" s="224"/>
      <c r="N150" s="231"/>
      <c r="O150" s="231"/>
      <c r="P150" s="231"/>
      <c r="Q150" s="232"/>
      <c r="R150" s="232"/>
    </row>
    <row r="151" spans="1:18" ht="16.5" hidden="1" customHeight="1" x14ac:dyDescent="0.25">
      <c r="A151" s="912" t="str">
        <f>DATA!I128</f>
        <v>BTD100M-magenta</v>
      </c>
      <c r="B151" s="913" t="s">
        <v>608</v>
      </c>
      <c r="C151" s="913" t="s">
        <v>608</v>
      </c>
      <c r="D151" s="913" t="s">
        <v>608</v>
      </c>
      <c r="E151" s="913" t="s">
        <v>608</v>
      </c>
      <c r="F151" s="621"/>
      <c r="G151" s="630"/>
      <c r="H151" s="626" t="s">
        <v>806</v>
      </c>
      <c r="I151" s="636"/>
      <c r="J151" s="626"/>
      <c r="K151" s="636"/>
      <c r="L151" s="637"/>
      <c r="M151" s="224"/>
      <c r="N151" s="231"/>
      <c r="O151" s="231"/>
      <c r="P151" s="231"/>
      <c r="Q151" s="232"/>
      <c r="R151" s="232"/>
    </row>
    <row r="152" spans="1:18" ht="16.5" hidden="1" customHeight="1" x14ac:dyDescent="0.25">
      <c r="A152" s="912" t="str">
        <f>DATA!I129</f>
        <v>BTD100Y-yellow</v>
      </c>
      <c r="B152" s="913" t="s">
        <v>608</v>
      </c>
      <c r="C152" s="913" t="s">
        <v>608</v>
      </c>
      <c r="D152" s="913" t="s">
        <v>608</v>
      </c>
      <c r="E152" s="913" t="s">
        <v>608</v>
      </c>
      <c r="F152" s="621"/>
      <c r="G152" s="631"/>
      <c r="H152" s="626" t="s">
        <v>806</v>
      </c>
      <c r="I152" s="636"/>
      <c r="J152" s="626"/>
      <c r="K152" s="636"/>
      <c r="L152" s="637"/>
      <c r="M152" s="224"/>
      <c r="N152" s="231"/>
      <c r="O152" s="231"/>
      <c r="P152" s="231"/>
      <c r="Q152" s="232"/>
      <c r="R152" s="232"/>
    </row>
    <row r="153" spans="1:18" ht="16.5" hidden="1" customHeight="1" x14ac:dyDescent="0.25">
      <c r="A153" s="912" t="str">
        <f>DATA!I130</f>
        <v>KD Lumber 2"x 3" x12'</v>
      </c>
      <c r="B153" s="913" t="s">
        <v>608</v>
      </c>
      <c r="C153" s="913" t="s">
        <v>608</v>
      </c>
      <c r="D153" s="913" t="s">
        <v>608</v>
      </c>
      <c r="E153" s="913" t="s">
        <v>608</v>
      </c>
      <c r="F153" s="621"/>
      <c r="G153" s="630"/>
      <c r="H153" s="626" t="s">
        <v>806</v>
      </c>
      <c r="I153" s="636"/>
      <c r="J153" s="626"/>
      <c r="K153" s="636"/>
      <c r="L153" s="637"/>
      <c r="M153" s="224"/>
      <c r="N153" s="231"/>
      <c r="O153" s="231"/>
      <c r="P153" s="231"/>
      <c r="Q153" s="232"/>
      <c r="R153" s="232"/>
    </row>
    <row r="154" spans="1:18" ht="18" hidden="1" customHeight="1" x14ac:dyDescent="0.25">
      <c r="A154" s="912" t="str">
        <f>DATA!I131</f>
        <v>CWN 2 1/2"</v>
      </c>
      <c r="B154" s="913" t="s">
        <v>608</v>
      </c>
      <c r="C154" s="913" t="s">
        <v>608</v>
      </c>
      <c r="D154" s="913" t="s">
        <v>608</v>
      </c>
      <c r="E154" s="913" t="s">
        <v>608</v>
      </c>
      <c r="F154" s="621"/>
      <c r="G154" s="630"/>
      <c r="H154" s="626" t="s">
        <v>806</v>
      </c>
      <c r="I154" s="636"/>
      <c r="J154" s="626"/>
      <c r="K154" s="636"/>
      <c r="L154" s="637"/>
      <c r="M154" s="224"/>
      <c r="N154" s="231"/>
      <c r="O154" s="231"/>
      <c r="P154" s="231"/>
      <c r="Q154" s="232"/>
      <c r="R154" s="232"/>
    </row>
    <row r="155" spans="1:18" ht="19.5" hidden="1" customHeight="1" x14ac:dyDescent="0.25">
      <c r="A155" s="912" t="str">
        <f>DATA!I132</f>
        <v>Marine plywood 1/2"</v>
      </c>
      <c r="B155" s="913" t="s">
        <v>608</v>
      </c>
      <c r="C155" s="913" t="s">
        <v>608</v>
      </c>
      <c r="D155" s="913" t="s">
        <v>608</v>
      </c>
      <c r="E155" s="913" t="s">
        <v>608</v>
      </c>
      <c r="F155" s="621"/>
      <c r="G155" s="630"/>
      <c r="H155" s="626" t="s">
        <v>806</v>
      </c>
      <c r="I155" s="636"/>
      <c r="J155" s="626"/>
      <c r="K155" s="636"/>
      <c r="L155" s="637"/>
      <c r="M155" s="224"/>
      <c r="N155" s="231"/>
      <c r="O155" s="231"/>
      <c r="P155" s="231"/>
      <c r="Q155" s="232"/>
      <c r="R155" s="232"/>
    </row>
    <row r="156" spans="1:18" ht="18" hidden="1" customHeight="1" x14ac:dyDescent="0.25">
      <c r="A156" s="912" t="str">
        <f>DATA!I133</f>
        <v>Tarpaulin (5' x 10')</v>
      </c>
      <c r="B156" s="913" t="s">
        <v>608</v>
      </c>
      <c r="C156" s="913" t="s">
        <v>608</v>
      </c>
      <c r="D156" s="913" t="s">
        <v>608</v>
      </c>
      <c r="E156" s="913" t="s">
        <v>608</v>
      </c>
      <c r="F156" s="621"/>
      <c r="G156" s="630"/>
      <c r="H156" s="626" t="s">
        <v>806</v>
      </c>
      <c r="I156" s="636"/>
      <c r="J156" s="626"/>
      <c r="K156" s="636"/>
      <c r="L156" s="637"/>
      <c r="M156" s="224"/>
      <c r="N156" s="231"/>
      <c r="O156" s="231"/>
      <c r="P156" s="231"/>
      <c r="Q156" s="232"/>
      <c r="R156" s="232"/>
    </row>
    <row r="157" spans="1:18" ht="19.5" hidden="1" customHeight="1" x14ac:dyDescent="0.25">
      <c r="A157" s="912" t="str">
        <f>DATA!I134</f>
        <v>Snacks &amp; Drinks</v>
      </c>
      <c r="B157" s="913" t="s">
        <v>608</v>
      </c>
      <c r="C157" s="913" t="s">
        <v>608</v>
      </c>
      <c r="D157" s="913" t="s">
        <v>608</v>
      </c>
      <c r="E157" s="913" t="s">
        <v>608</v>
      </c>
      <c r="F157" s="621"/>
      <c r="G157" s="630"/>
      <c r="H157" s="626" t="s">
        <v>806</v>
      </c>
      <c r="I157" s="636"/>
      <c r="J157" s="626"/>
      <c r="K157" s="636"/>
      <c r="L157" s="637"/>
      <c r="M157" s="224"/>
      <c r="N157" s="231"/>
      <c r="O157" s="231"/>
      <c r="P157" s="231"/>
      <c r="Q157" s="232"/>
      <c r="R157" s="232"/>
    </row>
    <row r="158" spans="1:18" ht="18.75" hidden="1" customHeight="1" x14ac:dyDescent="0.25">
      <c r="A158" s="912" t="str">
        <f>DATA!I136</f>
        <v>Ink (001-Magenta, Cyan, Yellow &amp; Black)</v>
      </c>
      <c r="B158" s="913" t="s">
        <v>608</v>
      </c>
      <c r="C158" s="913" t="s">
        <v>608</v>
      </c>
      <c r="D158" s="913" t="s">
        <v>608</v>
      </c>
      <c r="E158" s="913" t="s">
        <v>608</v>
      </c>
      <c r="F158" s="621"/>
      <c r="G158" s="630"/>
      <c r="H158" s="626" t="s">
        <v>806</v>
      </c>
      <c r="I158" s="636"/>
      <c r="J158" s="626"/>
      <c r="K158" s="636"/>
      <c r="L158" s="637"/>
      <c r="M158" s="224"/>
      <c r="N158" s="231"/>
      <c r="O158" s="231"/>
      <c r="P158" s="231"/>
      <c r="Q158" s="232"/>
      <c r="R158" s="232"/>
    </row>
    <row r="159" spans="1:18" ht="21" hidden="1" customHeight="1" x14ac:dyDescent="0.25">
      <c r="A159" s="912" t="str">
        <f>DATA!I137</f>
        <v xml:space="preserve">8.1/4 inch Ergonomic Stainless Office Scissors </v>
      </c>
      <c r="B159" s="913" t="s">
        <v>608</v>
      </c>
      <c r="C159" s="913" t="s">
        <v>608</v>
      </c>
      <c r="D159" s="913" t="s">
        <v>608</v>
      </c>
      <c r="E159" s="913" t="s">
        <v>608</v>
      </c>
      <c r="F159" s="632">
        <f>DATA!O1277</f>
        <v>0</v>
      </c>
      <c r="G159" s="638">
        <v>900</v>
      </c>
      <c r="H159" s="626" t="s">
        <v>806</v>
      </c>
      <c r="I159" s="636"/>
      <c r="J159" s="626"/>
      <c r="K159" s="636"/>
      <c r="L159" s="637"/>
      <c r="M159" s="224"/>
      <c r="N159" s="231"/>
      <c r="O159" s="231"/>
      <c r="P159" s="231"/>
      <c r="Q159" s="232"/>
      <c r="R159" s="232"/>
    </row>
    <row r="160" spans="1:18" ht="14.25" hidden="1" customHeight="1" x14ac:dyDescent="0.25">
      <c r="A160" s="912" t="str">
        <f>DATA!I138</f>
        <v>12 HB2 Pencil with Eraser Tip</v>
      </c>
      <c r="B160" s="913" t="s">
        <v>608</v>
      </c>
      <c r="C160" s="913" t="s">
        <v>608</v>
      </c>
      <c r="D160" s="913" t="s">
        <v>608</v>
      </c>
      <c r="E160" s="913" t="s">
        <v>608</v>
      </c>
      <c r="F160" s="632">
        <f>DATA!O1278</f>
        <v>0</v>
      </c>
      <c r="G160" s="638">
        <v>900</v>
      </c>
      <c r="H160" s="626" t="s">
        <v>806</v>
      </c>
      <c r="I160" s="636"/>
      <c r="J160" s="626"/>
      <c r="K160" s="636"/>
      <c r="L160" s="637"/>
      <c r="M160" s="224"/>
      <c r="N160" s="231"/>
      <c r="O160" s="231"/>
      <c r="P160" s="231"/>
      <c r="Q160" s="232"/>
      <c r="R160" s="232"/>
    </row>
    <row r="161" spans="1:18" ht="18" hidden="1" customHeight="1" x14ac:dyDescent="0.25">
      <c r="A161" s="912" t="str">
        <f>DATA!I139</f>
        <v>Dukay Rootcrops (fresh,cleaned, high-quality produce)</v>
      </c>
      <c r="B161" s="913" t="s">
        <v>608</v>
      </c>
      <c r="C161" s="913" t="s">
        <v>608</v>
      </c>
      <c r="D161" s="913" t="s">
        <v>608</v>
      </c>
      <c r="E161" s="913" t="s">
        <v>608</v>
      </c>
      <c r="F161" s="632">
        <f>DATA!O1279</f>
        <v>0</v>
      </c>
      <c r="G161" s="638">
        <v>925</v>
      </c>
      <c r="H161" s="626" t="s">
        <v>806</v>
      </c>
      <c r="I161" s="636"/>
      <c r="J161" s="626"/>
      <c r="K161" s="636"/>
      <c r="L161" s="637"/>
      <c r="M161" s="224"/>
      <c r="N161" s="231"/>
      <c r="O161" s="231"/>
      <c r="P161" s="231"/>
      <c r="Q161" s="232"/>
      <c r="R161" s="232"/>
    </row>
    <row r="162" spans="1:18" ht="18" hidden="1" customHeight="1" x14ac:dyDescent="0.25">
      <c r="A162" s="912" t="str">
        <f>DATA!I140</f>
        <v>Water Based Paint Red (Acrylic 20ml)</v>
      </c>
      <c r="B162" s="913" t="s">
        <v>608</v>
      </c>
      <c r="C162" s="913" t="s">
        <v>608</v>
      </c>
      <c r="D162" s="913" t="s">
        <v>608</v>
      </c>
      <c r="E162" s="913" t="s">
        <v>608</v>
      </c>
      <c r="F162" s="632">
        <f>DATA!O1280</f>
        <v>0</v>
      </c>
      <c r="G162" s="638">
        <v>9300</v>
      </c>
      <c r="H162" s="626" t="s">
        <v>806</v>
      </c>
      <c r="I162" s="636"/>
      <c r="J162" s="626"/>
      <c r="K162" s="636"/>
      <c r="L162" s="637"/>
      <c r="M162" s="224"/>
      <c r="N162" s="231"/>
      <c r="O162" s="231"/>
      <c r="P162" s="231"/>
      <c r="Q162" s="232"/>
      <c r="R162" s="232"/>
    </row>
    <row r="163" spans="1:18" ht="21" hidden="1" customHeight="1" x14ac:dyDescent="0.25">
      <c r="A163" s="912" t="str">
        <f>DATA!I141</f>
        <v>Water Based Paint Blue (Acrylic 20ml)</v>
      </c>
      <c r="B163" s="913" t="s">
        <v>608</v>
      </c>
      <c r="C163" s="913" t="s">
        <v>608</v>
      </c>
      <c r="D163" s="913" t="s">
        <v>608</v>
      </c>
      <c r="E163" s="913" t="s">
        <v>608</v>
      </c>
      <c r="F163" s="632">
        <f>DATA!O1281</f>
        <v>0</v>
      </c>
      <c r="G163" s="638">
        <v>32000</v>
      </c>
      <c r="H163" s="626" t="s">
        <v>806</v>
      </c>
      <c r="I163" s="636"/>
      <c r="J163" s="626"/>
      <c r="K163" s="636"/>
      <c r="L163" s="637"/>
      <c r="M163" s="224"/>
      <c r="N163" s="231"/>
      <c r="O163" s="231"/>
      <c r="P163" s="231"/>
      <c r="Q163" s="232"/>
      <c r="R163" s="232"/>
    </row>
    <row r="164" spans="1:18" ht="21.75" hidden="1" customHeight="1" x14ac:dyDescent="0.25">
      <c r="A164" s="912" t="str">
        <f>DATA!I142</f>
        <v>Water Based Paint Yellow (Acrylic 20ml)</v>
      </c>
      <c r="B164" s="913" t="s">
        <v>608</v>
      </c>
      <c r="C164" s="913" t="s">
        <v>608</v>
      </c>
      <c r="D164" s="913" t="s">
        <v>608</v>
      </c>
      <c r="E164" s="913" t="s">
        <v>608</v>
      </c>
      <c r="F164" s="632">
        <f>DATA!O1282</f>
        <v>0</v>
      </c>
      <c r="G164" s="639">
        <v>9900</v>
      </c>
      <c r="H164" s="626" t="s">
        <v>806</v>
      </c>
      <c r="I164" s="636"/>
      <c r="J164" s="626"/>
      <c r="K164" s="636"/>
      <c r="L164" s="637"/>
      <c r="M164" s="224"/>
      <c r="N164" s="231"/>
      <c r="O164" s="231"/>
      <c r="P164" s="231"/>
      <c r="Q164" s="232"/>
      <c r="R164" s="232"/>
    </row>
    <row r="165" spans="1:18" ht="15.75" hidden="1" customHeight="1" x14ac:dyDescent="0.25">
      <c r="A165" s="912" t="str">
        <f>DATA!I143</f>
        <v>Water Based Paint White (Acrylic 20ml)</v>
      </c>
      <c r="B165" s="913" t="s">
        <v>608</v>
      </c>
      <c r="C165" s="913" t="s">
        <v>608</v>
      </c>
      <c r="D165" s="913" t="s">
        <v>608</v>
      </c>
      <c r="E165" s="913" t="s">
        <v>608</v>
      </c>
      <c r="F165" s="632">
        <f>DATA!O1283</f>
        <v>0</v>
      </c>
      <c r="G165" s="639">
        <v>400</v>
      </c>
      <c r="H165" s="626" t="s">
        <v>806</v>
      </c>
      <c r="I165" s="636"/>
      <c r="J165" s="626"/>
      <c r="K165" s="636"/>
      <c r="L165" s="637"/>
      <c r="M165" s="224"/>
      <c r="N165" s="231"/>
      <c r="O165" s="231"/>
      <c r="P165" s="231"/>
      <c r="Q165" s="232"/>
      <c r="R165" s="232"/>
    </row>
    <row r="166" spans="1:18" ht="15.75" hidden="1" customHeight="1" x14ac:dyDescent="0.25">
      <c r="A166" s="912" t="str">
        <f>DATA!I144</f>
        <v>12" x 18" canvass</v>
      </c>
      <c r="B166" s="913" t="s">
        <v>608</v>
      </c>
      <c r="C166" s="913" t="s">
        <v>608</v>
      </c>
      <c r="D166" s="913" t="s">
        <v>608</v>
      </c>
      <c r="E166" s="913" t="s">
        <v>608</v>
      </c>
      <c r="F166" s="632">
        <f>DATA!O1284</f>
        <v>0</v>
      </c>
      <c r="G166" s="638">
        <v>1500</v>
      </c>
      <c r="H166" s="626" t="s">
        <v>806</v>
      </c>
      <c r="I166" s="636"/>
      <c r="J166" s="626"/>
      <c r="K166" s="636"/>
      <c r="L166" s="637"/>
      <c r="M166" s="224"/>
      <c r="N166" s="231"/>
      <c r="O166" s="231"/>
      <c r="P166" s="231"/>
      <c r="Q166" s="232"/>
      <c r="R166" s="232"/>
    </row>
    <row r="167" spans="1:18" ht="21" hidden="1" customHeight="1" x14ac:dyDescent="0.25">
      <c r="A167" s="912" t="str">
        <f>DATA!I145</f>
        <v>Lumograph Pencil 2H/3H</v>
      </c>
      <c r="B167" s="913" t="s">
        <v>608</v>
      </c>
      <c r="C167" s="913" t="s">
        <v>608</v>
      </c>
      <c r="D167" s="913" t="s">
        <v>608</v>
      </c>
      <c r="E167" s="913" t="s">
        <v>608</v>
      </c>
      <c r="F167" s="632">
        <f>DATA!O1285</f>
        <v>0</v>
      </c>
      <c r="G167" s="639">
        <v>9950</v>
      </c>
      <c r="H167" s="626" t="s">
        <v>806</v>
      </c>
      <c r="I167" s="636"/>
      <c r="J167" s="626"/>
      <c r="K167" s="636"/>
      <c r="L167" s="637"/>
      <c r="M167" s="224"/>
      <c r="N167" s="231"/>
      <c r="O167" s="231"/>
      <c r="P167" s="231"/>
      <c r="Q167" s="232"/>
      <c r="R167" s="232"/>
    </row>
    <row r="168" spans="1:18" ht="21.75" hidden="1" customHeight="1" x14ac:dyDescent="0.25">
      <c r="A168" s="912" t="str">
        <f>DATA!I146</f>
        <v>Lumograph Pencil B/2B</v>
      </c>
      <c r="B168" s="913" t="s">
        <v>608</v>
      </c>
      <c r="C168" s="913" t="s">
        <v>608</v>
      </c>
      <c r="D168" s="913" t="s">
        <v>608</v>
      </c>
      <c r="E168" s="913" t="s">
        <v>608</v>
      </c>
      <c r="F168" s="632">
        <f>DATA!O1286</f>
        <v>0</v>
      </c>
      <c r="G168" s="943">
        <v>1440</v>
      </c>
      <c r="H168" s="626" t="s">
        <v>806</v>
      </c>
      <c r="I168" s="636"/>
      <c r="J168" s="626"/>
      <c r="K168" s="636"/>
      <c r="L168" s="637"/>
      <c r="M168" s="224"/>
      <c r="N168" s="231"/>
      <c r="O168" s="231"/>
      <c r="P168" s="231"/>
      <c r="Q168" s="232"/>
      <c r="R168" s="232"/>
    </row>
    <row r="169" spans="1:18" ht="21.75" hidden="1" customHeight="1" x14ac:dyDescent="0.25">
      <c r="A169" s="912" t="str">
        <f>DATA!I147</f>
        <v>Lumograph Pencil 5B/6B</v>
      </c>
      <c r="B169" s="913" t="s">
        <v>608</v>
      </c>
      <c r="C169" s="913" t="s">
        <v>608</v>
      </c>
      <c r="D169" s="913" t="s">
        <v>608</v>
      </c>
      <c r="E169" s="913" t="s">
        <v>608</v>
      </c>
      <c r="F169" s="632">
        <f>DATA!O1287</f>
        <v>0</v>
      </c>
      <c r="G169" s="943"/>
      <c r="H169" s="626" t="s">
        <v>806</v>
      </c>
      <c r="I169" s="636"/>
      <c r="J169" s="626"/>
      <c r="K169" s="636"/>
      <c r="L169" s="637"/>
      <c r="M169" s="224"/>
      <c r="N169" s="231"/>
      <c r="O169" s="231"/>
      <c r="P169" s="231"/>
      <c r="Q169" s="232"/>
      <c r="R169" s="232"/>
    </row>
    <row r="170" spans="1:18" ht="21.75" hidden="1" customHeight="1" x14ac:dyDescent="0.25">
      <c r="A170" s="912" t="str">
        <f>DATA!I148</f>
        <v>Charcoal Pencil Dark</v>
      </c>
      <c r="B170" s="913" t="s">
        <v>608</v>
      </c>
      <c r="C170" s="913" t="s">
        <v>608</v>
      </c>
      <c r="D170" s="913" t="s">
        <v>608</v>
      </c>
      <c r="E170" s="913" t="s">
        <v>608</v>
      </c>
      <c r="F170" s="632">
        <f>DATA!O1288</f>
        <v>0</v>
      </c>
      <c r="G170" s="636"/>
      <c r="H170" s="626" t="s">
        <v>806</v>
      </c>
      <c r="I170" s="636"/>
      <c r="J170" s="626"/>
      <c r="K170" s="636"/>
      <c r="L170" s="637"/>
      <c r="M170" s="224"/>
      <c r="N170" s="231"/>
      <c r="O170" s="231"/>
      <c r="P170" s="231"/>
      <c r="Q170" s="232"/>
      <c r="R170" s="232"/>
    </row>
    <row r="171" spans="1:18" ht="21.75" hidden="1" customHeight="1" x14ac:dyDescent="0.25">
      <c r="A171" s="912" t="str">
        <f>DATA!I149</f>
        <v>Charcoal Pencil Medium</v>
      </c>
      <c r="B171" s="913" t="s">
        <v>608</v>
      </c>
      <c r="C171" s="913" t="s">
        <v>608</v>
      </c>
      <c r="D171" s="913" t="s">
        <v>608</v>
      </c>
      <c r="E171" s="913" t="s">
        <v>608</v>
      </c>
      <c r="F171" s="632">
        <f>DATA!O1289</f>
        <v>0</v>
      </c>
      <c r="G171" s="636"/>
      <c r="H171" s="626" t="s">
        <v>806</v>
      </c>
      <c r="I171" s="636"/>
      <c r="J171" s="626"/>
      <c r="K171" s="636"/>
      <c r="L171" s="637"/>
      <c r="M171" s="224"/>
      <c r="N171" s="231"/>
      <c r="O171" s="231"/>
      <c r="P171" s="231"/>
      <c r="Q171" s="232"/>
      <c r="R171" s="232"/>
    </row>
    <row r="172" spans="1:18" ht="21.75" hidden="1" customHeight="1" x14ac:dyDescent="0.3">
      <c r="A172" s="912" t="str">
        <f>DATA!I150</f>
        <v>Charcoal Pencil Light</v>
      </c>
      <c r="B172" s="913" t="s">
        <v>608</v>
      </c>
      <c r="C172" s="913" t="s">
        <v>608</v>
      </c>
      <c r="D172" s="913" t="s">
        <v>608</v>
      </c>
      <c r="E172" s="913" t="s">
        <v>608</v>
      </c>
      <c r="F172" s="632">
        <f>DATA!O1290</f>
        <v>0</v>
      </c>
      <c r="G172" s="640"/>
      <c r="H172" s="626" t="s">
        <v>806</v>
      </c>
      <c r="I172" s="640"/>
      <c r="J172" s="626"/>
      <c r="K172" s="640"/>
      <c r="L172" s="641"/>
      <c r="M172" s="224"/>
      <c r="N172" s="231"/>
      <c r="O172" s="231"/>
      <c r="P172" s="231"/>
      <c r="Q172" s="232"/>
      <c r="R172" s="232"/>
    </row>
    <row r="173" spans="1:18" ht="21.75" hidden="1" customHeight="1" x14ac:dyDescent="0.3">
      <c r="A173" s="912" t="str">
        <f>DATA!I151</f>
        <v>Cartolina White</v>
      </c>
      <c r="B173" s="913" t="s">
        <v>608</v>
      </c>
      <c r="C173" s="913" t="s">
        <v>608</v>
      </c>
      <c r="D173" s="913" t="s">
        <v>608</v>
      </c>
      <c r="E173" s="913" t="s">
        <v>608</v>
      </c>
      <c r="F173" s="632">
        <f>DATA!O1291</f>
        <v>0</v>
      </c>
      <c r="G173" s="640"/>
      <c r="H173" s="626" t="s">
        <v>806</v>
      </c>
      <c r="I173" s="640"/>
      <c r="J173" s="626"/>
      <c r="K173" s="640"/>
      <c r="L173" s="641"/>
      <c r="M173" s="224"/>
      <c r="N173" s="231"/>
      <c r="O173" s="231"/>
      <c r="P173" s="231"/>
      <c r="Q173" s="232"/>
      <c r="R173" s="232"/>
    </row>
    <row r="174" spans="1:18" ht="21.75" hidden="1" customHeight="1" x14ac:dyDescent="0.3">
      <c r="A174" s="912" t="str">
        <f>DATA!I152</f>
        <v>Professional Paint Brush Set 6's (sizes: 2,4,6,8,10,12/per set)</v>
      </c>
      <c r="B174" s="913" t="s">
        <v>608</v>
      </c>
      <c r="C174" s="913" t="s">
        <v>608</v>
      </c>
      <c r="D174" s="913" t="s">
        <v>608</v>
      </c>
      <c r="E174" s="913" t="s">
        <v>608</v>
      </c>
      <c r="F174" s="632">
        <f>DATA!O1292</f>
        <v>0</v>
      </c>
      <c r="G174" s="640"/>
      <c r="H174" s="626" t="s">
        <v>806</v>
      </c>
      <c r="I174" s="640"/>
      <c r="J174" s="626"/>
      <c r="K174" s="640"/>
      <c r="L174" s="641"/>
      <c r="M174" s="224"/>
      <c r="N174" s="231"/>
      <c r="O174" s="231"/>
      <c r="P174" s="231"/>
      <c r="Q174" s="232"/>
      <c r="R174" s="232"/>
    </row>
    <row r="175" spans="1:18" ht="21.75" hidden="1" customHeight="1" x14ac:dyDescent="0.3">
      <c r="A175" s="912" t="str">
        <f>DATA!I153</f>
        <v>Certificate Holder 9" x 12"</v>
      </c>
      <c r="B175" s="913" t="s">
        <v>608</v>
      </c>
      <c r="C175" s="913" t="s">
        <v>608</v>
      </c>
      <c r="D175" s="913" t="s">
        <v>608</v>
      </c>
      <c r="E175" s="913" t="s">
        <v>608</v>
      </c>
      <c r="F175" s="632">
        <f>DATA!O1293</f>
        <v>0</v>
      </c>
      <c r="G175" s="640"/>
      <c r="H175" s="626" t="s">
        <v>806</v>
      </c>
      <c r="I175" s="640"/>
      <c r="J175" s="626"/>
      <c r="K175" s="640"/>
      <c r="L175" s="641"/>
      <c r="M175" s="224"/>
      <c r="N175" s="231"/>
      <c r="O175" s="231"/>
      <c r="P175" s="231"/>
      <c r="Q175" s="232"/>
      <c r="R175" s="232"/>
    </row>
    <row r="176" spans="1:18" ht="21.75" hidden="1" customHeight="1" x14ac:dyDescent="0.3">
      <c r="A176" s="912" t="str">
        <f>DATA!I154</f>
        <v>Pallete Knives 5's</v>
      </c>
      <c r="B176" s="913" t="s">
        <v>608</v>
      </c>
      <c r="C176" s="913" t="s">
        <v>608</v>
      </c>
      <c r="D176" s="913" t="s">
        <v>608</v>
      </c>
      <c r="E176" s="913" t="s">
        <v>608</v>
      </c>
      <c r="F176" s="632">
        <f>DATA!O1294</f>
        <v>0</v>
      </c>
      <c r="G176" s="640"/>
      <c r="H176" s="626" t="s">
        <v>806</v>
      </c>
      <c r="I176" s="640"/>
      <c r="J176" s="626"/>
      <c r="K176" s="640"/>
      <c r="L176" s="641"/>
      <c r="M176" s="224"/>
      <c r="N176" s="231"/>
      <c r="O176" s="231"/>
      <c r="P176" s="231"/>
      <c r="Q176" s="232"/>
      <c r="R176" s="232"/>
    </row>
    <row r="177" spans="1:18" ht="21.75" hidden="1" customHeight="1" x14ac:dyDescent="0.3">
      <c r="A177" s="912" t="str">
        <f>DATA!I155</f>
        <v>Specialty Paper A4 (white)</v>
      </c>
      <c r="B177" s="913" t="s">
        <v>608</v>
      </c>
      <c r="C177" s="913" t="s">
        <v>608</v>
      </c>
      <c r="D177" s="913" t="s">
        <v>608</v>
      </c>
      <c r="E177" s="913" t="s">
        <v>608</v>
      </c>
      <c r="F177" s="632">
        <f>DATA!O1295</f>
        <v>0</v>
      </c>
      <c r="G177" s="640"/>
      <c r="H177" s="626" t="s">
        <v>806</v>
      </c>
      <c r="I177" s="640"/>
      <c r="J177" s="626"/>
      <c r="K177" s="640"/>
      <c r="L177" s="641"/>
      <c r="M177" s="224"/>
      <c r="N177" s="231"/>
      <c r="O177" s="231"/>
      <c r="P177" s="231"/>
      <c r="Q177" s="232"/>
      <c r="R177" s="232"/>
    </row>
    <row r="178" spans="1:18" ht="21.75" hidden="1" customHeight="1" x14ac:dyDescent="0.3">
      <c r="A178" s="912" t="str">
        <f>DATA!I156</f>
        <v>Celphone - Display;6.67" amoled display, Internal; 128GB 8GB RAM, 256GB 8Gb RAM,256GB 12GB RAM, 512GB 12Gb RAM UFS 2.2, Dimensions; Height; 162.33mm, width; 74.42mm, thickness; Coral green &amp; midnight black 8.4mm l Lavender Purple 8.55mm weight; 190g 511 Omah battery capacity</v>
      </c>
      <c r="B178" s="913" t="s">
        <v>608</v>
      </c>
      <c r="C178" s="913" t="s">
        <v>608</v>
      </c>
      <c r="D178" s="913" t="s">
        <v>608</v>
      </c>
      <c r="E178" s="913" t="s">
        <v>608</v>
      </c>
      <c r="F178" s="632">
        <f>DATA!O1296</f>
        <v>0</v>
      </c>
      <c r="G178" s="640"/>
      <c r="H178" s="626" t="s">
        <v>806</v>
      </c>
      <c r="I178" s="640"/>
      <c r="J178" s="626"/>
      <c r="K178" s="640"/>
      <c r="L178" s="641"/>
      <c r="M178" s="224"/>
      <c r="N178" s="231"/>
      <c r="O178" s="231"/>
      <c r="P178" s="231"/>
      <c r="Q178" s="232"/>
      <c r="R178" s="232"/>
    </row>
    <row r="179" spans="1:18" ht="21.75" hidden="1" customHeight="1" x14ac:dyDescent="0.3">
      <c r="A179" s="912" t="str">
        <f>DATA!I157</f>
        <v>Realtim GPS Tracker for Car/Motorcycle Anti-theft GSM Alarm Tracking Device built-in battery</v>
      </c>
      <c r="B179" s="913" t="s">
        <v>608</v>
      </c>
      <c r="C179" s="913" t="s">
        <v>608</v>
      </c>
      <c r="D179" s="913" t="s">
        <v>608</v>
      </c>
      <c r="E179" s="913" t="s">
        <v>608</v>
      </c>
      <c r="F179" s="632">
        <f>DATA!O1297</f>
        <v>0</v>
      </c>
      <c r="G179" s="640"/>
      <c r="H179" s="626" t="s">
        <v>806</v>
      </c>
      <c r="I179" s="640"/>
      <c r="J179" s="626"/>
      <c r="K179" s="640"/>
      <c r="L179" s="641"/>
      <c r="M179" s="224"/>
      <c r="N179" s="231"/>
      <c r="O179" s="231"/>
      <c r="P179" s="231"/>
      <c r="Q179" s="232"/>
      <c r="R179" s="232"/>
    </row>
    <row r="180" spans="1:18" ht="21.75" hidden="1" customHeight="1" x14ac:dyDescent="0.3">
      <c r="A180" s="912" t="str">
        <f>DATA!I158</f>
        <v>Drill Bit (set)</v>
      </c>
      <c r="B180" s="913" t="s">
        <v>608</v>
      </c>
      <c r="C180" s="913" t="s">
        <v>608</v>
      </c>
      <c r="D180" s="913" t="s">
        <v>608</v>
      </c>
      <c r="E180" s="913" t="s">
        <v>608</v>
      </c>
      <c r="F180" s="632">
        <f>DATA!O1298</f>
        <v>0</v>
      </c>
      <c r="G180" s="640"/>
      <c r="H180" s="626" t="s">
        <v>806</v>
      </c>
      <c r="I180" s="640"/>
      <c r="J180" s="626"/>
      <c r="K180" s="640"/>
      <c r="L180" s="641"/>
      <c r="M180" s="224"/>
      <c r="N180" s="231"/>
      <c r="O180" s="231"/>
      <c r="P180" s="231"/>
      <c r="Q180" s="232"/>
      <c r="R180" s="232"/>
    </row>
    <row r="181" spans="1:18" ht="21.75" hidden="1" customHeight="1" x14ac:dyDescent="0.3">
      <c r="A181" s="912" t="str">
        <f>DATA!I159</f>
        <v>Battery (12V)</v>
      </c>
      <c r="B181" s="913" t="s">
        <v>608</v>
      </c>
      <c r="C181" s="913" t="s">
        <v>608</v>
      </c>
      <c r="D181" s="913" t="s">
        <v>608</v>
      </c>
      <c r="E181" s="913" t="s">
        <v>608</v>
      </c>
      <c r="F181" s="632">
        <f>DATA!O1299</f>
        <v>0</v>
      </c>
      <c r="G181" s="640"/>
      <c r="H181" s="626" t="s">
        <v>806</v>
      </c>
      <c r="I181" s="640"/>
      <c r="J181" s="626"/>
      <c r="K181" s="640"/>
      <c r="L181" s="641"/>
      <c r="M181" s="224"/>
      <c r="N181" s="231"/>
      <c r="O181" s="231"/>
      <c r="P181" s="231"/>
      <c r="Q181" s="232"/>
      <c r="R181" s="232"/>
    </row>
    <row r="182" spans="1:18" ht="21.75" hidden="1" customHeight="1" x14ac:dyDescent="0.3">
      <c r="A182" s="912" t="str">
        <f>DATA!I160</f>
        <v>Multi-Purpose Grease: the excellent corrossion protection &amp; anti-oxidation,properties guarantee an optimum lubrication &amp; protection of bearings</v>
      </c>
      <c r="B182" s="913" t="s">
        <v>608</v>
      </c>
      <c r="C182" s="913" t="s">
        <v>608</v>
      </c>
      <c r="D182" s="913" t="s">
        <v>608</v>
      </c>
      <c r="E182" s="913" t="s">
        <v>608</v>
      </c>
      <c r="F182" s="632">
        <f>DATA!O1300</f>
        <v>0</v>
      </c>
      <c r="G182" s="640"/>
      <c r="H182" s="626" t="s">
        <v>806</v>
      </c>
      <c r="I182" s="640"/>
      <c r="J182" s="626"/>
      <c r="K182" s="640"/>
      <c r="L182" s="641"/>
      <c r="M182" s="224"/>
      <c r="N182" s="231"/>
      <c r="O182" s="231"/>
      <c r="P182" s="231"/>
      <c r="Q182" s="232"/>
      <c r="R182" s="232"/>
    </row>
    <row r="183" spans="1:18" ht="21.75" hidden="1" customHeight="1" x14ac:dyDescent="0.3">
      <c r="A183" s="912" t="str">
        <f>DATA!I161</f>
        <v>WD-40: use penetration oil &amp; rust remover, lubricant spray (size; 412ml)</v>
      </c>
      <c r="B183" s="913" t="s">
        <v>608</v>
      </c>
      <c r="C183" s="913" t="s">
        <v>608</v>
      </c>
      <c r="D183" s="913" t="s">
        <v>608</v>
      </c>
      <c r="E183" s="913" t="s">
        <v>608</v>
      </c>
      <c r="F183" s="632">
        <f>DATA!O1301</f>
        <v>0</v>
      </c>
      <c r="G183" s="640"/>
      <c r="H183" s="626" t="s">
        <v>806</v>
      </c>
      <c r="I183" s="640"/>
      <c r="J183" s="626"/>
      <c r="K183" s="640"/>
      <c r="L183" s="641"/>
      <c r="M183" s="224"/>
      <c r="N183" s="231"/>
      <c r="O183" s="231"/>
      <c r="P183" s="231"/>
      <c r="Q183" s="232"/>
      <c r="R183" s="232"/>
    </row>
    <row r="184" spans="1:18" ht="21.75" hidden="1" customHeight="1" x14ac:dyDescent="0.3">
      <c r="A184" s="912" t="str">
        <f>DATA!I162</f>
        <v>Synthetic Oil: SEA 20W50</v>
      </c>
      <c r="B184" s="913" t="s">
        <v>608</v>
      </c>
      <c r="C184" s="913" t="s">
        <v>608</v>
      </c>
      <c r="D184" s="913" t="s">
        <v>608</v>
      </c>
      <c r="E184" s="913" t="s">
        <v>608</v>
      </c>
      <c r="F184" s="632">
        <f>DATA!O1302</f>
        <v>0</v>
      </c>
      <c r="G184" s="640"/>
      <c r="H184" s="626" t="s">
        <v>806</v>
      </c>
      <c r="I184" s="640"/>
      <c r="J184" s="626"/>
      <c r="K184" s="640"/>
      <c r="L184" s="641"/>
      <c r="M184" s="224"/>
      <c r="N184" s="231"/>
      <c r="O184" s="231"/>
      <c r="P184" s="231"/>
      <c r="Q184" s="232"/>
      <c r="R184" s="232"/>
    </row>
    <row r="185" spans="1:18" ht="21.75" hidden="1" customHeight="1" x14ac:dyDescent="0.3">
      <c r="A185" s="912" t="str">
        <f>DATA!I163</f>
        <v>VS1 Protector (size; 400ml)</v>
      </c>
      <c r="B185" s="913" t="s">
        <v>608</v>
      </c>
      <c r="C185" s="913" t="s">
        <v>608</v>
      </c>
      <c r="D185" s="913" t="s">
        <v>608</v>
      </c>
      <c r="E185" s="913" t="s">
        <v>608</v>
      </c>
      <c r="F185" s="632">
        <f>DATA!O1303</f>
        <v>0</v>
      </c>
      <c r="G185" s="640"/>
      <c r="H185" s="626" t="s">
        <v>806</v>
      </c>
      <c r="I185" s="640"/>
      <c r="J185" s="626"/>
      <c r="K185" s="640"/>
      <c r="L185" s="641"/>
      <c r="M185" s="224"/>
      <c r="N185" s="231"/>
      <c r="O185" s="231"/>
      <c r="P185" s="231"/>
      <c r="Q185" s="232"/>
      <c r="R185" s="232"/>
    </row>
    <row r="186" spans="1:18" ht="21.75" hidden="1" customHeight="1" x14ac:dyDescent="0.3">
      <c r="A186" s="912" t="str">
        <f>DATA!I164</f>
        <v>Epoxy Primer (color; white)</v>
      </c>
      <c r="B186" s="913" t="s">
        <v>608</v>
      </c>
      <c r="C186" s="913" t="s">
        <v>608</v>
      </c>
      <c r="D186" s="913" t="s">
        <v>608</v>
      </c>
      <c r="E186" s="913" t="s">
        <v>608</v>
      </c>
      <c r="F186" s="632">
        <f>DATA!O1304</f>
        <v>0</v>
      </c>
      <c r="G186" s="640"/>
      <c r="H186" s="626" t="s">
        <v>806</v>
      </c>
      <c r="I186" s="640"/>
      <c r="J186" s="626"/>
      <c r="K186" s="640"/>
      <c r="L186" s="641"/>
      <c r="M186" s="224"/>
      <c r="N186" s="231"/>
      <c r="O186" s="231"/>
      <c r="P186" s="231"/>
      <c r="Q186" s="232"/>
      <c r="R186" s="232"/>
    </row>
    <row r="187" spans="1:18" ht="21.75" hidden="1" customHeight="1" x14ac:dyDescent="0.3">
      <c r="A187" s="912" t="str">
        <f>DATA!I165</f>
        <v>Hudson (topcoat)</v>
      </c>
      <c r="B187" s="913" t="s">
        <v>608</v>
      </c>
      <c r="C187" s="913" t="s">
        <v>608</v>
      </c>
      <c r="D187" s="913" t="s">
        <v>608</v>
      </c>
      <c r="E187" s="913" t="s">
        <v>608</v>
      </c>
      <c r="F187" s="632">
        <f>DATA!O1305</f>
        <v>0</v>
      </c>
      <c r="G187" s="640"/>
      <c r="H187" s="626" t="s">
        <v>806</v>
      </c>
      <c r="I187" s="640"/>
      <c r="J187" s="626"/>
      <c r="K187" s="640"/>
      <c r="L187" s="641"/>
      <c r="M187" s="224"/>
      <c r="N187" s="231"/>
      <c r="O187" s="231"/>
      <c r="P187" s="231"/>
      <c r="Q187" s="232"/>
      <c r="R187" s="232"/>
    </row>
    <row r="188" spans="1:18" ht="21.75" hidden="1" customHeight="1" x14ac:dyDescent="0.3">
      <c r="A188" s="912" t="str">
        <f>DATA!I166</f>
        <v>Paint Brush (4 inches)</v>
      </c>
      <c r="B188" s="913" t="s">
        <v>608</v>
      </c>
      <c r="C188" s="913" t="s">
        <v>608</v>
      </c>
      <c r="D188" s="913" t="s">
        <v>608</v>
      </c>
      <c r="E188" s="913" t="s">
        <v>608</v>
      </c>
      <c r="F188" s="632">
        <f>DATA!O1306</f>
        <v>0</v>
      </c>
      <c r="G188" s="640"/>
      <c r="H188" s="626" t="s">
        <v>806</v>
      </c>
      <c r="I188" s="640"/>
      <c r="J188" s="626"/>
      <c r="K188" s="640"/>
      <c r="L188" s="641"/>
      <c r="M188" s="224"/>
      <c r="N188" s="231"/>
      <c r="O188" s="231"/>
      <c r="P188" s="231"/>
      <c r="Q188" s="232"/>
      <c r="R188" s="232"/>
    </row>
    <row r="189" spans="1:18" ht="21.75" hidden="1" customHeight="1" x14ac:dyDescent="0.3">
      <c r="A189" s="912" t="str">
        <f>DATA!I167</f>
        <v>Break Fluid (size; 900ml)</v>
      </c>
      <c r="B189" s="913" t="s">
        <v>608</v>
      </c>
      <c r="C189" s="913" t="s">
        <v>608</v>
      </c>
      <c r="D189" s="913" t="s">
        <v>608</v>
      </c>
      <c r="E189" s="913" t="s">
        <v>608</v>
      </c>
      <c r="F189" s="632">
        <f>DATA!O1307</f>
        <v>0</v>
      </c>
      <c r="G189" s="640"/>
      <c r="H189" s="626" t="s">
        <v>806</v>
      </c>
      <c r="I189" s="640"/>
      <c r="J189" s="626"/>
      <c r="K189" s="640"/>
      <c r="L189" s="641"/>
      <c r="M189" s="224"/>
      <c r="N189" s="231"/>
      <c r="O189" s="231"/>
      <c r="P189" s="231"/>
      <c r="Q189" s="232"/>
      <c r="R189" s="232"/>
    </row>
    <row r="190" spans="1:18" ht="21.75" hidden="1" customHeight="1" x14ac:dyDescent="0.3">
      <c r="A190" s="912" t="str">
        <f>DATA!I168</f>
        <v>Pollyglass (size; 4 x 8ft x 1/4)</v>
      </c>
      <c r="B190" s="913" t="s">
        <v>608</v>
      </c>
      <c r="C190" s="913" t="s">
        <v>608</v>
      </c>
      <c r="D190" s="913" t="s">
        <v>608</v>
      </c>
      <c r="E190" s="913" t="s">
        <v>608</v>
      </c>
      <c r="F190" s="632">
        <f>DATA!O1308</f>
        <v>0</v>
      </c>
      <c r="G190" s="640"/>
      <c r="H190" s="626" t="s">
        <v>806</v>
      </c>
      <c r="I190" s="640"/>
      <c r="J190" s="626"/>
      <c r="K190" s="640"/>
      <c r="L190" s="641"/>
      <c r="M190" s="224"/>
      <c r="N190" s="231"/>
      <c r="O190" s="231"/>
      <c r="P190" s="231"/>
      <c r="Q190" s="232"/>
      <c r="R190" s="232"/>
    </row>
    <row r="191" spans="1:18" ht="21.75" hidden="1" customHeight="1" x14ac:dyDescent="0.3">
      <c r="A191" s="912" t="str">
        <f>DATA!I169</f>
        <v xml:space="preserve">Heavy duty Air Blowgun, Air Nossle Blow gun with 2pcs neumatic airline hose quick release connectors &amp; compressor </v>
      </c>
      <c r="B191" s="913" t="s">
        <v>608</v>
      </c>
      <c r="C191" s="913" t="s">
        <v>608</v>
      </c>
      <c r="D191" s="913" t="s">
        <v>608</v>
      </c>
      <c r="E191" s="913" t="s">
        <v>608</v>
      </c>
      <c r="F191" s="632">
        <f>DATA!O1309</f>
        <v>0</v>
      </c>
      <c r="G191" s="640"/>
      <c r="H191" s="626" t="s">
        <v>806</v>
      </c>
      <c r="I191" s="640"/>
      <c r="J191" s="626"/>
      <c r="K191" s="640"/>
      <c r="L191" s="641"/>
      <c r="M191" s="224"/>
      <c r="N191" s="231"/>
      <c r="O191" s="231"/>
      <c r="P191" s="231"/>
      <c r="Q191" s="232"/>
      <c r="R191" s="232"/>
    </row>
    <row r="192" spans="1:18" ht="21.75" hidden="1" customHeight="1" x14ac:dyDescent="0.3">
      <c r="A192" s="912" t="str">
        <f>DATA!I170</f>
        <v>Tire air pressure inflator gauge pressure tester</v>
      </c>
      <c r="B192" s="913" t="s">
        <v>608</v>
      </c>
      <c r="C192" s="913" t="s">
        <v>608</v>
      </c>
      <c r="D192" s="913" t="s">
        <v>608</v>
      </c>
      <c r="E192" s="913" t="s">
        <v>608</v>
      </c>
      <c r="F192" s="632">
        <f>DATA!O1310</f>
        <v>0</v>
      </c>
      <c r="G192" s="640"/>
      <c r="H192" s="626" t="s">
        <v>806</v>
      </c>
      <c r="I192" s="640"/>
      <c r="J192" s="626"/>
      <c r="K192" s="640"/>
      <c r="L192" s="641"/>
      <c r="M192" s="224"/>
      <c r="N192" s="231"/>
      <c r="O192" s="231"/>
      <c r="P192" s="231"/>
      <c r="Q192" s="232"/>
      <c r="R192" s="232"/>
    </row>
    <row r="193" spans="1:18" ht="21.75" hidden="1" customHeight="1" x14ac:dyDescent="0.3">
      <c r="A193" s="912" t="str">
        <f>DATA!I171</f>
        <v>Break Line fitting nuts (size: 3/16)</v>
      </c>
      <c r="B193" s="913" t="s">
        <v>608</v>
      </c>
      <c r="C193" s="913" t="s">
        <v>608</v>
      </c>
      <c r="D193" s="913" t="s">
        <v>608</v>
      </c>
      <c r="E193" s="913" t="s">
        <v>608</v>
      </c>
      <c r="F193" s="632">
        <f>DATA!O1311</f>
        <v>0</v>
      </c>
      <c r="G193" s="640"/>
      <c r="H193" s="626" t="s">
        <v>806</v>
      </c>
      <c r="I193" s="640"/>
      <c r="J193" s="626"/>
      <c r="K193" s="640"/>
      <c r="L193" s="641"/>
      <c r="M193" s="224"/>
      <c r="N193" s="231"/>
      <c r="O193" s="231"/>
      <c r="P193" s="231"/>
      <c r="Q193" s="232"/>
      <c r="R193" s="232"/>
    </row>
    <row r="194" spans="1:18" ht="21.75" hidden="1" customHeight="1" x14ac:dyDescent="0.3">
      <c r="A194" s="912" t="str">
        <f>DATA!I172</f>
        <v>Air Compressor; 65 liters,Belt Drive &amp; Air Compressor (220v/60Hz)</v>
      </c>
      <c r="B194" s="913" t="s">
        <v>608</v>
      </c>
      <c r="C194" s="913" t="s">
        <v>608</v>
      </c>
      <c r="D194" s="913" t="s">
        <v>608</v>
      </c>
      <c r="E194" s="913" t="s">
        <v>608</v>
      </c>
      <c r="F194" s="632">
        <f>DATA!O1312</f>
        <v>0</v>
      </c>
      <c r="G194" s="640"/>
      <c r="H194" s="626" t="s">
        <v>806</v>
      </c>
      <c r="I194" s="640"/>
      <c r="J194" s="626"/>
      <c r="K194" s="640"/>
      <c r="L194" s="641"/>
      <c r="M194" s="224"/>
      <c r="N194" s="231"/>
      <c r="O194" s="231"/>
      <c r="P194" s="231"/>
      <c r="Q194" s="232"/>
      <c r="R194" s="232"/>
    </row>
    <row r="195" spans="1:18" ht="21.75" hidden="1" customHeight="1" x14ac:dyDescent="0.3">
      <c r="A195" s="912" t="str">
        <f>DATA!I173</f>
        <v>Silicon Sealant</v>
      </c>
      <c r="B195" s="913" t="s">
        <v>608</v>
      </c>
      <c r="C195" s="913" t="s">
        <v>608</v>
      </c>
      <c r="D195" s="913" t="s">
        <v>608</v>
      </c>
      <c r="E195" s="913" t="s">
        <v>608</v>
      </c>
      <c r="F195" s="632">
        <f>DATA!O1313</f>
        <v>0</v>
      </c>
      <c r="G195" s="640"/>
      <c r="H195" s="626" t="s">
        <v>806</v>
      </c>
      <c r="I195" s="642"/>
      <c r="J195" s="626"/>
      <c r="K195" s="642"/>
      <c r="L195" s="641"/>
      <c r="M195" s="224"/>
      <c r="N195" s="231"/>
      <c r="O195" s="231"/>
      <c r="P195" s="231"/>
      <c r="Q195" s="232"/>
      <c r="R195" s="232"/>
    </row>
    <row r="196" spans="1:18" ht="21.75" hidden="1" customHeight="1" x14ac:dyDescent="0.3">
      <c r="A196" s="912" t="str">
        <f>DATA!I174</f>
        <v>LC3619XL (Cyan)</v>
      </c>
      <c r="B196" s="913" t="s">
        <v>608</v>
      </c>
      <c r="C196" s="913" t="s">
        <v>608</v>
      </c>
      <c r="D196" s="913" t="s">
        <v>608</v>
      </c>
      <c r="E196" s="913" t="s">
        <v>608</v>
      </c>
      <c r="F196" s="632">
        <f>DATA!O1314</f>
        <v>0</v>
      </c>
      <c r="G196" s="640"/>
      <c r="H196" s="626" t="s">
        <v>806</v>
      </c>
      <c r="I196" s="640"/>
      <c r="J196" s="626"/>
      <c r="K196" s="640"/>
      <c r="L196" s="641"/>
      <c r="M196" s="224"/>
      <c r="N196" s="231"/>
      <c r="O196" s="231"/>
      <c r="P196" s="231"/>
      <c r="Q196" s="232"/>
      <c r="R196" s="232"/>
    </row>
    <row r="197" spans="1:18" ht="21.75" hidden="1" customHeight="1" x14ac:dyDescent="0.3">
      <c r="A197" s="912" t="str">
        <f>DATA!I175</f>
        <v>LC3619XL (Magenta)</v>
      </c>
      <c r="B197" s="913" t="s">
        <v>608</v>
      </c>
      <c r="C197" s="913" t="s">
        <v>608</v>
      </c>
      <c r="D197" s="913" t="s">
        <v>608</v>
      </c>
      <c r="E197" s="913" t="s">
        <v>608</v>
      </c>
      <c r="F197" s="632">
        <f>DATA!O1315</f>
        <v>0</v>
      </c>
      <c r="G197" s="640"/>
      <c r="H197" s="626" t="s">
        <v>806</v>
      </c>
      <c r="I197" s="640"/>
      <c r="J197" s="626"/>
      <c r="K197" s="640"/>
      <c r="L197" s="641"/>
      <c r="M197" s="224"/>
      <c r="N197" s="231"/>
      <c r="O197" s="231"/>
      <c r="P197" s="231"/>
      <c r="Q197" s="232"/>
      <c r="R197" s="232"/>
    </row>
    <row r="198" spans="1:18" ht="21.75" hidden="1" customHeight="1" x14ac:dyDescent="0.3">
      <c r="A198" s="912" t="str">
        <f>DATA!I176</f>
        <v>LC3619XL (Yellow)</v>
      </c>
      <c r="B198" s="913" t="s">
        <v>608</v>
      </c>
      <c r="C198" s="913" t="s">
        <v>608</v>
      </c>
      <c r="D198" s="913" t="s">
        <v>608</v>
      </c>
      <c r="E198" s="913" t="s">
        <v>608</v>
      </c>
      <c r="F198" s="632">
        <f>DATA!O1316</f>
        <v>0</v>
      </c>
      <c r="G198" s="640"/>
      <c r="H198" s="626" t="s">
        <v>806</v>
      </c>
      <c r="I198" s="640"/>
      <c r="J198" s="626"/>
      <c r="K198" s="640"/>
      <c r="L198" s="641"/>
      <c r="M198" s="224"/>
      <c r="N198" s="231"/>
      <c r="O198" s="231"/>
      <c r="P198" s="231"/>
      <c r="Q198" s="232"/>
      <c r="R198" s="232"/>
    </row>
    <row r="199" spans="1:18" ht="21.75" hidden="1" customHeight="1" x14ac:dyDescent="0.3">
      <c r="A199" s="912" t="str">
        <f>DATA!I177</f>
        <v>Specialty Paper (A4, size)</v>
      </c>
      <c r="B199" s="913" t="s">
        <v>608</v>
      </c>
      <c r="C199" s="913" t="s">
        <v>608</v>
      </c>
      <c r="D199" s="913" t="s">
        <v>608</v>
      </c>
      <c r="E199" s="913" t="s">
        <v>608</v>
      </c>
      <c r="F199" s="632">
        <f>DATA!O1317</f>
        <v>0</v>
      </c>
      <c r="G199" s="640"/>
      <c r="H199" s="626" t="s">
        <v>806</v>
      </c>
      <c r="I199" s="640"/>
      <c r="J199" s="626"/>
      <c r="K199" s="640"/>
      <c r="L199" s="641"/>
      <c r="M199" s="224"/>
      <c r="N199" s="231"/>
      <c r="O199" s="231"/>
      <c r="P199" s="231"/>
      <c r="Q199" s="232"/>
      <c r="R199" s="232"/>
    </row>
    <row r="200" spans="1:18" ht="21.75" hidden="1" customHeight="1" x14ac:dyDescent="0.3">
      <c r="A200" s="912" t="str">
        <f>DATA!I178</f>
        <v>Certificate Frame (A4, size)</v>
      </c>
      <c r="B200" s="913" t="s">
        <v>608</v>
      </c>
      <c r="C200" s="913" t="s">
        <v>608</v>
      </c>
      <c r="D200" s="913" t="s">
        <v>608</v>
      </c>
      <c r="E200" s="913" t="s">
        <v>608</v>
      </c>
      <c r="F200" s="632">
        <f>DATA!O1318</f>
        <v>0</v>
      </c>
      <c r="G200" s="640"/>
      <c r="H200" s="626" t="s">
        <v>806</v>
      </c>
      <c r="I200" s="640"/>
      <c r="J200" s="626"/>
      <c r="K200" s="640"/>
      <c r="L200" s="641"/>
      <c r="M200" s="224"/>
      <c r="N200" s="231"/>
      <c r="O200" s="231"/>
      <c r="P200" s="231"/>
      <c r="Q200" s="232"/>
      <c r="R200" s="232"/>
    </row>
    <row r="201" spans="1:18" ht="21.75" hidden="1" customHeight="1" x14ac:dyDescent="0.3">
      <c r="A201" s="912" t="str">
        <f>DATA!I179</f>
        <v>Various Biscuits (10pcs/pack)</v>
      </c>
      <c r="B201" s="913" t="s">
        <v>608</v>
      </c>
      <c r="C201" s="913" t="s">
        <v>608</v>
      </c>
      <c r="D201" s="913" t="s">
        <v>608</v>
      </c>
      <c r="E201" s="913" t="s">
        <v>608</v>
      </c>
      <c r="F201" s="632">
        <f>DATA!O1319</f>
        <v>0</v>
      </c>
      <c r="G201" s="640"/>
      <c r="H201" s="626" t="s">
        <v>806</v>
      </c>
      <c r="I201" s="640"/>
      <c r="J201" s="626"/>
      <c r="K201" s="640"/>
      <c r="L201" s="641"/>
      <c r="M201" s="224"/>
      <c r="N201" s="231"/>
      <c r="O201" s="231"/>
      <c r="P201" s="231"/>
      <c r="Q201" s="232"/>
      <c r="R201" s="232"/>
    </row>
    <row r="202" spans="1:18" ht="21.75" hidden="1" customHeight="1" x14ac:dyDescent="0.3">
      <c r="A202" s="912" t="str">
        <f>DATA!I180</f>
        <v>Tetrapack Juice (10pcs/box)</v>
      </c>
      <c r="B202" s="913" t="s">
        <v>608</v>
      </c>
      <c r="C202" s="913" t="s">
        <v>608</v>
      </c>
      <c r="D202" s="913" t="s">
        <v>608</v>
      </c>
      <c r="E202" s="913" t="s">
        <v>608</v>
      </c>
      <c r="F202" s="632">
        <f>DATA!O1320</f>
        <v>0</v>
      </c>
      <c r="G202" s="640"/>
      <c r="H202" s="626" t="s">
        <v>806</v>
      </c>
      <c r="I202" s="640"/>
      <c r="J202" s="626"/>
      <c r="K202" s="640"/>
      <c r="L202" s="641"/>
      <c r="M202" s="224"/>
      <c r="N202" s="231"/>
      <c r="O202" s="231"/>
      <c r="P202" s="231"/>
      <c r="Q202" s="232"/>
      <c r="R202" s="232"/>
    </row>
    <row r="203" spans="1:18" ht="21.75" hidden="1" customHeight="1" x14ac:dyDescent="0.3">
      <c r="A203" s="912" t="str">
        <f>DATA!I181</f>
        <v>Volleyball Ball (FIVB Approved)</v>
      </c>
      <c r="B203" s="913" t="s">
        <v>608</v>
      </c>
      <c r="C203" s="913" t="s">
        <v>608</v>
      </c>
      <c r="D203" s="913" t="s">
        <v>608</v>
      </c>
      <c r="E203" s="913" t="s">
        <v>608</v>
      </c>
      <c r="F203" s="632">
        <f>DATA!O1321</f>
        <v>0</v>
      </c>
      <c r="G203" s="640"/>
      <c r="H203" s="626" t="s">
        <v>806</v>
      </c>
      <c r="I203" s="640"/>
      <c r="J203" s="626"/>
      <c r="K203" s="640"/>
      <c r="L203" s="641"/>
      <c r="M203" s="224"/>
      <c r="N203" s="231"/>
      <c r="O203" s="231"/>
      <c r="P203" s="231"/>
      <c r="Q203" s="232"/>
      <c r="R203" s="232"/>
    </row>
    <row r="204" spans="1:18" ht="21.75" hidden="1" customHeight="1" x14ac:dyDescent="0.3">
      <c r="A204" s="912" t="str">
        <f>DATA!I182</f>
        <v>Basketball Ball CG7 (FIBA Approved)</v>
      </c>
      <c r="B204" s="913" t="s">
        <v>608</v>
      </c>
      <c r="C204" s="913" t="s">
        <v>608</v>
      </c>
      <c r="D204" s="913" t="s">
        <v>608</v>
      </c>
      <c r="E204" s="913" t="s">
        <v>608</v>
      </c>
      <c r="F204" s="632">
        <f>DATA!O1322</f>
        <v>0</v>
      </c>
      <c r="G204" s="640"/>
      <c r="H204" s="626" t="s">
        <v>806</v>
      </c>
      <c r="I204" s="640"/>
      <c r="J204" s="626"/>
      <c r="K204" s="640"/>
      <c r="L204" s="641"/>
      <c r="M204" s="224"/>
      <c r="N204" s="231"/>
      <c r="O204" s="231"/>
      <c r="P204" s="231"/>
      <c r="Q204" s="232"/>
      <c r="R204" s="232"/>
    </row>
    <row r="205" spans="1:18" ht="21.75" hidden="1" customHeight="1" x14ac:dyDescent="0.3">
      <c r="A205" s="912" t="str">
        <f>DATA!I183</f>
        <v>Table Tennis Ball (ITTF Approved)</v>
      </c>
      <c r="B205" s="913" t="s">
        <v>608</v>
      </c>
      <c r="C205" s="913" t="s">
        <v>608</v>
      </c>
      <c r="D205" s="913" t="s">
        <v>608</v>
      </c>
      <c r="E205" s="913" t="s">
        <v>608</v>
      </c>
      <c r="F205" s="632">
        <f>DATA!O1323</f>
        <v>0</v>
      </c>
      <c r="G205" s="640"/>
      <c r="H205" s="626" t="s">
        <v>806</v>
      </c>
      <c r="I205" s="640"/>
      <c r="J205" s="626"/>
      <c r="K205" s="640"/>
      <c r="L205" s="641"/>
      <c r="M205" s="224"/>
      <c r="N205" s="231"/>
      <c r="O205" s="231"/>
      <c r="P205" s="231"/>
      <c r="Q205" s="232"/>
      <c r="R205" s="232"/>
    </row>
    <row r="206" spans="1:18" ht="21.75" hidden="1" customHeight="1" x14ac:dyDescent="0.3">
      <c r="A206" s="912" t="str">
        <f>DATA!I184</f>
        <v>Badminton Feather Shuttlecock</v>
      </c>
      <c r="B206" s="913" t="s">
        <v>608</v>
      </c>
      <c r="C206" s="913" t="s">
        <v>608</v>
      </c>
      <c r="D206" s="913" t="s">
        <v>608</v>
      </c>
      <c r="E206" s="913" t="s">
        <v>608</v>
      </c>
      <c r="F206" s="632">
        <f>DATA!O1324</f>
        <v>0</v>
      </c>
      <c r="G206" s="640"/>
      <c r="H206" s="626" t="s">
        <v>806</v>
      </c>
      <c r="I206" s="640"/>
      <c r="J206" s="626"/>
      <c r="K206" s="640"/>
      <c r="L206" s="641"/>
      <c r="M206" s="224"/>
      <c r="N206" s="231"/>
      <c r="O206" s="231"/>
      <c r="P206" s="231"/>
      <c r="Q206" s="232"/>
      <c r="R206" s="232"/>
    </row>
    <row r="207" spans="1:18" ht="21.75" hidden="1" customHeight="1" x14ac:dyDescent="0.3">
      <c r="A207" s="912" t="str">
        <f>DATA!I185</f>
        <v>Double AA Battery (4pcs/set)</v>
      </c>
      <c r="B207" s="913" t="s">
        <v>608</v>
      </c>
      <c r="C207" s="913" t="s">
        <v>608</v>
      </c>
      <c r="D207" s="913" t="s">
        <v>608</v>
      </c>
      <c r="E207" s="913" t="s">
        <v>608</v>
      </c>
      <c r="F207" s="632">
        <f>DATA!O1325</f>
        <v>0</v>
      </c>
      <c r="G207" s="640"/>
      <c r="H207" s="626" t="s">
        <v>806</v>
      </c>
      <c r="I207" s="640"/>
      <c r="J207" s="626"/>
      <c r="K207" s="640"/>
      <c r="L207" s="641"/>
      <c r="M207" s="224"/>
      <c r="N207" s="231"/>
      <c r="O207" s="231"/>
      <c r="P207" s="231"/>
      <c r="Q207" s="232"/>
      <c r="R207" s="232"/>
    </row>
    <row r="208" spans="1:18" ht="21.75" hidden="1" customHeight="1" x14ac:dyDescent="0.3">
      <c r="A208" s="912" t="str">
        <f>DATA!I186</f>
        <v xml:space="preserve"> Beach Volleyball Ball (FIVB Approved)</v>
      </c>
      <c r="B208" s="913" t="s">
        <v>608</v>
      </c>
      <c r="C208" s="913" t="s">
        <v>608</v>
      </c>
      <c r="D208" s="913" t="s">
        <v>608</v>
      </c>
      <c r="E208" s="913" t="s">
        <v>608</v>
      </c>
      <c r="F208" s="632">
        <f>DATA!O1326</f>
        <v>0</v>
      </c>
      <c r="G208" s="640"/>
      <c r="H208" s="626" t="s">
        <v>806</v>
      </c>
      <c r="I208" s="640"/>
      <c r="J208" s="626"/>
      <c r="K208" s="640"/>
      <c r="L208" s="641"/>
      <c r="M208" s="224"/>
      <c r="N208" s="231"/>
      <c r="O208" s="231"/>
      <c r="P208" s="231"/>
      <c r="Q208" s="232"/>
      <c r="R208" s="232"/>
    </row>
    <row r="209" spans="1:18" ht="21.75" hidden="1" customHeight="1" x14ac:dyDescent="0.3">
      <c r="A209" s="912" t="str">
        <f>DATA!I192</f>
        <v>Embroidered Patches BSC Logo 5.4cm diameter (see sample)</v>
      </c>
      <c r="B209" s="913" t="s">
        <v>608</v>
      </c>
      <c r="C209" s="913" t="s">
        <v>608</v>
      </c>
      <c r="D209" s="913" t="s">
        <v>608</v>
      </c>
      <c r="E209" s="913" t="s">
        <v>608</v>
      </c>
      <c r="F209" s="632" t="e">
        <f>DATA!#REF!</f>
        <v>#REF!</v>
      </c>
      <c r="G209" s="640"/>
      <c r="H209" s="626" t="s">
        <v>806</v>
      </c>
      <c r="I209" s="640"/>
      <c r="J209" s="626"/>
      <c r="K209" s="640"/>
      <c r="L209" s="641"/>
      <c r="M209" s="224"/>
      <c r="N209" s="231"/>
      <c r="O209" s="231"/>
      <c r="P209" s="231"/>
      <c r="Q209" s="232"/>
      <c r="R209" s="232"/>
    </row>
    <row r="210" spans="1:18" ht="21.75" hidden="1" customHeight="1" x14ac:dyDescent="0.3">
      <c r="A210" s="912" t="str">
        <f>DATA!I193</f>
        <v>Abaca Tote Bag/Eco handbag (size; 22cm x 12cm x 16cm) with thick handle</v>
      </c>
      <c r="B210" s="913" t="s">
        <v>608</v>
      </c>
      <c r="C210" s="913" t="s">
        <v>608</v>
      </c>
      <c r="D210" s="913" t="s">
        <v>608</v>
      </c>
      <c r="E210" s="913" t="s">
        <v>608</v>
      </c>
      <c r="F210" s="632">
        <f>DATA!O1328</f>
        <v>0</v>
      </c>
      <c r="G210" s="640"/>
      <c r="H210" s="626" t="s">
        <v>806</v>
      </c>
      <c r="I210" s="640"/>
      <c r="J210" s="626"/>
      <c r="K210" s="640"/>
      <c r="L210" s="641"/>
      <c r="M210" s="224"/>
      <c r="N210" s="231"/>
      <c r="O210" s="231"/>
      <c r="P210" s="231"/>
      <c r="Q210" s="232"/>
      <c r="R210" s="232"/>
    </row>
    <row r="211" spans="1:18" ht="21.75" hidden="1" customHeight="1" x14ac:dyDescent="0.3">
      <c r="A211" s="912" t="str">
        <f>DATA!I194</f>
        <v>Sublimation Coated White Mugs, 11oz, sublimation printable mugs,glossy,plain (24pcs/box)</v>
      </c>
      <c r="B211" s="913" t="s">
        <v>608</v>
      </c>
      <c r="C211" s="913" t="s">
        <v>608</v>
      </c>
      <c r="D211" s="913" t="s">
        <v>608</v>
      </c>
      <c r="E211" s="913" t="s">
        <v>608</v>
      </c>
      <c r="F211" s="632">
        <f>DATA!O1329</f>
        <v>0</v>
      </c>
      <c r="G211" s="640"/>
      <c r="H211" s="626" t="s">
        <v>806</v>
      </c>
      <c r="I211" s="640"/>
      <c r="J211" s="626"/>
      <c r="K211" s="640"/>
      <c r="L211" s="641"/>
      <c r="M211" s="224"/>
      <c r="N211" s="231"/>
      <c r="O211" s="231"/>
      <c r="P211" s="231"/>
      <c r="Q211" s="232"/>
      <c r="R211" s="232"/>
    </row>
    <row r="212" spans="1:18" ht="21.75" hidden="1" customHeight="1" x14ac:dyDescent="0.3">
      <c r="A212" s="912" t="str">
        <f>DATA!I195</f>
        <v>Sublimation Coated White Mugs, 11oz, sublimation printable mugs,glossy,plain (24pcs/box)assorted colors</v>
      </c>
      <c r="B212" s="913" t="s">
        <v>608</v>
      </c>
      <c r="C212" s="913" t="s">
        <v>608</v>
      </c>
      <c r="D212" s="913" t="s">
        <v>608</v>
      </c>
      <c r="E212" s="913" t="s">
        <v>608</v>
      </c>
      <c r="F212" s="632">
        <f>DATA!O1330</f>
        <v>0</v>
      </c>
      <c r="G212" s="640"/>
      <c r="H212" s="626" t="s">
        <v>806</v>
      </c>
      <c r="I212" s="640"/>
      <c r="J212" s="626"/>
      <c r="K212" s="640"/>
      <c r="L212" s="641"/>
      <c r="M212" s="224"/>
      <c r="N212" s="231"/>
      <c r="O212" s="231"/>
      <c r="P212" s="231"/>
      <c r="Q212" s="232"/>
      <c r="R212" s="232"/>
    </row>
    <row r="213" spans="1:18" ht="21.75" hidden="1" customHeight="1" x14ac:dyDescent="0.3">
      <c r="A213" s="912" t="str">
        <f>DATA!I196</f>
        <v>Rough Satin Photo Paper, Waterproof, 4R, 20's/pack</v>
      </c>
      <c r="B213" s="913" t="s">
        <v>608</v>
      </c>
      <c r="C213" s="913" t="s">
        <v>608</v>
      </c>
      <c r="D213" s="913" t="s">
        <v>608</v>
      </c>
      <c r="E213" s="913" t="s">
        <v>608</v>
      </c>
      <c r="F213" s="632">
        <f>DATA!O1331</f>
        <v>0</v>
      </c>
      <c r="G213" s="640"/>
      <c r="H213" s="626" t="s">
        <v>806</v>
      </c>
      <c r="I213" s="640"/>
      <c r="J213" s="626"/>
      <c r="K213" s="640"/>
      <c r="L213" s="641"/>
      <c r="M213" s="224"/>
      <c r="N213" s="231"/>
      <c r="O213" s="231"/>
      <c r="P213" s="231"/>
      <c r="Q213" s="232"/>
      <c r="R213" s="232"/>
    </row>
    <row r="214" spans="1:18" ht="21.75" hidden="1" customHeight="1" x14ac:dyDescent="0.3">
      <c r="A214" s="912" t="str">
        <f>DATA!I197</f>
        <v>Card Hole Corner Puncher for PVC ID</v>
      </c>
      <c r="B214" s="913" t="s">
        <v>608</v>
      </c>
      <c r="C214" s="913" t="s">
        <v>608</v>
      </c>
      <c r="D214" s="913" t="s">
        <v>608</v>
      </c>
      <c r="E214" s="913" t="s">
        <v>608</v>
      </c>
      <c r="F214" s="632">
        <f>DATA!O1332</f>
        <v>0</v>
      </c>
      <c r="G214" s="640"/>
      <c r="H214" s="626" t="s">
        <v>806</v>
      </c>
      <c r="I214" s="640"/>
      <c r="J214" s="626"/>
      <c r="K214" s="640"/>
      <c r="L214" s="641"/>
      <c r="M214" s="224"/>
      <c r="N214" s="231"/>
      <c r="O214" s="231"/>
      <c r="P214" s="231"/>
      <c r="Q214" s="232"/>
      <c r="R214" s="232"/>
    </row>
    <row r="215" spans="1:18" ht="21.75" hidden="1" customHeight="1" x14ac:dyDescent="0.3">
      <c r="A215" s="912" t="str">
        <f>DATA!I198</f>
        <v>Laminating Film Roll</v>
      </c>
      <c r="B215" s="913" t="s">
        <v>608</v>
      </c>
      <c r="C215" s="913" t="s">
        <v>608</v>
      </c>
      <c r="D215" s="913" t="s">
        <v>608</v>
      </c>
      <c r="E215" s="913" t="s">
        <v>608</v>
      </c>
      <c r="F215" s="632">
        <f>DATA!O1333</f>
        <v>0</v>
      </c>
      <c r="G215" s="640"/>
      <c r="H215" s="626" t="s">
        <v>806</v>
      </c>
      <c r="I215" s="642"/>
      <c r="J215" s="626"/>
      <c r="K215" s="642"/>
      <c r="L215" s="641"/>
      <c r="M215" s="224"/>
      <c r="N215" s="231"/>
      <c r="O215" s="231"/>
      <c r="P215" s="231"/>
      <c r="Q215" s="232"/>
      <c r="R215" s="232"/>
    </row>
    <row r="216" spans="1:18" ht="21.75" hidden="1" customHeight="1" x14ac:dyDescent="0.3">
      <c r="A216" s="912" t="str">
        <f>DATA!I199</f>
        <v>Transfer Tape, 60cm x 2meters</v>
      </c>
      <c r="B216" s="913" t="s">
        <v>608</v>
      </c>
      <c r="C216" s="913" t="s">
        <v>608</v>
      </c>
      <c r="D216" s="913" t="s">
        <v>608</v>
      </c>
      <c r="E216" s="913" t="s">
        <v>608</v>
      </c>
      <c r="F216" s="632">
        <f>DATA!O1334</f>
        <v>0</v>
      </c>
      <c r="G216" s="640"/>
      <c r="H216" s="626" t="s">
        <v>806</v>
      </c>
      <c r="I216" s="640"/>
      <c r="J216" s="626"/>
      <c r="K216" s="640"/>
      <c r="L216" s="641"/>
      <c r="M216" s="224"/>
      <c r="N216" s="231"/>
      <c r="O216" s="231"/>
      <c r="P216" s="231"/>
      <c r="Q216" s="232"/>
      <c r="R216" s="232"/>
    </row>
    <row r="217" spans="1:18" ht="21.75" hidden="1" customHeight="1" x14ac:dyDescent="0.3">
      <c r="A217" s="912" t="str">
        <f>DATA!I200</f>
        <v>Printing of Training Manual (Hardbound cover, laminated, colored,15.5 x 23 cm, 70 pages, 80gsm, colored, glossy with ISSN/ISBN number)</v>
      </c>
      <c r="B217" s="913" t="s">
        <v>608</v>
      </c>
      <c r="C217" s="913" t="s">
        <v>608</v>
      </c>
      <c r="D217" s="913" t="s">
        <v>608</v>
      </c>
      <c r="E217" s="913" t="s">
        <v>608</v>
      </c>
      <c r="F217" s="632">
        <f>DATA!O1335</f>
        <v>0</v>
      </c>
      <c r="G217" s="640"/>
      <c r="H217" s="626" t="s">
        <v>806</v>
      </c>
      <c r="I217" s="640"/>
      <c r="J217" s="626"/>
      <c r="K217" s="640"/>
      <c r="L217" s="641"/>
      <c r="M217" s="224"/>
      <c r="N217" s="231"/>
      <c r="O217" s="231"/>
      <c r="P217" s="231"/>
      <c r="Q217" s="232"/>
      <c r="R217" s="232"/>
    </row>
    <row r="218" spans="1:18" ht="21.75" hidden="1" customHeight="1" x14ac:dyDescent="0.3">
      <c r="A218" s="912" t="str">
        <f>DATA!I201</f>
        <v>Air Freshener (scented)</v>
      </c>
      <c r="B218" s="913" t="s">
        <v>608</v>
      </c>
      <c r="C218" s="913" t="s">
        <v>608</v>
      </c>
      <c r="D218" s="913" t="s">
        <v>608</v>
      </c>
      <c r="E218" s="913" t="s">
        <v>608</v>
      </c>
      <c r="F218" s="632">
        <f>DATA!O1336</f>
        <v>0</v>
      </c>
      <c r="G218" s="640"/>
      <c r="H218" s="626" t="s">
        <v>806</v>
      </c>
      <c r="I218" s="640"/>
      <c r="J218" s="626"/>
      <c r="K218" s="640"/>
      <c r="L218" s="641"/>
      <c r="M218" s="224"/>
      <c r="N218" s="231"/>
      <c r="O218" s="231"/>
      <c r="P218" s="231"/>
      <c r="Q218" s="232"/>
      <c r="R218" s="232"/>
    </row>
    <row r="219" spans="1:18" ht="21.75" hidden="1" customHeight="1" x14ac:dyDescent="0.3">
      <c r="A219" s="912" t="str">
        <f>DATA!I202</f>
        <v>Whisk Broom</v>
      </c>
      <c r="B219" s="913" t="s">
        <v>608</v>
      </c>
      <c r="C219" s="913" t="s">
        <v>608</v>
      </c>
      <c r="D219" s="913" t="s">
        <v>608</v>
      </c>
      <c r="E219" s="913" t="s">
        <v>608</v>
      </c>
      <c r="F219" s="632">
        <f>DATA!O1337</f>
        <v>0</v>
      </c>
      <c r="G219" s="640"/>
      <c r="H219" s="626" t="s">
        <v>806</v>
      </c>
      <c r="I219" s="640"/>
      <c r="J219" s="626"/>
      <c r="K219" s="640"/>
      <c r="L219" s="641"/>
      <c r="M219" s="224"/>
      <c r="N219" s="231"/>
      <c r="O219" s="231"/>
      <c r="P219" s="231"/>
      <c r="Q219" s="232"/>
      <c r="R219" s="232"/>
    </row>
    <row r="220" spans="1:18" ht="21.75" hidden="1" customHeight="1" x14ac:dyDescent="0.3">
      <c r="A220" s="912" t="str">
        <f>DATA!I203</f>
        <v>Linoleum (brown)</v>
      </c>
      <c r="B220" s="913" t="s">
        <v>608</v>
      </c>
      <c r="C220" s="913" t="s">
        <v>608</v>
      </c>
      <c r="D220" s="913" t="s">
        <v>608</v>
      </c>
      <c r="E220" s="913" t="s">
        <v>608</v>
      </c>
      <c r="F220" s="632">
        <f>DATA!O1338</f>
        <v>0</v>
      </c>
      <c r="G220" s="640"/>
      <c r="H220" s="626" t="s">
        <v>806</v>
      </c>
      <c r="I220" s="640"/>
      <c r="J220" s="626"/>
      <c r="K220" s="640"/>
      <c r="L220" s="641"/>
      <c r="M220" s="224"/>
      <c r="N220" s="231"/>
      <c r="O220" s="231"/>
      <c r="P220" s="231"/>
      <c r="Q220" s="232"/>
      <c r="R220" s="232"/>
    </row>
    <row r="221" spans="1:18" ht="21.75" hidden="1" customHeight="1" x14ac:dyDescent="0.3">
      <c r="A221" s="912" t="str">
        <f>DATA!I204</f>
        <v>Ballpoint Pen (0.3 mm, black)</v>
      </c>
      <c r="B221" s="913" t="s">
        <v>608</v>
      </c>
      <c r="C221" s="913" t="s">
        <v>608</v>
      </c>
      <c r="D221" s="913" t="s">
        <v>608</v>
      </c>
      <c r="E221" s="913" t="s">
        <v>608</v>
      </c>
      <c r="F221" s="632">
        <f>DATA!O1339</f>
        <v>0</v>
      </c>
      <c r="G221" s="640"/>
      <c r="H221" s="626" t="s">
        <v>806</v>
      </c>
      <c r="I221" s="640"/>
      <c r="J221" s="626"/>
      <c r="K221" s="640"/>
      <c r="L221" s="641"/>
      <c r="M221" s="224"/>
      <c r="N221" s="231"/>
      <c r="O221" s="231"/>
      <c r="P221" s="231"/>
      <c r="Q221" s="232"/>
      <c r="R221" s="232"/>
    </row>
    <row r="222" spans="1:18" ht="21.75" hidden="1" customHeight="1" x14ac:dyDescent="0.3">
      <c r="A222" s="912" t="str">
        <f>DATA!I205</f>
        <v>Ballpoint Pen (0.3 mm, blue)</v>
      </c>
      <c r="B222" s="913" t="s">
        <v>608</v>
      </c>
      <c r="C222" s="913" t="s">
        <v>608</v>
      </c>
      <c r="D222" s="913" t="s">
        <v>608</v>
      </c>
      <c r="E222" s="913" t="s">
        <v>608</v>
      </c>
      <c r="F222" s="632">
        <f>DATA!O1340</f>
        <v>0</v>
      </c>
      <c r="G222" s="640"/>
      <c r="H222" s="626" t="s">
        <v>806</v>
      </c>
      <c r="I222" s="640"/>
      <c r="J222" s="626"/>
      <c r="K222" s="640"/>
      <c r="L222" s="641"/>
      <c r="M222" s="224"/>
      <c r="N222" s="231"/>
      <c r="O222" s="231"/>
      <c r="P222" s="231"/>
      <c r="Q222" s="232"/>
      <c r="R222" s="232"/>
    </row>
    <row r="223" spans="1:18" ht="21.75" hidden="1" customHeight="1" x14ac:dyDescent="0.3">
      <c r="A223" s="912" t="str">
        <f>DATA!I206</f>
        <v>White Board Marker (black)</v>
      </c>
      <c r="B223" s="913" t="s">
        <v>608</v>
      </c>
      <c r="C223" s="913" t="s">
        <v>608</v>
      </c>
      <c r="D223" s="913" t="s">
        <v>608</v>
      </c>
      <c r="E223" s="913" t="s">
        <v>608</v>
      </c>
      <c r="F223" s="632">
        <f>DATA!O1341</f>
        <v>0</v>
      </c>
      <c r="G223" s="640"/>
      <c r="H223" s="626" t="s">
        <v>806</v>
      </c>
      <c r="I223" s="640"/>
      <c r="J223" s="626"/>
      <c r="K223" s="640"/>
      <c r="L223" s="641"/>
      <c r="M223" s="224"/>
      <c r="N223" s="231"/>
      <c r="O223" s="231"/>
      <c r="P223" s="231"/>
      <c r="Q223" s="232"/>
      <c r="R223" s="232"/>
    </row>
    <row r="224" spans="1:18" ht="21.75" hidden="1" customHeight="1" x14ac:dyDescent="0.3">
      <c r="A224" s="912" t="str">
        <f>DATA!I207</f>
        <v>White Board Marker (blue)</v>
      </c>
      <c r="B224" s="913" t="s">
        <v>608</v>
      </c>
      <c r="C224" s="913" t="s">
        <v>608</v>
      </c>
      <c r="D224" s="913" t="s">
        <v>608</v>
      </c>
      <c r="E224" s="913" t="s">
        <v>608</v>
      </c>
      <c r="F224" s="632">
        <f>DATA!O1327</f>
        <v>0</v>
      </c>
      <c r="G224" s="640"/>
      <c r="H224" s="626" t="s">
        <v>806</v>
      </c>
      <c r="I224" s="640"/>
      <c r="J224" s="626"/>
      <c r="K224" s="640"/>
      <c r="L224" s="641"/>
      <c r="M224" s="224"/>
      <c r="N224" s="231"/>
      <c r="O224" s="231"/>
      <c r="P224" s="231"/>
      <c r="Q224" s="232"/>
      <c r="R224" s="232"/>
    </row>
    <row r="225" spans="1:18" ht="21.75" hidden="1" customHeight="1" x14ac:dyDescent="0.3">
      <c r="A225" s="912" t="str">
        <f>DATA!I208</f>
        <v>Heavy Duty GI Pipe Collapsible Tent 3x4m; Light Gray Trapal with Logo (Logo design to be provided to supplier)</v>
      </c>
      <c r="B225" s="913" t="s">
        <v>608</v>
      </c>
      <c r="C225" s="913" t="s">
        <v>608</v>
      </c>
      <c r="D225" s="913" t="s">
        <v>608</v>
      </c>
      <c r="E225" s="913" t="s">
        <v>608</v>
      </c>
      <c r="F225" s="632">
        <f>DATA!O1343</f>
        <v>0</v>
      </c>
      <c r="G225" s="640"/>
      <c r="H225" s="626" t="s">
        <v>806</v>
      </c>
      <c r="I225" s="640"/>
      <c r="J225" s="626"/>
      <c r="K225" s="640"/>
      <c r="L225" s="641"/>
      <c r="M225" s="224"/>
      <c r="N225" s="231"/>
      <c r="O225" s="231"/>
      <c r="P225" s="231"/>
      <c r="Q225" s="232"/>
      <c r="R225" s="232"/>
    </row>
    <row r="226" spans="1:18" ht="21.75" hidden="1" customHeight="1" x14ac:dyDescent="0.3">
      <c r="A226" s="912" t="str">
        <f>DATA!I209</f>
        <v>Class K Wet Chemical Fire Extinguisher (Stainless) 10lbs with 5years warranty</v>
      </c>
      <c r="B226" s="913" t="s">
        <v>608</v>
      </c>
      <c r="C226" s="913" t="s">
        <v>608</v>
      </c>
      <c r="D226" s="913" t="s">
        <v>608</v>
      </c>
      <c r="E226" s="913" t="s">
        <v>608</v>
      </c>
      <c r="F226" s="632">
        <f>DATA!O1344</f>
        <v>0</v>
      </c>
      <c r="G226" s="640"/>
      <c r="H226" s="626" t="s">
        <v>806</v>
      </c>
      <c r="I226" s="640"/>
      <c r="J226" s="626"/>
      <c r="K226" s="640"/>
      <c r="L226" s="641"/>
      <c r="M226" s="224"/>
      <c r="N226" s="231"/>
      <c r="O226" s="231"/>
      <c r="P226" s="231"/>
      <c r="Q226" s="232"/>
      <c r="R226" s="232"/>
    </row>
    <row r="227" spans="1:18" ht="21.75" hidden="1" customHeight="1" x14ac:dyDescent="0.3">
      <c r="A227" s="912" t="str">
        <f>DATA!I210</f>
        <v>HCFC-123 Fire Extinguisher (Green) 10lbs with 5 years warranty</v>
      </c>
      <c r="B227" s="913" t="s">
        <v>608</v>
      </c>
      <c r="C227" s="913" t="s">
        <v>608</v>
      </c>
      <c r="D227" s="913" t="s">
        <v>608</v>
      </c>
      <c r="E227" s="913" t="s">
        <v>608</v>
      </c>
      <c r="F227" s="632">
        <f>DATA!O1345</f>
        <v>0</v>
      </c>
      <c r="G227" s="640"/>
      <c r="H227" s="626" t="s">
        <v>806</v>
      </c>
      <c r="I227" s="640"/>
      <c r="J227" s="626"/>
      <c r="K227" s="640"/>
      <c r="L227" s="641"/>
      <c r="M227" s="224"/>
      <c r="N227" s="231"/>
      <c r="O227" s="231"/>
      <c r="P227" s="231"/>
      <c r="Q227" s="232"/>
      <c r="R227" s="232"/>
    </row>
    <row r="228" spans="1:18" ht="21.75" hidden="1" customHeight="1" x14ac:dyDescent="0.3">
      <c r="A228" s="912" t="str">
        <f>DATA!I211</f>
        <v>HCFC-123 Fire Extinguisher (Green) 3lbs with 5 years warranty</v>
      </c>
      <c r="B228" s="913" t="s">
        <v>608</v>
      </c>
      <c r="C228" s="913" t="s">
        <v>608</v>
      </c>
      <c r="D228" s="913" t="s">
        <v>608</v>
      </c>
      <c r="E228" s="913" t="s">
        <v>608</v>
      </c>
      <c r="F228" s="632">
        <f>DATA!O1346</f>
        <v>0</v>
      </c>
      <c r="G228" s="640"/>
      <c r="H228" s="626" t="s">
        <v>806</v>
      </c>
      <c r="I228" s="640"/>
      <c r="J228" s="626"/>
      <c r="K228" s="640"/>
      <c r="L228" s="641"/>
      <c r="M228" s="224"/>
      <c r="N228" s="231"/>
      <c r="O228" s="231"/>
      <c r="P228" s="231"/>
      <c r="Q228" s="232"/>
      <c r="R228" s="232"/>
    </row>
    <row r="229" spans="1:18" ht="21.75" hidden="1" customHeight="1" x14ac:dyDescent="0.3">
      <c r="A229" s="912" t="str">
        <f>DATA!I212</f>
        <v>Bottom Loading water dispenser, tempered glass dust proof front door,304 stainless steel hot &amp; cold water tank, 3 taps, Heating power; 500W,Cooling Power; 65W, Heating Capability; 5L/H,85-95 deg. Celsius, Unit size; 325 x 350 x 1095mm (WxDxH)</v>
      </c>
      <c r="B229" s="913" t="s">
        <v>608</v>
      </c>
      <c r="C229" s="913" t="s">
        <v>608</v>
      </c>
      <c r="D229" s="913" t="s">
        <v>608</v>
      </c>
      <c r="E229" s="913" t="s">
        <v>608</v>
      </c>
      <c r="F229" s="632">
        <f>DATA!O1347</f>
        <v>0</v>
      </c>
      <c r="G229" s="640"/>
      <c r="H229" s="626" t="s">
        <v>806</v>
      </c>
      <c r="I229" s="640"/>
      <c r="J229" s="626"/>
      <c r="K229" s="640"/>
      <c r="L229" s="641"/>
      <c r="M229" s="224"/>
      <c r="N229" s="231"/>
      <c r="O229" s="231"/>
      <c r="P229" s="231"/>
      <c r="Q229" s="232"/>
      <c r="R229" s="232"/>
    </row>
    <row r="230" spans="1:18" ht="21.75" hidden="1" customHeight="1" x14ac:dyDescent="0.3">
      <c r="A230" s="912" t="str">
        <f>DATA!I213</f>
        <v>Blue Water Jug with faucet 5 gal</v>
      </c>
      <c r="B230" s="913" t="s">
        <v>608</v>
      </c>
      <c r="C230" s="913" t="s">
        <v>608</v>
      </c>
      <c r="D230" s="913" t="s">
        <v>608</v>
      </c>
      <c r="E230" s="913" t="s">
        <v>608</v>
      </c>
      <c r="F230" s="632">
        <f>DATA!O1348</f>
        <v>0</v>
      </c>
      <c r="G230" s="640"/>
      <c r="H230" s="626" t="s">
        <v>806</v>
      </c>
      <c r="I230" s="640"/>
      <c r="J230" s="626"/>
      <c r="K230" s="640"/>
      <c r="L230" s="641"/>
      <c r="M230" s="224"/>
      <c r="N230" s="231"/>
      <c r="O230" s="231"/>
      <c r="P230" s="231"/>
      <c r="Q230" s="232"/>
      <c r="R230" s="232"/>
    </row>
    <row r="231" spans="1:18" ht="21.75" hidden="1" customHeight="1" x14ac:dyDescent="0.3">
      <c r="A231" s="912" t="str">
        <f>DATA!I214</f>
        <v>Rechargeable Strong Light Zoomable USB Flashlight 1000 Lumens</v>
      </c>
      <c r="B231" s="913" t="s">
        <v>608</v>
      </c>
      <c r="C231" s="913" t="s">
        <v>608</v>
      </c>
      <c r="D231" s="913" t="s">
        <v>608</v>
      </c>
      <c r="E231" s="913" t="s">
        <v>608</v>
      </c>
      <c r="F231" s="632">
        <f>DATA!O1349</f>
        <v>0</v>
      </c>
      <c r="G231" s="640"/>
      <c r="H231" s="626" t="s">
        <v>806</v>
      </c>
      <c r="I231" s="640"/>
      <c r="J231" s="626"/>
      <c r="K231" s="640"/>
      <c r="L231" s="641"/>
      <c r="M231" s="224"/>
      <c r="N231" s="231"/>
      <c r="O231" s="231"/>
      <c r="P231" s="231"/>
      <c r="Q231" s="232"/>
      <c r="R231" s="232"/>
    </row>
    <row r="232" spans="1:18" ht="21.75" hidden="1" customHeight="1" x14ac:dyDescent="0.3">
      <c r="A232" s="912" t="str">
        <f>DATA!I215</f>
        <v>Industrial All Steel Staple Gun Tacker with refill (4-14mm, 5/32"-9/16")</v>
      </c>
      <c r="B232" s="913" t="s">
        <v>608</v>
      </c>
      <c r="C232" s="913" t="s">
        <v>608</v>
      </c>
      <c r="D232" s="913" t="s">
        <v>608</v>
      </c>
      <c r="E232" s="913" t="s">
        <v>608</v>
      </c>
      <c r="F232" s="632">
        <f>DATA!O1350</f>
        <v>0</v>
      </c>
      <c r="G232" s="640"/>
      <c r="H232" s="626" t="s">
        <v>806</v>
      </c>
      <c r="I232" s="640"/>
      <c r="J232" s="626"/>
      <c r="K232" s="640"/>
      <c r="L232" s="641"/>
      <c r="M232" s="224"/>
      <c r="N232" s="231"/>
      <c r="O232" s="231"/>
      <c r="P232" s="231"/>
      <c r="Q232" s="232"/>
      <c r="R232" s="232"/>
    </row>
    <row r="233" spans="1:18" ht="21.75" hidden="1" customHeight="1" x14ac:dyDescent="0.3">
      <c r="A233" s="912" t="str">
        <f>DATA!I216</f>
        <v>1000PCS/box Staple Wire for Gun Tacker 0.7mm staple width 12mm length</v>
      </c>
      <c r="B233" s="913" t="s">
        <v>608</v>
      </c>
      <c r="C233" s="913" t="s">
        <v>608</v>
      </c>
      <c r="D233" s="913" t="s">
        <v>608</v>
      </c>
      <c r="E233" s="913" t="s">
        <v>608</v>
      </c>
      <c r="F233" s="632">
        <f>DATA!O1351</f>
        <v>0</v>
      </c>
      <c r="G233" s="640"/>
      <c r="H233" s="626" t="s">
        <v>806</v>
      </c>
      <c r="I233" s="640"/>
      <c r="J233" s="626"/>
      <c r="K233" s="640"/>
      <c r="L233" s="641"/>
      <c r="M233" s="224"/>
      <c r="N233" s="231"/>
      <c r="O233" s="231"/>
      <c r="P233" s="231"/>
      <c r="Q233" s="232"/>
      <c r="R233" s="232"/>
    </row>
    <row r="234" spans="1:18" ht="21.75" hidden="1" customHeight="1" x14ac:dyDescent="0.3">
      <c r="A234" s="912" t="str">
        <f>DATA!I217</f>
        <v xml:space="preserve">Handheld Grommet Pliers 10mm </v>
      </c>
      <c r="B234" s="913" t="s">
        <v>608</v>
      </c>
      <c r="C234" s="913" t="s">
        <v>608</v>
      </c>
      <c r="D234" s="913" t="s">
        <v>608</v>
      </c>
      <c r="E234" s="913" t="s">
        <v>608</v>
      </c>
      <c r="F234" s="632">
        <f>DATA!O1352</f>
        <v>0</v>
      </c>
      <c r="G234" s="640"/>
      <c r="H234" s="626" t="s">
        <v>806</v>
      </c>
      <c r="I234" s="640"/>
      <c r="J234" s="626"/>
      <c r="K234" s="640"/>
      <c r="L234" s="641"/>
      <c r="M234" s="224"/>
      <c r="N234" s="231"/>
      <c r="O234" s="231"/>
      <c r="P234" s="231"/>
      <c r="Q234" s="232"/>
      <c r="R234" s="232"/>
    </row>
    <row r="235" spans="1:18" ht="21.75" hidden="1" customHeight="1" x14ac:dyDescent="0.3">
      <c r="A235" s="912" t="str">
        <f>DATA!I218</f>
        <v>Premium Grommet Eyelet and Washer 10mm 1,000pcs/Pack</v>
      </c>
      <c r="B235" s="913" t="s">
        <v>608</v>
      </c>
      <c r="C235" s="913" t="s">
        <v>608</v>
      </c>
      <c r="D235" s="913" t="s">
        <v>608</v>
      </c>
      <c r="E235" s="913" t="s">
        <v>608</v>
      </c>
      <c r="F235" s="632">
        <f>DATA!O1353</f>
        <v>0</v>
      </c>
      <c r="G235" s="640"/>
      <c r="H235" s="626" t="s">
        <v>806</v>
      </c>
      <c r="I235" s="640"/>
      <c r="J235" s="626"/>
      <c r="K235" s="640"/>
      <c r="L235" s="641"/>
      <c r="M235" s="224"/>
      <c r="N235" s="231"/>
      <c r="O235" s="231"/>
      <c r="P235" s="231"/>
      <c r="Q235" s="232"/>
      <c r="R235" s="232"/>
    </row>
    <row r="236" spans="1:18" ht="21.75" hidden="1" customHeight="1" x14ac:dyDescent="0.3">
      <c r="A236" s="912" t="str">
        <f>DATA!I219</f>
        <v>Reflective Warning Tape Red and White Stripes 5cm width x 2500cm length</v>
      </c>
      <c r="B236" s="913" t="s">
        <v>608</v>
      </c>
      <c r="C236" s="913" t="s">
        <v>608</v>
      </c>
      <c r="D236" s="913" t="s">
        <v>608</v>
      </c>
      <c r="E236" s="913" t="s">
        <v>608</v>
      </c>
      <c r="F236" s="632">
        <f>DATA!O1354</f>
        <v>0</v>
      </c>
      <c r="G236" s="640"/>
      <c r="H236" s="626" t="s">
        <v>806</v>
      </c>
      <c r="I236" s="640"/>
      <c r="J236" s="626"/>
      <c r="K236" s="640"/>
      <c r="L236" s="641"/>
      <c r="M236" s="224"/>
      <c r="N236" s="231"/>
      <c r="O236" s="231"/>
      <c r="P236" s="231"/>
      <c r="Q236" s="232"/>
      <c r="R236" s="232"/>
    </row>
    <row r="237" spans="1:18" ht="21.75" hidden="1" customHeight="1" x14ac:dyDescent="0.3">
      <c r="A237" s="912" t="str">
        <f>DATA!I220</f>
        <v>Cyclone Wire 16M length, 4 FT height, 2x2in Hole Size, 2mm Thickness</v>
      </c>
      <c r="B237" s="913" t="s">
        <v>608</v>
      </c>
      <c r="C237" s="913" t="s">
        <v>608</v>
      </c>
      <c r="D237" s="913" t="s">
        <v>608</v>
      </c>
      <c r="E237" s="913" t="s">
        <v>608</v>
      </c>
      <c r="F237" s="632">
        <f>DATA!O1355</f>
        <v>0</v>
      </c>
      <c r="G237" s="640"/>
      <c r="H237" s="626" t="s">
        <v>806</v>
      </c>
      <c r="I237" s="640"/>
      <c r="J237" s="626"/>
      <c r="K237" s="640"/>
      <c r="L237" s="641"/>
      <c r="M237" s="224"/>
      <c r="N237" s="231"/>
      <c r="O237" s="231"/>
      <c r="P237" s="231"/>
      <c r="Q237" s="232"/>
      <c r="R237" s="232"/>
    </row>
    <row r="238" spans="1:18" ht="21.75" hidden="1" customHeight="1" x14ac:dyDescent="0.3">
      <c r="A238" s="912" t="str">
        <f>DATA!I221</f>
        <v>Nylon Flat Brush 1.5cm wide</v>
      </c>
      <c r="B238" s="913" t="s">
        <v>608</v>
      </c>
      <c r="C238" s="913" t="s">
        <v>608</v>
      </c>
      <c r="D238" s="913" t="s">
        <v>608</v>
      </c>
      <c r="E238" s="913" t="s">
        <v>608</v>
      </c>
      <c r="F238" s="632">
        <f>DATA!O1356</f>
        <v>0</v>
      </c>
      <c r="G238" s="640"/>
      <c r="H238" s="626" t="s">
        <v>806</v>
      </c>
      <c r="I238" s="640"/>
      <c r="J238" s="626"/>
      <c r="K238" s="640"/>
      <c r="L238" s="641"/>
      <c r="M238" s="224"/>
      <c r="N238" s="231"/>
      <c r="O238" s="231"/>
      <c r="P238" s="231"/>
      <c r="Q238" s="232"/>
      <c r="R238" s="232"/>
    </row>
    <row r="239" spans="1:18" ht="21.75" hidden="1" customHeight="1" x14ac:dyDescent="0.3">
      <c r="A239" s="912" t="str">
        <f>DATA!I222</f>
        <v>Nylon Flat Brush 3cm wide</v>
      </c>
      <c r="B239" s="913" t="s">
        <v>608</v>
      </c>
      <c r="C239" s="913" t="s">
        <v>608</v>
      </c>
      <c r="D239" s="913" t="s">
        <v>608</v>
      </c>
      <c r="E239" s="913" t="s">
        <v>608</v>
      </c>
      <c r="F239" s="632">
        <f>DATA!O1357</f>
        <v>0</v>
      </c>
      <c r="G239" s="640"/>
      <c r="H239" s="626" t="s">
        <v>806</v>
      </c>
      <c r="I239" s="640"/>
      <c r="J239" s="626"/>
      <c r="K239" s="640"/>
      <c r="L239" s="641"/>
      <c r="M239" s="224"/>
      <c r="N239" s="231"/>
      <c r="O239" s="231"/>
      <c r="P239" s="231"/>
      <c r="Q239" s="232"/>
      <c r="R239" s="232"/>
    </row>
    <row r="240" spans="1:18" ht="21.75" hidden="1" customHeight="1" x14ac:dyDescent="0.3">
      <c r="A240" s="912" t="str">
        <f>DATA!I223</f>
        <v>Nylon Flat Brush 6.5cm wide</v>
      </c>
      <c r="B240" s="913" t="s">
        <v>608</v>
      </c>
      <c r="C240" s="913" t="s">
        <v>608</v>
      </c>
      <c r="D240" s="913" t="s">
        <v>608</v>
      </c>
      <c r="E240" s="913" t="s">
        <v>608</v>
      </c>
      <c r="F240" s="632">
        <f>DATA!O1358</f>
        <v>0</v>
      </c>
      <c r="G240" s="640"/>
      <c r="H240" s="626" t="s">
        <v>806</v>
      </c>
      <c r="I240" s="640"/>
      <c r="J240" s="626"/>
      <c r="K240" s="640"/>
      <c r="L240" s="641"/>
      <c r="M240" s="224"/>
      <c r="N240" s="231"/>
      <c r="O240" s="231"/>
      <c r="P240" s="231"/>
      <c r="Q240" s="232"/>
      <c r="R240" s="232"/>
    </row>
    <row r="241" spans="1:18" ht="21.75" hidden="1" customHeight="1" x14ac:dyDescent="0.3">
      <c r="A241" s="912" t="str">
        <f>DATA!I224</f>
        <v>Manual Earth Digger Auger
Material: Cold rolled steel plate
Color: Black
Blade diameter: 10cm-3.93inch
Total length: 60cm-23.58inch
Weight: 1380g-3.04lbs
Package:
1x Soil Excavator (requires assembly)
1x Installation Kit</v>
      </c>
      <c r="B241" s="913" t="s">
        <v>608</v>
      </c>
      <c r="C241" s="913" t="s">
        <v>608</v>
      </c>
      <c r="D241" s="913" t="s">
        <v>608</v>
      </c>
      <c r="E241" s="913" t="s">
        <v>608</v>
      </c>
      <c r="F241" s="632">
        <f>DATA!O1359</f>
        <v>0</v>
      </c>
      <c r="G241" s="640"/>
      <c r="H241" s="626" t="s">
        <v>806</v>
      </c>
      <c r="I241" s="640"/>
      <c r="J241" s="626"/>
      <c r="K241" s="640"/>
      <c r="L241" s="641"/>
      <c r="M241" s="224"/>
      <c r="N241" s="231"/>
      <c r="O241" s="231"/>
      <c r="P241" s="231"/>
      <c r="Q241" s="232"/>
      <c r="R241" s="232"/>
    </row>
    <row r="242" spans="1:18" ht="21.75" hidden="1" customHeight="1" x14ac:dyDescent="0.3">
      <c r="A242" s="912" t="str">
        <f>DATA!I225</f>
        <v>Post Hole Digger with Metal Handle (148 cm)
Model: Ph02
American Type
Color: Orange
Length: 147 cm (End to End)
Metal Handle
Dimension: 147 x 18 x 18, cm
Weight: 5.25 kg</v>
      </c>
      <c r="B242" s="913" t="s">
        <v>608</v>
      </c>
      <c r="C242" s="913" t="s">
        <v>608</v>
      </c>
      <c r="D242" s="913" t="s">
        <v>608</v>
      </c>
      <c r="E242" s="913" t="s">
        <v>608</v>
      </c>
      <c r="F242" s="632">
        <f>DATA!O1360</f>
        <v>0</v>
      </c>
      <c r="G242" s="640"/>
      <c r="H242" s="626" t="s">
        <v>806</v>
      </c>
      <c r="I242" s="640"/>
      <c r="J242" s="626"/>
      <c r="K242" s="640"/>
      <c r="L242" s="641"/>
      <c r="M242" s="224"/>
      <c r="N242" s="231"/>
      <c r="O242" s="231"/>
      <c r="P242" s="231"/>
      <c r="Q242" s="232"/>
      <c r="R242" s="232"/>
    </row>
    <row r="243" spans="1:18" ht="21.75" hidden="1" customHeight="1" x14ac:dyDescent="0.3">
      <c r="A243" s="912" t="str">
        <f>DATA!I226</f>
        <v>Hand Sprayer 900ml</v>
      </c>
      <c r="B243" s="913" t="s">
        <v>608</v>
      </c>
      <c r="C243" s="913" t="s">
        <v>608</v>
      </c>
      <c r="D243" s="913" t="s">
        <v>608</v>
      </c>
      <c r="E243" s="913" t="s">
        <v>608</v>
      </c>
      <c r="F243" s="632">
        <f>DATA!O1361</f>
        <v>0</v>
      </c>
      <c r="G243" s="640"/>
      <c r="H243" s="626" t="s">
        <v>806</v>
      </c>
      <c r="I243" s="640"/>
      <c r="J243" s="626"/>
      <c r="K243" s="640"/>
      <c r="L243" s="641"/>
      <c r="M243" s="224"/>
      <c r="N243" s="231"/>
      <c r="O243" s="231"/>
      <c r="P243" s="231"/>
      <c r="Q243" s="232"/>
      <c r="R243" s="232"/>
    </row>
    <row r="244" spans="1:18" ht="21.75" hidden="1" customHeight="1" x14ac:dyDescent="0.3">
      <c r="A244" s="912" t="str">
        <f>DATA!I227</f>
        <v>Hand Rag</v>
      </c>
      <c r="B244" s="913" t="s">
        <v>608</v>
      </c>
      <c r="C244" s="913" t="s">
        <v>608</v>
      </c>
      <c r="D244" s="913" t="s">
        <v>608</v>
      </c>
      <c r="E244" s="913" t="s">
        <v>608</v>
      </c>
      <c r="F244" s="632">
        <f>DATA!O1362</f>
        <v>0</v>
      </c>
      <c r="G244" s="640"/>
      <c r="H244" s="626" t="s">
        <v>806</v>
      </c>
      <c r="I244" s="640"/>
      <c r="J244" s="626"/>
      <c r="K244" s="640"/>
      <c r="L244" s="641"/>
      <c r="M244" s="224"/>
      <c r="N244" s="231"/>
      <c r="O244" s="231"/>
      <c r="P244" s="231"/>
      <c r="Q244" s="232"/>
      <c r="R244" s="232"/>
    </row>
    <row r="245" spans="1:18" ht="21.75" hidden="1" customHeight="1" x14ac:dyDescent="0.3">
      <c r="A245" s="912" t="str">
        <f>DATA!I228</f>
        <v>Multi-Cleaner &amp; Sanitizer Solution</v>
      </c>
      <c r="B245" s="913" t="s">
        <v>608</v>
      </c>
      <c r="C245" s="913" t="s">
        <v>608</v>
      </c>
      <c r="D245" s="913" t="s">
        <v>608</v>
      </c>
      <c r="E245" s="913" t="s">
        <v>608</v>
      </c>
      <c r="F245" s="632">
        <f>DATA!O1363</f>
        <v>0</v>
      </c>
      <c r="G245" s="640"/>
      <c r="H245" s="626" t="s">
        <v>806</v>
      </c>
      <c r="I245" s="640"/>
      <c r="J245" s="626"/>
      <c r="K245" s="640"/>
      <c r="L245" s="641"/>
      <c r="M245" s="224"/>
      <c r="N245" s="231"/>
      <c r="O245" s="231"/>
      <c r="P245" s="231"/>
      <c r="Q245" s="232"/>
      <c r="R245" s="232"/>
    </row>
    <row r="246" spans="1:18" ht="21.75" hidden="1" customHeight="1" x14ac:dyDescent="0.3">
      <c r="A246" s="912" t="str">
        <f>DATA!I229</f>
        <v>Bouquet of Flowers</v>
      </c>
      <c r="B246" s="913" t="s">
        <v>608</v>
      </c>
      <c r="C246" s="913" t="s">
        <v>608</v>
      </c>
      <c r="D246" s="913" t="s">
        <v>608</v>
      </c>
      <c r="E246" s="913" t="s">
        <v>608</v>
      </c>
      <c r="F246" s="632">
        <f>DATA!O1364</f>
        <v>0</v>
      </c>
      <c r="G246" s="640"/>
      <c r="H246" s="626" t="s">
        <v>806</v>
      </c>
      <c r="I246" s="640"/>
      <c r="J246" s="626"/>
      <c r="K246" s="640"/>
      <c r="L246" s="641"/>
      <c r="M246" s="224"/>
      <c r="N246" s="231"/>
      <c r="O246" s="231"/>
      <c r="P246" s="231"/>
      <c r="Q246" s="232"/>
      <c r="R246" s="232"/>
    </row>
    <row r="247" spans="1:18" ht="21.75" hidden="1" customHeight="1" x14ac:dyDescent="0.3">
      <c r="A247" s="912" t="str">
        <f>DATA!I230</f>
        <v>White Satin Ribbons (4 inches)</v>
      </c>
      <c r="B247" s="913" t="s">
        <v>608</v>
      </c>
      <c r="C247" s="913" t="s">
        <v>608</v>
      </c>
      <c r="D247" s="913" t="s">
        <v>608</v>
      </c>
      <c r="E247" s="913" t="s">
        <v>608</v>
      </c>
      <c r="F247" s="632">
        <f>DATA!O1365</f>
        <v>0</v>
      </c>
      <c r="G247" s="640"/>
      <c r="H247" s="626" t="s">
        <v>806</v>
      </c>
      <c r="I247" s="640"/>
      <c r="J247" s="626"/>
      <c r="K247" s="640"/>
      <c r="L247" s="641"/>
      <c r="M247" s="224"/>
      <c r="N247" s="231"/>
      <c r="O247" s="231"/>
      <c r="P247" s="231"/>
      <c r="Q247" s="232"/>
      <c r="R247" s="232"/>
    </row>
    <row r="248" spans="1:18" ht="21.75" hidden="1" customHeight="1" x14ac:dyDescent="0.3">
      <c r="A248" s="912" t="str">
        <f>DATA!I231</f>
        <v>Sashes (Printing)</v>
      </c>
      <c r="B248" s="913" t="s">
        <v>608</v>
      </c>
      <c r="C248" s="913" t="s">
        <v>608</v>
      </c>
      <c r="D248" s="913" t="s">
        <v>608</v>
      </c>
      <c r="E248" s="913" t="s">
        <v>608</v>
      </c>
      <c r="F248" s="632">
        <f>DATA!O1366</f>
        <v>0</v>
      </c>
      <c r="G248" s="640"/>
      <c r="H248" s="626" t="s">
        <v>806</v>
      </c>
      <c r="I248" s="640"/>
      <c r="J248" s="626"/>
      <c r="K248" s="640"/>
      <c r="L248" s="641"/>
      <c r="M248" s="224"/>
      <c r="N248" s="231"/>
      <c r="O248" s="231"/>
      <c r="P248" s="231"/>
      <c r="Q248" s="232"/>
      <c r="R248" s="232"/>
    </row>
    <row r="249" spans="1:18" ht="21.75" hidden="1" customHeight="1" x14ac:dyDescent="0.3">
      <c r="A249" s="912" t="str">
        <f>DATA!I232</f>
        <v>Crown</v>
      </c>
      <c r="B249" s="913" t="s">
        <v>608</v>
      </c>
      <c r="C249" s="913" t="s">
        <v>608</v>
      </c>
      <c r="D249" s="913" t="s">
        <v>608</v>
      </c>
      <c r="E249" s="913" t="s">
        <v>608</v>
      </c>
      <c r="F249" s="632">
        <f>DATA!O1367</f>
        <v>0</v>
      </c>
      <c r="G249" s="640"/>
      <c r="H249" s="626" t="s">
        <v>806</v>
      </c>
      <c r="I249" s="640"/>
      <c r="J249" s="626"/>
      <c r="K249" s="640"/>
      <c r="L249" s="641"/>
      <c r="M249" s="224"/>
      <c r="N249" s="231"/>
      <c r="O249" s="231"/>
      <c r="P249" s="231"/>
      <c r="Q249" s="232"/>
      <c r="R249" s="232"/>
    </row>
    <row r="250" spans="1:18" ht="21.75" hidden="1" customHeight="1" x14ac:dyDescent="0.3">
      <c r="A250" s="912" t="str">
        <f>DATA!I233</f>
        <v>Premium Gas</v>
      </c>
      <c r="B250" s="913" t="s">
        <v>608</v>
      </c>
      <c r="C250" s="913" t="s">
        <v>608</v>
      </c>
      <c r="D250" s="913" t="s">
        <v>608</v>
      </c>
      <c r="E250" s="913" t="s">
        <v>608</v>
      </c>
      <c r="F250" s="632">
        <f>DATA!O1368</f>
        <v>0</v>
      </c>
      <c r="G250" s="640"/>
      <c r="H250" s="626" t="s">
        <v>806</v>
      </c>
      <c r="I250" s="640"/>
      <c r="J250" s="626"/>
      <c r="K250" s="640"/>
      <c r="L250" s="641"/>
      <c r="M250" s="224"/>
      <c r="N250" s="231"/>
      <c r="O250" s="231"/>
      <c r="P250" s="231"/>
      <c r="Q250" s="232"/>
      <c r="R250" s="232"/>
    </row>
    <row r="251" spans="1:18" ht="21.75" hidden="1" customHeight="1" x14ac:dyDescent="0.3">
      <c r="A251" s="912" t="str">
        <f>DATA!I234</f>
        <v>4 Slots LCD Display Smart Battery Charger 1.2V AA/AAA Ni-Mh for Rechargeable Batteries With US Plug with maximum output of 1800 mAh</v>
      </c>
      <c r="B251" s="913" t="s">
        <v>608</v>
      </c>
      <c r="C251" s="913" t="s">
        <v>608</v>
      </c>
      <c r="D251" s="913" t="s">
        <v>608</v>
      </c>
      <c r="E251" s="913" t="s">
        <v>608</v>
      </c>
      <c r="F251" s="632">
        <f>DATA!O1369</f>
        <v>0</v>
      </c>
      <c r="G251" s="640"/>
      <c r="H251" s="626" t="s">
        <v>806</v>
      </c>
      <c r="I251" s="640"/>
      <c r="J251" s="626"/>
      <c r="K251" s="640"/>
      <c r="L251" s="641"/>
      <c r="M251" s="224"/>
      <c r="N251" s="231"/>
      <c r="O251" s="231"/>
      <c r="P251" s="231"/>
      <c r="Q251" s="232"/>
      <c r="R251" s="232"/>
    </row>
    <row r="252" spans="1:18" ht="21.75" hidden="1" customHeight="1" x14ac:dyDescent="0.3">
      <c r="A252" s="912" t="str">
        <f>DATA!I235</f>
        <v>Rechargable Batteries 4 pcs per pack 2000MAH AA (Double A) with battery case</v>
      </c>
      <c r="B252" s="913" t="s">
        <v>608</v>
      </c>
      <c r="C252" s="913" t="s">
        <v>608</v>
      </c>
      <c r="D252" s="913" t="s">
        <v>608</v>
      </c>
      <c r="E252" s="913" t="s">
        <v>608</v>
      </c>
      <c r="F252" s="632">
        <f>DATA!O1370</f>
        <v>0</v>
      </c>
      <c r="G252" s="640"/>
      <c r="H252" s="626" t="s">
        <v>806</v>
      </c>
      <c r="I252" s="640"/>
      <c r="J252" s="626"/>
      <c r="K252" s="640"/>
      <c r="L252" s="641"/>
      <c r="M252" s="224"/>
      <c r="N252" s="231"/>
      <c r="O252" s="231"/>
      <c r="P252" s="231"/>
      <c r="Q252" s="232"/>
      <c r="R252" s="232"/>
    </row>
    <row r="253" spans="1:18" ht="21.75" hidden="1" customHeight="1" x14ac:dyDescent="0.3">
      <c r="A253" s="912" t="str">
        <f>DATA!I236</f>
        <v xml:space="preserve">Rechargable Batteries 4 pcs per pack 2000MAH AAA (Triple A) with battery case	</v>
      </c>
      <c r="B253" s="913" t="s">
        <v>608</v>
      </c>
      <c r="C253" s="913" t="s">
        <v>608</v>
      </c>
      <c r="D253" s="913" t="s">
        <v>608</v>
      </c>
      <c r="E253" s="913" t="s">
        <v>608</v>
      </c>
      <c r="F253" s="632">
        <f>DATA!O1371</f>
        <v>0</v>
      </c>
      <c r="G253" s="640"/>
      <c r="H253" s="626" t="s">
        <v>806</v>
      </c>
      <c r="I253" s="640"/>
      <c r="J253" s="626"/>
      <c r="K253" s="640"/>
      <c r="L253" s="641"/>
      <c r="M253" s="224"/>
      <c r="N253" s="231"/>
      <c r="O253" s="231"/>
      <c r="P253" s="231"/>
      <c r="Q253" s="232"/>
      <c r="R253" s="232"/>
    </row>
    <row r="254" spans="1:18" ht="21.75" hidden="1" customHeight="1" x14ac:dyDescent="0.3">
      <c r="A254" s="912" t="str">
        <f>DATA!I237</f>
        <v>Scientific Calculator FX-991ES BLACK</v>
      </c>
      <c r="B254" s="913" t="s">
        <v>608</v>
      </c>
      <c r="C254" s="913" t="s">
        <v>608</v>
      </c>
      <c r="D254" s="913" t="s">
        <v>608</v>
      </c>
      <c r="E254" s="913" t="s">
        <v>608</v>
      </c>
      <c r="F254" s="632">
        <f>DATA!O1372</f>
        <v>0</v>
      </c>
      <c r="G254" s="640"/>
      <c r="H254" s="626" t="s">
        <v>806</v>
      </c>
      <c r="I254" s="640"/>
      <c r="J254" s="626"/>
      <c r="K254" s="640"/>
      <c r="L254" s="641"/>
      <c r="M254" s="224"/>
      <c r="N254" s="231"/>
      <c r="O254" s="231"/>
      <c r="P254" s="231"/>
      <c r="Q254" s="232"/>
      <c r="R254" s="232"/>
    </row>
    <row r="255" spans="1:18" ht="21.75" hidden="1" customHeight="1" x14ac:dyDescent="0.3">
      <c r="A255" s="912" t="str">
        <f>DATA!I238</f>
        <v>Scientific Calculator FX-570 ES PLUS-C BLACK</v>
      </c>
      <c r="B255" s="913" t="s">
        <v>608</v>
      </c>
      <c r="C255" s="913" t="s">
        <v>608</v>
      </c>
      <c r="D255" s="913" t="s">
        <v>608</v>
      </c>
      <c r="E255" s="913" t="s">
        <v>608</v>
      </c>
      <c r="F255" s="632">
        <f>DATA!O1373</f>
        <v>0</v>
      </c>
      <c r="G255" s="640"/>
      <c r="H255" s="626" t="s">
        <v>806</v>
      </c>
      <c r="I255" s="640"/>
      <c r="J255" s="626"/>
      <c r="K255" s="640"/>
      <c r="L255" s="641"/>
      <c r="M255" s="224"/>
      <c r="N255" s="231"/>
      <c r="O255" s="231"/>
      <c r="P255" s="231"/>
      <c r="Q255" s="232"/>
      <c r="R255" s="232"/>
    </row>
    <row r="256" spans="1:18" ht="21.75" hidden="1" customHeight="1" x14ac:dyDescent="0.3">
      <c r="A256" s="912" t="str">
        <f>DATA!I239</f>
        <v xml:space="preserve">USB Omnidirectional Conference Microphone 360° Voice Pickup with Mute Key </v>
      </c>
      <c r="B256" s="913" t="s">
        <v>608</v>
      </c>
      <c r="C256" s="913" t="s">
        <v>608</v>
      </c>
      <c r="D256" s="913" t="s">
        <v>608</v>
      </c>
      <c r="E256" s="913" t="s">
        <v>608</v>
      </c>
      <c r="F256" s="632">
        <f>DATA!O1374</f>
        <v>0</v>
      </c>
      <c r="G256" s="640"/>
      <c r="H256" s="626" t="s">
        <v>806</v>
      </c>
      <c r="I256" s="640"/>
      <c r="J256" s="626"/>
      <c r="K256" s="640"/>
      <c r="L256" s="641"/>
      <c r="M256" s="224"/>
      <c r="N256" s="231"/>
      <c r="O256" s="231"/>
      <c r="P256" s="231"/>
      <c r="Q256" s="232"/>
      <c r="R256" s="232"/>
    </row>
    <row r="257" spans="1:18" ht="21.75" hidden="1" customHeight="1" x14ac:dyDescent="0.3">
      <c r="A257" s="912" t="str">
        <f>DATA!I240</f>
        <v>Laptop Privacy Screen HD Matte Anti-Glare 14”</v>
      </c>
      <c r="B257" s="913" t="s">
        <v>608</v>
      </c>
      <c r="C257" s="913" t="s">
        <v>608</v>
      </c>
      <c r="D257" s="913" t="s">
        <v>608</v>
      </c>
      <c r="E257" s="913" t="s">
        <v>608</v>
      </c>
      <c r="F257" s="632">
        <f>DATA!O1375</f>
        <v>0</v>
      </c>
      <c r="G257" s="640"/>
      <c r="H257" s="626" t="s">
        <v>806</v>
      </c>
      <c r="I257" s="640"/>
      <c r="J257" s="626"/>
      <c r="K257" s="640"/>
      <c r="L257" s="641"/>
      <c r="M257" s="224"/>
      <c r="N257" s="231"/>
      <c r="O257" s="231"/>
      <c r="P257" s="231"/>
      <c r="Q257" s="232"/>
      <c r="R257" s="232"/>
    </row>
    <row r="258" spans="1:18" ht="21.75" hidden="1" customHeight="1" x14ac:dyDescent="0.3">
      <c r="A258" s="912" t="str">
        <f>DATA!I241</f>
        <v>Vertical mouse with the following features:
Bluetooth 4.0 + 2.4G wireless dual mode mouse
Color: Black
Trimode Switch
USB-C Rechargeable 1000mA Lithium Battery
Four-gear DPI
DPI: 800-1200-1600-2400 DPI adjustable
Button: Left/Right/Forward/Backward/DPI/Scroll Wheel
Application: For PC/Laptop/Computer
Backlights: RGB dynamic lighting effects
Sensor: BK3632
Dimension: 103*89*69mm
Weight: 113g
Multi-Devices Connection
Rubber Paint Surface
Color: Black</v>
      </c>
      <c r="B258" s="913" t="s">
        <v>608</v>
      </c>
      <c r="C258" s="913" t="s">
        <v>608</v>
      </c>
      <c r="D258" s="913" t="s">
        <v>608</v>
      </c>
      <c r="E258" s="913" t="s">
        <v>608</v>
      </c>
      <c r="F258" s="632">
        <f>DATA!O1376</f>
        <v>0</v>
      </c>
      <c r="G258" s="640"/>
      <c r="H258" s="626" t="s">
        <v>806</v>
      </c>
      <c r="I258" s="640"/>
      <c r="J258" s="626"/>
      <c r="K258" s="640"/>
      <c r="L258" s="641"/>
      <c r="M258" s="224"/>
      <c r="N258" s="231"/>
      <c r="O258" s="231"/>
      <c r="P258" s="231"/>
      <c r="Q258" s="232"/>
      <c r="R258" s="232"/>
    </row>
    <row r="259" spans="1:18" ht="21.75" hidden="1" customHeight="1" x14ac:dyDescent="0.3">
      <c r="A259" s="912" t="str">
        <f>DATA!I242</f>
        <v>Coffee maker with grinder
• Smart Compact Design
• 4 Cups Capacity
• Illuminated on/off Switch
• Can be Used with Beans and Ground Coffee
• Dimension (WxHxD): 170 x 200 x 265 mm
• 1 Year Warranty</v>
      </c>
      <c r="B259" s="913" t="s">
        <v>608</v>
      </c>
      <c r="C259" s="913" t="s">
        <v>608</v>
      </c>
      <c r="D259" s="913" t="s">
        <v>608</v>
      </c>
      <c r="E259" s="913" t="s">
        <v>608</v>
      </c>
      <c r="F259" s="632">
        <f>DATA!O1377</f>
        <v>0</v>
      </c>
      <c r="G259" s="640"/>
      <c r="H259" s="626" t="s">
        <v>806</v>
      </c>
      <c r="I259" s="640"/>
      <c r="J259" s="626"/>
      <c r="K259" s="640"/>
      <c r="L259" s="641"/>
      <c r="M259" s="224"/>
      <c r="N259" s="231"/>
      <c r="O259" s="231"/>
      <c r="P259" s="231"/>
      <c r="Q259" s="232"/>
      <c r="R259" s="232"/>
    </row>
    <row r="260" spans="1:18" ht="21.75" hidden="1" customHeight="1" x14ac:dyDescent="0.3">
      <c r="A260" s="912" t="str">
        <f>DATA!I243</f>
        <v>Flatbed microwave
Oven Capacity: 25.0 liters
Product Color: Matte Black
Cavity Color: Gray Painted
Power Supply: 230 V - 60 Hz
Power Output: 900 W
Power Input: 1400 W
Gross Weight: 15.1 kg
Net Weight: 13.2 kg
• 11 Microwave Power Levels
• White LED Display
• Express Cooking
• Power Saving
• Child Lock
• 6 Auto Cook Menu
• Mute
• Weight and Time Defrost
• Glass/Mirror Door
• Handle Door Opening
• Type B Plug (2 Flat, 1 Ground/Earth Pin)</v>
      </c>
      <c r="B260" s="913" t="s">
        <v>608</v>
      </c>
      <c r="C260" s="913" t="s">
        <v>608</v>
      </c>
      <c r="D260" s="913" t="s">
        <v>608</v>
      </c>
      <c r="E260" s="913" t="s">
        <v>608</v>
      </c>
      <c r="F260" s="632">
        <f>DATA!O1378</f>
        <v>0</v>
      </c>
      <c r="G260" s="640"/>
      <c r="H260" s="626" t="s">
        <v>806</v>
      </c>
      <c r="I260" s="640"/>
      <c r="J260" s="626"/>
      <c r="K260" s="640"/>
      <c r="L260" s="641"/>
      <c r="M260" s="224"/>
      <c r="N260" s="231"/>
      <c r="O260" s="231"/>
      <c r="P260" s="231"/>
      <c r="Q260" s="232"/>
      <c r="R260" s="232"/>
    </row>
    <row r="261" spans="1:18" ht="1.2" customHeight="1" x14ac:dyDescent="0.3">
      <c r="A261" s="912">
        <f>DATA!I244</f>
        <v>0</v>
      </c>
      <c r="B261" s="913" t="s">
        <v>608</v>
      </c>
      <c r="C261" s="913" t="s">
        <v>608</v>
      </c>
      <c r="D261" s="913" t="s">
        <v>608</v>
      </c>
      <c r="E261" s="913" t="s">
        <v>608</v>
      </c>
      <c r="F261" s="632">
        <f>DATA!O1379</f>
        <v>0</v>
      </c>
      <c r="G261" s="640"/>
      <c r="H261" s="626" t="s">
        <v>806</v>
      </c>
      <c r="I261" s="640"/>
      <c r="J261" s="626"/>
      <c r="K261" s="640"/>
      <c r="L261" s="641"/>
      <c r="M261" s="224"/>
      <c r="N261" s="231"/>
      <c r="O261" s="231"/>
      <c r="P261" s="231"/>
      <c r="Q261" s="232"/>
      <c r="R261" s="232"/>
    </row>
    <row r="262" spans="1:18" ht="0.6" customHeight="1" x14ac:dyDescent="0.3">
      <c r="A262" s="912" t="str">
        <f>DATA!I245</f>
        <v>Portable Speaker with 2 microphones
Features:
Output power (W): 100
Dynamic frequency response range (Hz): 50 Hz - 20 kHz (-6dB)
Dimensions (in): 19.3 x 9.6 x 9.0
Weight (kgs): 6.1
Bluetooth profiles: A2DP V1.3, AVRCP V1.6
Bluetooth frequency: 2.4 GHz - 2.4835 GHz
Bluetooth transmitted modulation: GFSK, π/4 DQPSK, 8DPSK
Bluetooth transmitter power: ≤ 10 dBm (EIRP)
Bluetooth version: 4.2
Maximum music playing time (hrs): 6
Bluetooth: Yes
Built-in Microphone: Yes
Lightshow: Yes
Splashproof: Yes
Rechargable battery: Yes
True Wireless: Yes
IP Code: IPx4
What's in the box: 1x portable speaker with strap, 2x Wireless microphone, 1x AC power cord, 1x Quick-start guide, 1x Safety Instruction and Warranty Card
Warranty: 1 Year Warranty</v>
      </c>
      <c r="B262" s="913" t="s">
        <v>608</v>
      </c>
      <c r="C262" s="913" t="s">
        <v>608</v>
      </c>
      <c r="D262" s="913" t="s">
        <v>608</v>
      </c>
      <c r="E262" s="913" t="s">
        <v>608</v>
      </c>
      <c r="F262" s="632">
        <f>DATA!O1380</f>
        <v>0</v>
      </c>
      <c r="G262" s="640">
        <v>48000</v>
      </c>
      <c r="H262" s="626">
        <v>5760</v>
      </c>
      <c r="I262" s="640"/>
      <c r="J262" s="626"/>
      <c r="K262" s="640"/>
      <c r="L262" s="641"/>
      <c r="M262" s="224"/>
      <c r="N262" s="231"/>
      <c r="O262" s="231"/>
      <c r="P262" s="231"/>
      <c r="Q262" s="232"/>
      <c r="R262" s="232"/>
    </row>
    <row r="263" spans="1:18" s="236" customFormat="1" ht="22.2" customHeight="1" x14ac:dyDescent="0.25">
      <c r="A263" s="914" t="s">
        <v>248</v>
      </c>
      <c r="B263" s="914"/>
      <c r="C263" s="914"/>
      <c r="D263" s="914"/>
      <c r="E263" s="914"/>
      <c r="F263" s="680">
        <f>SUM(F89:F104)</f>
        <v>81000</v>
      </c>
      <c r="G263" s="623">
        <f>SUM(G89:G99)</f>
        <v>87500</v>
      </c>
      <c r="H263" s="623">
        <f>SUM(H89:H99)</f>
        <v>90000</v>
      </c>
      <c r="I263" s="623" t="s">
        <v>806</v>
      </c>
      <c r="J263" s="623"/>
      <c r="K263" s="623"/>
      <c r="L263" s="672">
        <f>SUM(L89:L105)</f>
        <v>0</v>
      </c>
      <c r="M263" s="233"/>
      <c r="N263" s="234"/>
      <c r="O263" s="235"/>
    </row>
    <row r="264" spans="1:18" ht="1.2" hidden="1" customHeight="1" x14ac:dyDescent="0.45">
      <c r="A264" s="238"/>
      <c r="B264" s="238"/>
      <c r="C264" s="238"/>
      <c r="D264" s="238"/>
      <c r="E264" s="239"/>
      <c r="F264" s="240"/>
      <c r="G264" s="240"/>
      <c r="H264" s="240"/>
      <c r="I264" s="240"/>
      <c r="J264" s="240"/>
      <c r="K264" s="240"/>
      <c r="L264" s="241"/>
    </row>
    <row r="265" spans="1:18" ht="17.25" hidden="1" customHeight="1" x14ac:dyDescent="0.45">
      <c r="B265" s="178"/>
      <c r="C265" s="178"/>
      <c r="D265" s="178"/>
      <c r="E265" s="915" t="s">
        <v>807</v>
      </c>
      <c r="F265" s="915"/>
      <c r="G265" s="915"/>
      <c r="H265" s="915"/>
      <c r="I265" s="915"/>
      <c r="J265" s="915"/>
      <c r="K265" s="915"/>
      <c r="L265" s="916"/>
    </row>
    <row r="266" spans="1:18" ht="22.5" hidden="1" customHeight="1" x14ac:dyDescent="0.4">
      <c r="A266" s="917" t="str">
        <f>A267</f>
        <v>Lowest Calculated Bidder</v>
      </c>
      <c r="B266" s="917"/>
      <c r="C266" s="917"/>
      <c r="D266" s="917"/>
      <c r="E266" s="243">
        <f>F263</f>
        <v>81000</v>
      </c>
      <c r="F266" s="918" t="s">
        <v>808</v>
      </c>
      <c r="G266" s="918"/>
      <c r="H266" s="918"/>
      <c r="I266" s="918"/>
      <c r="J266" s="918"/>
      <c r="K266" s="918"/>
      <c r="L266" s="919"/>
    </row>
    <row r="267" spans="1:18" s="179" customFormat="1" ht="33.6" customHeight="1" x14ac:dyDescent="0.25">
      <c r="A267" s="907" t="s">
        <v>950</v>
      </c>
      <c r="B267" s="907"/>
      <c r="C267" s="907"/>
      <c r="D267" s="907"/>
      <c r="E267" s="907"/>
      <c r="F267" s="743" t="s">
        <v>887</v>
      </c>
      <c r="G267" s="744">
        <f>F263</f>
        <v>81000</v>
      </c>
      <c r="H267" s="745" t="s">
        <v>888</v>
      </c>
      <c r="I267" s="935" t="str">
        <f>F87</f>
        <v>YCA Printing Services</v>
      </c>
      <c r="J267" s="936"/>
      <c r="K267" s="675"/>
      <c r="L267" s="553"/>
      <c r="M267" s="34"/>
      <c r="N267" s="34"/>
    </row>
    <row r="268" spans="1:18" ht="49.2" customHeight="1" x14ac:dyDescent="0.25">
      <c r="A268" s="908" t="s">
        <v>1052</v>
      </c>
      <c r="B268" s="908"/>
      <c r="C268" s="908"/>
      <c r="D268" s="908"/>
      <c r="E268" s="620"/>
      <c r="F268" s="908" t="s">
        <v>572</v>
      </c>
      <c r="G268" s="908"/>
      <c r="H268" s="908"/>
      <c r="I268" s="925" t="s">
        <v>524</v>
      </c>
      <c r="J268" s="926"/>
      <c r="K268" s="673"/>
      <c r="L268" s="554"/>
    </row>
    <row r="269" spans="1:18" ht="14.25" customHeight="1" x14ac:dyDescent="0.3">
      <c r="A269" s="909" t="s">
        <v>552</v>
      </c>
      <c r="B269" s="909"/>
      <c r="C269" s="909"/>
      <c r="D269" s="909"/>
      <c r="E269" s="455"/>
      <c r="F269" s="909" t="s">
        <v>552</v>
      </c>
      <c r="G269" s="909"/>
      <c r="H269" s="456"/>
      <c r="I269" s="927" t="s">
        <v>552</v>
      </c>
      <c r="J269" s="928"/>
      <c r="K269" s="555"/>
      <c r="L269" s="555"/>
    </row>
    <row r="270" spans="1:18" ht="34.950000000000003" customHeight="1" x14ac:dyDescent="0.25">
      <c r="E270" s="229" t="s">
        <v>306</v>
      </c>
      <c r="F270" s="224"/>
      <c r="I270" s="923"/>
      <c r="J270" s="924"/>
      <c r="K270" s="225"/>
      <c r="L270" s="225"/>
    </row>
    <row r="271" spans="1:18" ht="19.95" customHeight="1" x14ac:dyDescent="0.25">
      <c r="A271" s="910" t="str">
        <f>PR!B115</f>
        <v>JANE S. CASTILLO</v>
      </c>
      <c r="B271" s="910"/>
      <c r="C271" s="910"/>
      <c r="D271" s="910"/>
      <c r="E271" s="920" t="s">
        <v>1179</v>
      </c>
      <c r="F271" s="921"/>
      <c r="G271" s="921"/>
      <c r="H271" s="921"/>
      <c r="I271" s="931" t="s">
        <v>920</v>
      </c>
      <c r="J271" s="932"/>
      <c r="K271" s="674"/>
      <c r="L271" s="406"/>
    </row>
    <row r="272" spans="1:18" ht="23.4" customHeight="1" x14ac:dyDescent="0.25">
      <c r="A272" s="911" t="s">
        <v>723</v>
      </c>
      <c r="B272" s="911"/>
      <c r="C272" s="911"/>
      <c r="D272" s="911"/>
      <c r="E272" s="457"/>
      <c r="F272" s="906" t="s">
        <v>921</v>
      </c>
      <c r="G272" s="906"/>
      <c r="H272" s="906"/>
      <c r="I272" s="933" t="s">
        <v>526</v>
      </c>
      <c r="J272" s="934"/>
      <c r="K272" s="458"/>
      <c r="L272" s="458"/>
    </row>
    <row r="273" spans="1:12" ht="19.5" customHeight="1" x14ac:dyDescent="0.25">
      <c r="A273" s="459"/>
      <c r="B273" s="459"/>
      <c r="C273" s="459"/>
      <c r="D273" s="459"/>
      <c r="E273" s="459"/>
      <c r="F273" s="459"/>
      <c r="G273" s="942" t="s">
        <v>809</v>
      </c>
      <c r="H273" s="942"/>
      <c r="I273" s="904" t="str">
        <f>PR!B12</f>
        <v>2510-1005-380</v>
      </c>
      <c r="J273" s="905"/>
      <c r="K273" s="556"/>
      <c r="L273" s="556"/>
    </row>
    <row r="274" spans="1:12" ht="14.4" x14ac:dyDescent="0.3">
      <c r="A274" s="35"/>
      <c r="B274" s="35"/>
      <c r="C274" s="33"/>
      <c r="D274" s="33"/>
      <c r="E274" s="247"/>
    </row>
  </sheetData>
  <mergeCells count="211">
    <mergeCell ref="G273:H273"/>
    <mergeCell ref="A152:E152"/>
    <mergeCell ref="A143:E143"/>
    <mergeCell ref="A144:E144"/>
    <mergeCell ref="A145:E145"/>
    <mergeCell ref="A146:E146"/>
    <mergeCell ref="A147:E147"/>
    <mergeCell ref="A148:E148"/>
    <mergeCell ref="A149:E149"/>
    <mergeCell ref="A150:E150"/>
    <mergeCell ref="A151:E151"/>
    <mergeCell ref="A157:E157"/>
    <mergeCell ref="A158:E158"/>
    <mergeCell ref="A159:E159"/>
    <mergeCell ref="A160:E160"/>
    <mergeCell ref="G168:G169"/>
    <mergeCell ref="A169:E169"/>
    <mergeCell ref="A170:E170"/>
    <mergeCell ref="A161:E161"/>
    <mergeCell ref="A175:E175"/>
    <mergeCell ref="A176:E176"/>
    <mergeCell ref="A162:E162"/>
    <mergeCell ref="A163:E163"/>
    <mergeCell ref="A164:E164"/>
    <mergeCell ref="A103:E103"/>
    <mergeCell ref="A155:E155"/>
    <mergeCell ref="A156:E156"/>
    <mergeCell ref="A108:E108"/>
    <mergeCell ref="A119:E119"/>
    <mergeCell ref="A153:E153"/>
    <mergeCell ref="A104:E104"/>
    <mergeCell ref="A105:E105"/>
    <mergeCell ref="A130:E130"/>
    <mergeCell ref="A131:E131"/>
    <mergeCell ref="A132:E132"/>
    <mergeCell ref="A133:E133"/>
    <mergeCell ref="A134:E134"/>
    <mergeCell ref="A135:E135"/>
    <mergeCell ref="A136:E136"/>
    <mergeCell ref="A137:E137"/>
    <mergeCell ref="A138:E138"/>
    <mergeCell ref="A139:E139"/>
    <mergeCell ref="A106:E106"/>
    <mergeCell ref="A107:E107"/>
    <mergeCell ref="A154:E154"/>
    <mergeCell ref="A109:E109"/>
    <mergeCell ref="A111:E111"/>
    <mergeCell ref="A120:E120"/>
    <mergeCell ref="A102:E102"/>
    <mergeCell ref="A89:E89"/>
    <mergeCell ref="A90:E90"/>
    <mergeCell ref="A91:E91"/>
    <mergeCell ref="A92:E92"/>
    <mergeCell ref="A93:E93"/>
    <mergeCell ref="A94:E94"/>
    <mergeCell ref="A95:E95"/>
    <mergeCell ref="A96:E96"/>
    <mergeCell ref="A97:E97"/>
    <mergeCell ref="A98:E98"/>
    <mergeCell ref="A99:E99"/>
    <mergeCell ref="A100:E100"/>
    <mergeCell ref="A101:E101"/>
    <mergeCell ref="B4:F4"/>
    <mergeCell ref="B5:F5"/>
    <mergeCell ref="A11:E88"/>
    <mergeCell ref="F87:F88"/>
    <mergeCell ref="G87:G88"/>
    <mergeCell ref="H87:H88"/>
    <mergeCell ref="I87:I88"/>
    <mergeCell ref="J87:J88"/>
    <mergeCell ref="K87:K88"/>
    <mergeCell ref="G4:J4"/>
    <mergeCell ref="A121:E121"/>
    <mergeCell ref="A110:E110"/>
    <mergeCell ref="A112:E112"/>
    <mergeCell ref="A113:E113"/>
    <mergeCell ref="A114:E114"/>
    <mergeCell ref="A115:E115"/>
    <mergeCell ref="A116:E116"/>
    <mergeCell ref="A117:E117"/>
    <mergeCell ref="A118:E118"/>
    <mergeCell ref="A122:E122"/>
    <mergeCell ref="A123:E123"/>
    <mergeCell ref="A124:E124"/>
    <mergeCell ref="A125:E125"/>
    <mergeCell ref="A126:E126"/>
    <mergeCell ref="A127:E127"/>
    <mergeCell ref="A128:E128"/>
    <mergeCell ref="A129:E129"/>
    <mergeCell ref="A142:E142"/>
    <mergeCell ref="A140:E140"/>
    <mergeCell ref="A141:E141"/>
    <mergeCell ref="A165:E165"/>
    <mergeCell ref="A171:E171"/>
    <mergeCell ref="A172:E172"/>
    <mergeCell ref="A173:E173"/>
    <mergeCell ref="A174:E174"/>
    <mergeCell ref="A166:E166"/>
    <mergeCell ref="A167:E167"/>
    <mergeCell ref="A168:E168"/>
    <mergeCell ref="A177:E177"/>
    <mergeCell ref="A178:E178"/>
    <mergeCell ref="A179:E179"/>
    <mergeCell ref="A180:E180"/>
    <mergeCell ref="A181:E181"/>
    <mergeCell ref="A182:E182"/>
    <mergeCell ref="A183:E183"/>
    <mergeCell ref="A184:E184"/>
    <mergeCell ref="A185:E185"/>
    <mergeCell ref="A189:E189"/>
    <mergeCell ref="A190:E190"/>
    <mergeCell ref="A191:E191"/>
    <mergeCell ref="A192:E192"/>
    <mergeCell ref="A193:E193"/>
    <mergeCell ref="A194:E194"/>
    <mergeCell ref="A186:E186"/>
    <mergeCell ref="A187:E187"/>
    <mergeCell ref="A188:E188"/>
    <mergeCell ref="A201:E201"/>
    <mergeCell ref="A202:E202"/>
    <mergeCell ref="A203:E203"/>
    <mergeCell ref="A204:E204"/>
    <mergeCell ref="A205:E205"/>
    <mergeCell ref="A206:E206"/>
    <mergeCell ref="A195:E195"/>
    <mergeCell ref="A196:E196"/>
    <mergeCell ref="A197:E197"/>
    <mergeCell ref="A198:E198"/>
    <mergeCell ref="A199:E199"/>
    <mergeCell ref="A200:E200"/>
    <mergeCell ref="A213:E213"/>
    <mergeCell ref="A214:E214"/>
    <mergeCell ref="A215:E215"/>
    <mergeCell ref="A216:E216"/>
    <mergeCell ref="A217:E217"/>
    <mergeCell ref="A218:E218"/>
    <mergeCell ref="A207:E207"/>
    <mergeCell ref="A208:E208"/>
    <mergeCell ref="A209:E209"/>
    <mergeCell ref="A210:E210"/>
    <mergeCell ref="A211:E211"/>
    <mergeCell ref="A212:E212"/>
    <mergeCell ref="A225:E225"/>
    <mergeCell ref="A226:E226"/>
    <mergeCell ref="A227:E227"/>
    <mergeCell ref="A228:E228"/>
    <mergeCell ref="A229:E229"/>
    <mergeCell ref="A230:E230"/>
    <mergeCell ref="A219:E219"/>
    <mergeCell ref="A220:E220"/>
    <mergeCell ref="A221:E221"/>
    <mergeCell ref="A222:E222"/>
    <mergeCell ref="A223:E223"/>
    <mergeCell ref="A224:E224"/>
    <mergeCell ref="A240:E240"/>
    <mergeCell ref="A241:E241"/>
    <mergeCell ref="A242:E242"/>
    <mergeCell ref="A231:E231"/>
    <mergeCell ref="A232:E232"/>
    <mergeCell ref="A233:E233"/>
    <mergeCell ref="A234:E234"/>
    <mergeCell ref="A235:E235"/>
    <mergeCell ref="A236:E236"/>
    <mergeCell ref="A249:E249"/>
    <mergeCell ref="M88:M89"/>
    <mergeCell ref="I270:J270"/>
    <mergeCell ref="F11:J11"/>
    <mergeCell ref="I268:J268"/>
    <mergeCell ref="I269:J269"/>
    <mergeCell ref="L87:L88"/>
    <mergeCell ref="I271:J271"/>
    <mergeCell ref="I272:J272"/>
    <mergeCell ref="I267:J267"/>
    <mergeCell ref="A250:E250"/>
    <mergeCell ref="A251:E251"/>
    <mergeCell ref="A252:E252"/>
    <mergeCell ref="A253:E253"/>
    <mergeCell ref="A254:E254"/>
    <mergeCell ref="A243:E243"/>
    <mergeCell ref="A244:E244"/>
    <mergeCell ref="A245:E245"/>
    <mergeCell ref="A246:E246"/>
    <mergeCell ref="A247:E247"/>
    <mergeCell ref="A248:E248"/>
    <mergeCell ref="A237:E237"/>
    <mergeCell ref="A238:E238"/>
    <mergeCell ref="A239:E239"/>
    <mergeCell ref="O88:O89"/>
    <mergeCell ref="B2:J2"/>
    <mergeCell ref="I273:J273"/>
    <mergeCell ref="F272:H272"/>
    <mergeCell ref="A267:E267"/>
    <mergeCell ref="A268:D268"/>
    <mergeCell ref="A269:D269"/>
    <mergeCell ref="A271:D271"/>
    <mergeCell ref="A272:D272"/>
    <mergeCell ref="A261:E261"/>
    <mergeCell ref="A262:E262"/>
    <mergeCell ref="A263:E263"/>
    <mergeCell ref="E265:L265"/>
    <mergeCell ref="A266:D266"/>
    <mergeCell ref="F266:L266"/>
    <mergeCell ref="F269:G269"/>
    <mergeCell ref="E271:H271"/>
    <mergeCell ref="F268:H268"/>
    <mergeCell ref="A255:E255"/>
    <mergeCell ref="A256:E256"/>
    <mergeCell ref="A257:E257"/>
    <mergeCell ref="A258:E258"/>
    <mergeCell ref="A259:E259"/>
    <mergeCell ref="A260:E260"/>
  </mergeCells>
  <pageMargins left="0.7" right="0.7" top="2.0299999999999998" bottom="0.75" header="0.64" footer="0.3"/>
  <pageSetup paperSize="9" scale="60" fitToWidth="0" fitToHeight="0" orientation="portrait" r:id="rId1"/>
  <headerFooter>
    <oddHeader>&amp;C&amp;G&amp;R&amp;"Arial,Regular"&amp;8BSC-PRO-F-10</oddHeader>
    <oddFooter>&amp;C&amp;G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S275"/>
  <sheetViews>
    <sheetView view="pageLayout" topLeftCell="A7" zoomScale="81" zoomScaleNormal="100" zoomScaleSheetLayoutView="80" zoomScalePageLayoutView="81" workbookViewId="0">
      <selection activeCell="A90" sqref="A90:E90"/>
    </sheetView>
  </sheetViews>
  <sheetFormatPr defaultColWidth="8.88671875" defaultRowHeight="13.8" x14ac:dyDescent="0.25"/>
  <cols>
    <col min="1" max="1" width="20.6640625" style="229" customWidth="1"/>
    <col min="2" max="2" width="8.88671875" style="229" customWidth="1"/>
    <col min="3" max="3" width="8.88671875" style="229"/>
    <col min="4" max="4" width="2.6640625" style="229" customWidth="1"/>
    <col min="5" max="5" width="15.33203125" style="229" customWidth="1"/>
    <col min="6" max="6" width="15.109375" style="229" customWidth="1"/>
    <col min="7" max="7" width="16.88671875" style="229" customWidth="1"/>
    <col min="8" max="8" width="15" style="229" customWidth="1"/>
    <col min="9" max="9" width="16.21875" style="229" customWidth="1"/>
    <col min="10" max="10" width="12.109375" style="229" customWidth="1"/>
    <col min="11" max="11" width="2.5546875" style="229" hidden="1" customWidth="1"/>
    <col min="12" max="12" width="0.44140625" style="229" hidden="1" customWidth="1"/>
    <col min="13" max="13" width="0.5546875" style="224" customWidth="1"/>
    <col min="14" max="14" width="10.33203125" style="229" customWidth="1"/>
    <col min="15" max="15" width="14.44140625" style="229" customWidth="1"/>
    <col min="16" max="16" width="14.44140625" style="229" bestFit="1" customWidth="1"/>
    <col min="17" max="17" width="17" style="229" customWidth="1"/>
    <col min="18" max="18" width="16.6640625" style="229" customWidth="1"/>
    <col min="19" max="19" width="12.5546875" style="229" customWidth="1"/>
    <col min="20" max="16384" width="8.88671875" style="229"/>
  </cols>
  <sheetData>
    <row r="2" spans="1:14" ht="25.8" customHeight="1" x14ac:dyDescent="0.25">
      <c r="A2" s="246"/>
      <c r="B2" s="246"/>
      <c r="C2" s="246"/>
      <c r="D2" s="246"/>
      <c r="E2" s="246"/>
      <c r="F2" s="246"/>
      <c r="G2" s="246"/>
      <c r="H2" s="246"/>
      <c r="I2" s="246"/>
      <c r="J2" s="246"/>
      <c r="K2" s="246"/>
      <c r="L2" s="226"/>
      <c r="M2" s="227"/>
      <c r="N2" s="228"/>
    </row>
    <row r="3" spans="1:14" ht="22.8" customHeight="1" x14ac:dyDescent="0.3">
      <c r="A3" s="525" t="s">
        <v>306</v>
      </c>
      <c r="B3" s="902" t="s">
        <v>544</v>
      </c>
      <c r="C3" s="902"/>
      <c r="D3" s="902"/>
      <c r="E3" s="902"/>
      <c r="F3" s="902"/>
      <c r="G3" s="902"/>
      <c r="H3" s="902"/>
      <c r="I3" s="902"/>
      <c r="J3" s="902"/>
      <c r="K3" s="902"/>
      <c r="L3" s="902"/>
      <c r="M3" s="903"/>
    </row>
    <row r="4" spans="1:14" ht="0.6" hidden="1" customHeight="1" x14ac:dyDescent="0.25">
      <c r="A4" s="176"/>
      <c r="B4" s="35"/>
      <c r="C4" s="35"/>
      <c r="D4" s="35"/>
      <c r="E4" s="35"/>
      <c r="F4" s="35"/>
      <c r="G4" s="35"/>
      <c r="H4" s="35"/>
      <c r="I4" s="35"/>
      <c r="J4" s="35"/>
      <c r="K4" s="35"/>
      <c r="L4" s="35"/>
      <c r="M4" s="230"/>
    </row>
    <row r="5" spans="1:14" ht="31.8" customHeight="1" x14ac:dyDescent="0.3">
      <c r="A5" s="590"/>
      <c r="B5" s="937" t="s">
        <v>545</v>
      </c>
      <c r="C5" s="937"/>
      <c r="D5" s="937"/>
      <c r="E5" s="937"/>
      <c r="F5" s="937"/>
      <c r="G5" s="862" t="s">
        <v>546</v>
      </c>
      <c r="H5" s="862"/>
      <c r="I5" s="862"/>
      <c r="J5" s="862"/>
      <c r="K5" s="862"/>
      <c r="L5" s="862"/>
      <c r="M5" s="940"/>
    </row>
    <row r="6" spans="1:14" ht="14.4" customHeight="1" x14ac:dyDescent="0.3">
      <c r="A6" s="590"/>
      <c r="B6" s="938" t="s">
        <v>547</v>
      </c>
      <c r="C6" s="938"/>
      <c r="D6" s="938"/>
      <c r="E6" s="938"/>
      <c r="F6" s="938"/>
      <c r="G6" s="441"/>
      <c r="H6" s="441"/>
      <c r="I6" s="658">
        <f ca="1">NOW()</f>
        <v>46181.382880439814</v>
      </c>
      <c r="J6" s="659"/>
      <c r="K6" s="660"/>
      <c r="L6" s="660"/>
      <c r="M6" s="526"/>
    </row>
    <row r="7" spans="1:14" ht="17.399999999999999" customHeight="1" x14ac:dyDescent="0.3">
      <c r="A7" s="590"/>
      <c r="B7" s="444" t="s">
        <v>548</v>
      </c>
      <c r="C7" s="439"/>
      <c r="D7" s="439"/>
      <c r="E7" s="444"/>
      <c r="F7" s="439"/>
      <c r="G7" s="439"/>
      <c r="H7" s="439"/>
      <c r="I7" s="439"/>
      <c r="J7" s="439"/>
      <c r="K7" s="439"/>
      <c r="L7" s="439"/>
      <c r="M7" s="523"/>
    </row>
    <row r="8" spans="1:14" ht="0.6" customHeight="1" x14ac:dyDescent="0.25">
      <c r="A8" s="590"/>
      <c r="B8" s="439"/>
      <c r="C8" s="439"/>
      <c r="D8" s="439"/>
      <c r="E8" s="439"/>
      <c r="F8" s="439"/>
      <c r="G8" s="439"/>
      <c r="H8" s="439"/>
      <c r="I8" s="439"/>
      <c r="J8" s="439"/>
      <c r="K8" s="439"/>
      <c r="L8" s="439"/>
      <c r="M8" s="523"/>
    </row>
    <row r="9" spans="1:14" ht="15" customHeight="1" x14ac:dyDescent="0.3">
      <c r="A9" s="590"/>
      <c r="B9" s="444" t="s">
        <v>549</v>
      </c>
      <c r="C9" s="439"/>
      <c r="D9" s="439" t="s">
        <v>240</v>
      </c>
      <c r="E9" s="439"/>
      <c r="F9" s="439"/>
      <c r="G9" s="439"/>
      <c r="H9" s="439"/>
      <c r="I9" s="439"/>
      <c r="J9" s="439"/>
      <c r="K9" s="439"/>
      <c r="L9" s="439"/>
      <c r="M9" s="523"/>
    </row>
    <row r="10" spans="1:14" ht="20.399999999999999" customHeight="1" x14ac:dyDescent="0.3">
      <c r="A10" s="591"/>
      <c r="B10" s="445"/>
      <c r="C10" s="445"/>
      <c r="D10" s="446" t="s">
        <v>550</v>
      </c>
      <c r="E10" s="446"/>
      <c r="F10" s="446"/>
      <c r="G10" s="446"/>
      <c r="H10" s="446"/>
      <c r="I10" s="446"/>
      <c r="J10" s="446"/>
      <c r="K10" s="446"/>
      <c r="L10" s="446"/>
      <c r="M10" s="524"/>
    </row>
    <row r="11" spans="1:14" ht="2.4" customHeight="1" thickBot="1" x14ac:dyDescent="0.35">
      <c r="A11" s="176"/>
      <c r="B11" s="33"/>
      <c r="C11" s="33"/>
      <c r="D11" s="33"/>
      <c r="E11" s="33"/>
      <c r="F11" s="33"/>
      <c r="G11" s="33"/>
      <c r="H11" s="33"/>
      <c r="I11" s="33"/>
      <c r="J11" s="33"/>
      <c r="K11" s="33"/>
      <c r="L11" s="33"/>
      <c r="M11" s="352"/>
    </row>
    <row r="12" spans="1:14" ht="16.2" customHeight="1" thickTop="1" x14ac:dyDescent="0.25">
      <c r="A12" s="951" t="s">
        <v>551</v>
      </c>
      <c r="B12" s="952"/>
      <c r="C12" s="952"/>
      <c r="D12" s="952"/>
      <c r="E12" s="953"/>
      <c r="F12" s="557"/>
      <c r="G12" s="558"/>
      <c r="H12" s="558"/>
      <c r="I12" s="558"/>
      <c r="J12" s="558"/>
      <c r="K12" s="558"/>
      <c r="L12" s="558"/>
      <c r="M12" s="559"/>
    </row>
    <row r="13" spans="1:14" ht="1.95" customHeight="1" x14ac:dyDescent="0.25">
      <c r="A13" s="954"/>
      <c r="B13" s="955"/>
      <c r="C13" s="955"/>
      <c r="D13" s="955"/>
      <c r="E13" s="956"/>
      <c r="F13" s="448"/>
      <c r="G13" s="661"/>
      <c r="H13" s="661"/>
      <c r="I13" s="661"/>
      <c r="J13" s="661"/>
      <c r="K13" s="661"/>
      <c r="L13" s="661"/>
      <c r="M13" s="522"/>
    </row>
    <row r="14" spans="1:14" ht="1.2" hidden="1" customHeight="1" x14ac:dyDescent="0.25">
      <c r="A14" s="954"/>
      <c r="B14" s="955"/>
      <c r="C14" s="955"/>
      <c r="D14" s="955"/>
      <c r="E14" s="956"/>
      <c r="F14" s="448"/>
      <c r="G14" s="661"/>
      <c r="H14" s="661"/>
      <c r="I14" s="661"/>
      <c r="J14" s="661"/>
      <c r="K14" s="661"/>
      <c r="L14" s="661"/>
      <c r="M14" s="522"/>
    </row>
    <row r="15" spans="1:14" ht="25.5" hidden="1" customHeight="1" x14ac:dyDescent="0.25">
      <c r="A15" s="954"/>
      <c r="B15" s="955"/>
      <c r="C15" s="955"/>
      <c r="D15" s="955"/>
      <c r="E15" s="956"/>
      <c r="F15" s="450" t="s">
        <v>294</v>
      </c>
      <c r="G15" s="451"/>
      <c r="H15" s="451"/>
      <c r="I15" s="451"/>
      <c r="J15" s="451"/>
      <c r="K15" s="451" t="s">
        <v>294</v>
      </c>
      <c r="L15" s="451"/>
      <c r="M15" s="452" t="s">
        <v>294</v>
      </c>
    </row>
    <row r="16" spans="1:14" ht="25.5" hidden="1" customHeight="1" x14ac:dyDescent="0.25">
      <c r="A16" s="954"/>
      <c r="B16" s="955"/>
      <c r="C16" s="955"/>
      <c r="D16" s="955"/>
      <c r="E16" s="956"/>
      <c r="F16" s="450" t="s">
        <v>397</v>
      </c>
      <c r="G16" s="451"/>
      <c r="H16" s="451"/>
      <c r="I16" s="451"/>
      <c r="J16" s="451"/>
      <c r="K16" s="451" t="s">
        <v>397</v>
      </c>
      <c r="L16" s="451"/>
      <c r="M16" s="452" t="s">
        <v>397</v>
      </c>
    </row>
    <row r="17" spans="1:13" ht="25.5" hidden="1" customHeight="1" x14ac:dyDescent="0.25">
      <c r="A17" s="954"/>
      <c r="B17" s="955"/>
      <c r="C17" s="955"/>
      <c r="D17" s="955"/>
      <c r="E17" s="956"/>
      <c r="F17" s="450" t="s">
        <v>204</v>
      </c>
      <c r="G17" s="451"/>
      <c r="H17" s="451"/>
      <c r="I17" s="451"/>
      <c r="J17" s="451"/>
      <c r="K17" s="451" t="s">
        <v>204</v>
      </c>
      <c r="L17" s="451"/>
      <c r="M17" s="452" t="s">
        <v>204</v>
      </c>
    </row>
    <row r="18" spans="1:13" ht="16.5" hidden="1" customHeight="1" x14ac:dyDescent="0.25">
      <c r="A18" s="954"/>
      <c r="B18" s="955"/>
      <c r="C18" s="955"/>
      <c r="D18" s="955"/>
      <c r="E18" s="956"/>
      <c r="F18" s="450" t="s">
        <v>777</v>
      </c>
      <c r="G18" s="451"/>
      <c r="H18" s="451"/>
      <c r="I18" s="451"/>
      <c r="J18" s="451"/>
      <c r="K18" s="451" t="s">
        <v>777</v>
      </c>
      <c r="L18" s="451"/>
      <c r="M18" s="452" t="s">
        <v>777</v>
      </c>
    </row>
    <row r="19" spans="1:13" ht="25.5" hidden="1" customHeight="1" x14ac:dyDescent="0.25">
      <c r="A19" s="954"/>
      <c r="B19" s="955"/>
      <c r="C19" s="955"/>
      <c r="D19" s="955"/>
      <c r="E19" s="956"/>
      <c r="F19" s="450" t="s">
        <v>398</v>
      </c>
      <c r="G19" s="451"/>
      <c r="H19" s="451"/>
      <c r="I19" s="451"/>
      <c r="J19" s="451"/>
      <c r="K19" s="451" t="s">
        <v>398</v>
      </c>
      <c r="L19" s="451"/>
      <c r="M19" s="452" t="s">
        <v>398</v>
      </c>
    </row>
    <row r="20" spans="1:13" ht="38.25" hidden="1" customHeight="1" x14ac:dyDescent="0.25">
      <c r="A20" s="954"/>
      <c r="B20" s="955"/>
      <c r="C20" s="955"/>
      <c r="D20" s="955"/>
      <c r="E20" s="956"/>
      <c r="F20" s="450" t="s">
        <v>399</v>
      </c>
      <c r="G20" s="451"/>
      <c r="H20" s="451"/>
      <c r="I20" s="451"/>
      <c r="J20" s="451"/>
      <c r="K20" s="451" t="s">
        <v>399</v>
      </c>
      <c r="L20" s="451"/>
      <c r="M20" s="452" t="s">
        <v>399</v>
      </c>
    </row>
    <row r="21" spans="1:13" ht="16.5" hidden="1" customHeight="1" x14ac:dyDescent="0.25">
      <c r="A21" s="954"/>
      <c r="B21" s="955"/>
      <c r="C21" s="955"/>
      <c r="D21" s="955"/>
      <c r="E21" s="956"/>
      <c r="F21" s="450" t="s">
        <v>700</v>
      </c>
      <c r="G21" s="451"/>
      <c r="H21" s="451"/>
      <c r="I21" s="451"/>
      <c r="J21" s="451"/>
      <c r="K21" s="451" t="s">
        <v>700</v>
      </c>
      <c r="L21" s="451"/>
      <c r="M21" s="452" t="s">
        <v>700</v>
      </c>
    </row>
    <row r="22" spans="1:13" ht="16.5" hidden="1" customHeight="1" x14ac:dyDescent="0.25">
      <c r="A22" s="954"/>
      <c r="B22" s="955"/>
      <c r="C22" s="955"/>
      <c r="D22" s="955"/>
      <c r="E22" s="956"/>
      <c r="F22" s="450" t="s">
        <v>209</v>
      </c>
      <c r="G22" s="451"/>
      <c r="H22" s="451"/>
      <c r="I22" s="451"/>
      <c r="J22" s="451"/>
      <c r="K22" s="451" t="s">
        <v>209</v>
      </c>
      <c r="L22" s="451"/>
      <c r="M22" s="452" t="s">
        <v>209</v>
      </c>
    </row>
    <row r="23" spans="1:13" ht="25.5" hidden="1" customHeight="1" x14ac:dyDescent="0.25">
      <c r="A23" s="954"/>
      <c r="B23" s="955"/>
      <c r="C23" s="955"/>
      <c r="D23" s="955"/>
      <c r="E23" s="956"/>
      <c r="F23" s="450" t="s">
        <v>400</v>
      </c>
      <c r="G23" s="451"/>
      <c r="H23" s="451"/>
      <c r="I23" s="451"/>
      <c r="J23" s="451"/>
      <c r="K23" s="451" t="s">
        <v>400</v>
      </c>
      <c r="L23" s="451"/>
      <c r="M23" s="452" t="s">
        <v>400</v>
      </c>
    </row>
    <row r="24" spans="1:13" ht="25.5" hidden="1" customHeight="1" x14ac:dyDescent="0.25">
      <c r="A24" s="954"/>
      <c r="B24" s="955"/>
      <c r="C24" s="955"/>
      <c r="D24" s="955"/>
      <c r="E24" s="956"/>
      <c r="F24" s="450" t="s">
        <v>401</v>
      </c>
      <c r="G24" s="451"/>
      <c r="H24" s="451"/>
      <c r="I24" s="451"/>
      <c r="J24" s="451"/>
      <c r="K24" s="451" t="s">
        <v>401</v>
      </c>
      <c r="L24" s="451"/>
      <c r="M24" s="452" t="s">
        <v>401</v>
      </c>
    </row>
    <row r="25" spans="1:13" ht="25.5" hidden="1" customHeight="1" x14ac:dyDescent="0.25">
      <c r="A25" s="954"/>
      <c r="B25" s="955"/>
      <c r="C25" s="955"/>
      <c r="D25" s="955"/>
      <c r="E25" s="956"/>
      <c r="F25" s="450" t="s">
        <v>385</v>
      </c>
      <c r="G25" s="451"/>
      <c r="H25" s="451"/>
      <c r="I25" s="451"/>
      <c r="J25" s="451"/>
      <c r="K25" s="451" t="s">
        <v>385</v>
      </c>
      <c r="L25" s="451"/>
      <c r="M25" s="452" t="s">
        <v>385</v>
      </c>
    </row>
    <row r="26" spans="1:13" ht="25.5" hidden="1" customHeight="1" x14ac:dyDescent="0.25">
      <c r="A26" s="954"/>
      <c r="B26" s="955"/>
      <c r="C26" s="955"/>
      <c r="D26" s="955"/>
      <c r="E26" s="956"/>
      <c r="F26" s="450" t="s">
        <v>402</v>
      </c>
      <c r="G26" s="451"/>
      <c r="H26" s="451"/>
      <c r="I26" s="451"/>
      <c r="J26" s="451"/>
      <c r="K26" s="451" t="s">
        <v>402</v>
      </c>
      <c r="L26" s="451"/>
      <c r="M26" s="452" t="s">
        <v>402</v>
      </c>
    </row>
    <row r="27" spans="1:13" ht="16.5" hidden="1" customHeight="1" x14ac:dyDescent="0.25">
      <c r="A27" s="954"/>
      <c r="B27" s="955"/>
      <c r="C27" s="955"/>
      <c r="D27" s="955"/>
      <c r="E27" s="956"/>
      <c r="F27" s="450" t="s">
        <v>429</v>
      </c>
      <c r="G27" s="451"/>
      <c r="H27" s="451"/>
      <c r="I27" s="451"/>
      <c r="J27" s="451"/>
      <c r="K27" s="451" t="s">
        <v>429</v>
      </c>
      <c r="L27" s="451"/>
      <c r="M27" s="452" t="s">
        <v>429</v>
      </c>
    </row>
    <row r="28" spans="1:13" ht="51" hidden="1" customHeight="1" x14ac:dyDescent="0.25">
      <c r="A28" s="954"/>
      <c r="B28" s="955"/>
      <c r="C28" s="955"/>
      <c r="D28" s="955"/>
      <c r="E28" s="956"/>
      <c r="F28" s="450" t="s">
        <v>403</v>
      </c>
      <c r="G28" s="451"/>
      <c r="H28" s="451"/>
      <c r="I28" s="451"/>
      <c r="J28" s="451"/>
      <c r="K28" s="451" t="s">
        <v>403</v>
      </c>
      <c r="L28" s="451"/>
      <c r="M28" s="452" t="s">
        <v>403</v>
      </c>
    </row>
    <row r="29" spans="1:13" ht="16.5" hidden="1" customHeight="1" x14ac:dyDescent="0.25">
      <c r="A29" s="954"/>
      <c r="B29" s="955"/>
      <c r="C29" s="955"/>
      <c r="D29" s="955"/>
      <c r="E29" s="956"/>
      <c r="F29" s="450" t="s">
        <v>404</v>
      </c>
      <c r="G29" s="451"/>
      <c r="H29" s="451"/>
      <c r="I29" s="451"/>
      <c r="J29" s="451"/>
      <c r="K29" s="451" t="s">
        <v>404</v>
      </c>
      <c r="L29" s="451"/>
      <c r="M29" s="452" t="s">
        <v>404</v>
      </c>
    </row>
    <row r="30" spans="1:13" ht="16.5" hidden="1" customHeight="1" x14ac:dyDescent="0.25">
      <c r="A30" s="954"/>
      <c r="B30" s="955"/>
      <c r="C30" s="955"/>
      <c r="D30" s="955"/>
      <c r="E30" s="956"/>
      <c r="F30" s="450" t="s">
        <v>54</v>
      </c>
      <c r="G30" s="451"/>
      <c r="H30" s="451"/>
      <c r="I30" s="451"/>
      <c r="J30" s="451"/>
      <c r="K30" s="451" t="s">
        <v>54</v>
      </c>
      <c r="L30" s="451"/>
      <c r="M30" s="452" t="s">
        <v>54</v>
      </c>
    </row>
    <row r="31" spans="1:13" ht="25.5" hidden="1" customHeight="1" x14ac:dyDescent="0.25">
      <c r="A31" s="954"/>
      <c r="B31" s="955"/>
      <c r="C31" s="955"/>
      <c r="D31" s="955"/>
      <c r="E31" s="956"/>
      <c r="F31" s="450" t="s">
        <v>405</v>
      </c>
      <c r="G31" s="451"/>
      <c r="H31" s="451"/>
      <c r="I31" s="451"/>
      <c r="J31" s="451"/>
      <c r="K31" s="451" t="s">
        <v>405</v>
      </c>
      <c r="L31" s="451"/>
      <c r="M31" s="452" t="s">
        <v>405</v>
      </c>
    </row>
    <row r="32" spans="1:13" ht="25.5" hidden="1" customHeight="1" x14ac:dyDescent="0.25">
      <c r="A32" s="954"/>
      <c r="B32" s="955"/>
      <c r="C32" s="955"/>
      <c r="D32" s="955"/>
      <c r="E32" s="956"/>
      <c r="F32" s="450" t="s">
        <v>408</v>
      </c>
      <c r="G32" s="451"/>
      <c r="H32" s="451"/>
      <c r="I32" s="451"/>
      <c r="J32" s="451"/>
      <c r="K32" s="451" t="s">
        <v>408</v>
      </c>
      <c r="L32" s="451"/>
      <c r="M32" s="452" t="s">
        <v>408</v>
      </c>
    </row>
    <row r="33" spans="1:13" ht="25.5" hidden="1" customHeight="1" x14ac:dyDescent="0.25">
      <c r="A33" s="954"/>
      <c r="B33" s="955"/>
      <c r="C33" s="955"/>
      <c r="D33" s="955"/>
      <c r="E33" s="956"/>
      <c r="F33" s="450" t="s">
        <v>409</v>
      </c>
      <c r="G33" s="451"/>
      <c r="H33" s="451"/>
      <c r="I33" s="451"/>
      <c r="J33" s="451"/>
      <c r="K33" s="451" t="s">
        <v>409</v>
      </c>
      <c r="L33" s="451"/>
      <c r="M33" s="452" t="s">
        <v>409</v>
      </c>
    </row>
    <row r="34" spans="1:13" ht="16.5" hidden="1" customHeight="1" x14ac:dyDescent="0.25">
      <c r="A34" s="954"/>
      <c r="B34" s="955"/>
      <c r="C34" s="955"/>
      <c r="D34" s="955"/>
      <c r="E34" s="956"/>
      <c r="F34" s="450" t="s">
        <v>410</v>
      </c>
      <c r="G34" s="451"/>
      <c r="H34" s="451"/>
      <c r="I34" s="451"/>
      <c r="J34" s="451"/>
      <c r="K34" s="451" t="s">
        <v>410</v>
      </c>
      <c r="L34" s="451"/>
      <c r="M34" s="452" t="s">
        <v>410</v>
      </c>
    </row>
    <row r="35" spans="1:13" ht="25.5" hidden="1" customHeight="1" x14ac:dyDescent="0.25">
      <c r="A35" s="954"/>
      <c r="B35" s="955"/>
      <c r="C35" s="955"/>
      <c r="D35" s="955"/>
      <c r="E35" s="956"/>
      <c r="F35" s="450" t="s">
        <v>411</v>
      </c>
      <c r="G35" s="451"/>
      <c r="H35" s="451"/>
      <c r="I35" s="451"/>
      <c r="J35" s="451"/>
      <c r="K35" s="451" t="s">
        <v>411</v>
      </c>
      <c r="L35" s="451"/>
      <c r="M35" s="452" t="s">
        <v>411</v>
      </c>
    </row>
    <row r="36" spans="1:13" ht="16.5" hidden="1" customHeight="1" x14ac:dyDescent="0.25">
      <c r="A36" s="954"/>
      <c r="B36" s="955"/>
      <c r="C36" s="955"/>
      <c r="D36" s="955"/>
      <c r="E36" s="956"/>
      <c r="F36" s="450" t="s">
        <v>412</v>
      </c>
      <c r="G36" s="451"/>
      <c r="H36" s="451"/>
      <c r="I36" s="451"/>
      <c r="J36" s="451"/>
      <c r="K36" s="451" t="s">
        <v>412</v>
      </c>
      <c r="L36" s="451"/>
      <c r="M36" s="452" t="s">
        <v>412</v>
      </c>
    </row>
    <row r="37" spans="1:13" ht="38.25" hidden="1" customHeight="1" x14ac:dyDescent="0.25">
      <c r="A37" s="954"/>
      <c r="B37" s="955"/>
      <c r="C37" s="955"/>
      <c r="D37" s="955"/>
      <c r="E37" s="956"/>
      <c r="F37" s="450" t="s">
        <v>414</v>
      </c>
      <c r="G37" s="451"/>
      <c r="H37" s="451"/>
      <c r="I37" s="451"/>
      <c r="J37" s="451"/>
      <c r="K37" s="451" t="s">
        <v>414</v>
      </c>
      <c r="L37" s="451"/>
      <c r="M37" s="452" t="s">
        <v>414</v>
      </c>
    </row>
    <row r="38" spans="1:13" ht="25.5" hidden="1" customHeight="1" x14ac:dyDescent="0.25">
      <c r="A38" s="954"/>
      <c r="B38" s="955"/>
      <c r="C38" s="955"/>
      <c r="D38" s="955"/>
      <c r="E38" s="956"/>
      <c r="F38" s="450" t="s">
        <v>415</v>
      </c>
      <c r="G38" s="451"/>
      <c r="H38" s="451"/>
      <c r="I38" s="451"/>
      <c r="J38" s="451"/>
      <c r="K38" s="451" t="s">
        <v>415</v>
      </c>
      <c r="L38" s="451"/>
      <c r="M38" s="452" t="s">
        <v>415</v>
      </c>
    </row>
    <row r="39" spans="1:13" ht="25.5" hidden="1" customHeight="1" x14ac:dyDescent="0.25">
      <c r="A39" s="954"/>
      <c r="B39" s="955"/>
      <c r="C39" s="955"/>
      <c r="D39" s="955"/>
      <c r="E39" s="956"/>
      <c r="F39" s="450" t="s">
        <v>416</v>
      </c>
      <c r="G39" s="451"/>
      <c r="H39" s="451"/>
      <c r="I39" s="451"/>
      <c r="J39" s="451"/>
      <c r="K39" s="451" t="s">
        <v>416</v>
      </c>
      <c r="L39" s="451"/>
      <c r="M39" s="452" t="s">
        <v>416</v>
      </c>
    </row>
    <row r="40" spans="1:13" ht="25.5" hidden="1" customHeight="1" x14ac:dyDescent="0.25">
      <c r="A40" s="954"/>
      <c r="B40" s="955"/>
      <c r="C40" s="955"/>
      <c r="D40" s="955"/>
      <c r="E40" s="956"/>
      <c r="F40" s="450" t="s">
        <v>778</v>
      </c>
      <c r="G40" s="451"/>
      <c r="H40" s="451"/>
      <c r="I40" s="451"/>
      <c r="J40" s="451"/>
      <c r="K40" s="451" t="s">
        <v>778</v>
      </c>
      <c r="L40" s="451"/>
      <c r="M40" s="452" t="s">
        <v>778</v>
      </c>
    </row>
    <row r="41" spans="1:13" ht="16.5" hidden="1" customHeight="1" x14ac:dyDescent="0.25">
      <c r="A41" s="954"/>
      <c r="B41" s="955"/>
      <c r="C41" s="955"/>
      <c r="D41" s="955"/>
      <c r="E41" s="956"/>
      <c r="F41" s="450" t="s">
        <v>779</v>
      </c>
      <c r="G41" s="451"/>
      <c r="H41" s="451"/>
      <c r="I41" s="451"/>
      <c r="J41" s="451"/>
      <c r="K41" s="451" t="s">
        <v>779</v>
      </c>
      <c r="L41" s="451"/>
      <c r="M41" s="452" t="s">
        <v>779</v>
      </c>
    </row>
    <row r="42" spans="1:13" ht="25.5" hidden="1" customHeight="1" x14ac:dyDescent="0.25">
      <c r="A42" s="954"/>
      <c r="B42" s="955"/>
      <c r="C42" s="955"/>
      <c r="D42" s="955"/>
      <c r="E42" s="956"/>
      <c r="F42" s="450" t="s">
        <v>780</v>
      </c>
      <c r="G42" s="451"/>
      <c r="H42" s="451"/>
      <c r="I42" s="451"/>
      <c r="J42" s="451"/>
      <c r="K42" s="451" t="s">
        <v>780</v>
      </c>
      <c r="L42" s="451"/>
      <c r="M42" s="452" t="s">
        <v>780</v>
      </c>
    </row>
    <row r="43" spans="1:13" ht="25.5" hidden="1" customHeight="1" x14ac:dyDescent="0.25">
      <c r="A43" s="954"/>
      <c r="B43" s="955"/>
      <c r="C43" s="955"/>
      <c r="D43" s="955"/>
      <c r="E43" s="956"/>
      <c r="F43" s="450" t="s">
        <v>419</v>
      </c>
      <c r="G43" s="451"/>
      <c r="H43" s="451"/>
      <c r="I43" s="451"/>
      <c r="J43" s="451"/>
      <c r="K43" s="451" t="s">
        <v>419</v>
      </c>
      <c r="L43" s="451"/>
      <c r="M43" s="452" t="s">
        <v>419</v>
      </c>
    </row>
    <row r="44" spans="1:13" ht="16.5" hidden="1" customHeight="1" x14ac:dyDescent="0.25">
      <c r="A44" s="954"/>
      <c r="B44" s="955"/>
      <c r="C44" s="955"/>
      <c r="D44" s="955"/>
      <c r="E44" s="956"/>
      <c r="F44" s="450" t="s">
        <v>393</v>
      </c>
      <c r="G44" s="451"/>
      <c r="H44" s="451"/>
      <c r="I44" s="451"/>
      <c r="J44" s="451"/>
      <c r="K44" s="451" t="s">
        <v>393</v>
      </c>
      <c r="L44" s="451"/>
      <c r="M44" s="452" t="s">
        <v>393</v>
      </c>
    </row>
    <row r="45" spans="1:13" ht="25.5" hidden="1" customHeight="1" x14ac:dyDescent="0.25">
      <c r="A45" s="954"/>
      <c r="B45" s="955"/>
      <c r="C45" s="955"/>
      <c r="D45" s="955"/>
      <c r="E45" s="956"/>
      <c r="F45" s="450" t="s">
        <v>421</v>
      </c>
      <c r="G45" s="451"/>
      <c r="H45" s="451"/>
      <c r="I45" s="451"/>
      <c r="J45" s="451"/>
      <c r="K45" s="451" t="s">
        <v>421</v>
      </c>
      <c r="L45" s="451"/>
      <c r="M45" s="452" t="s">
        <v>421</v>
      </c>
    </row>
    <row r="46" spans="1:13" ht="25.5" hidden="1" customHeight="1" x14ac:dyDescent="0.25">
      <c r="A46" s="954"/>
      <c r="B46" s="955"/>
      <c r="C46" s="955"/>
      <c r="D46" s="955"/>
      <c r="E46" s="956"/>
      <c r="F46" s="450" t="s">
        <v>422</v>
      </c>
      <c r="G46" s="451"/>
      <c r="H46" s="451"/>
      <c r="I46" s="451"/>
      <c r="J46" s="451"/>
      <c r="K46" s="451" t="s">
        <v>422</v>
      </c>
      <c r="L46" s="451"/>
      <c r="M46" s="452" t="s">
        <v>422</v>
      </c>
    </row>
    <row r="47" spans="1:13" ht="25.5" hidden="1" customHeight="1" x14ac:dyDescent="0.25">
      <c r="A47" s="954"/>
      <c r="B47" s="955"/>
      <c r="C47" s="955"/>
      <c r="D47" s="955"/>
      <c r="E47" s="956"/>
      <c r="F47" s="450" t="s">
        <v>423</v>
      </c>
      <c r="G47" s="451"/>
      <c r="H47" s="451"/>
      <c r="I47" s="451"/>
      <c r="J47" s="451"/>
      <c r="K47" s="451" t="s">
        <v>423</v>
      </c>
      <c r="L47" s="451"/>
      <c r="M47" s="452" t="s">
        <v>423</v>
      </c>
    </row>
    <row r="48" spans="1:13" ht="25.5" hidden="1" customHeight="1" x14ac:dyDescent="0.25">
      <c r="A48" s="954"/>
      <c r="B48" s="955"/>
      <c r="C48" s="955"/>
      <c r="D48" s="955"/>
      <c r="E48" s="956"/>
      <c r="F48" s="450" t="s">
        <v>425</v>
      </c>
      <c r="G48" s="451"/>
      <c r="H48" s="451"/>
      <c r="I48" s="451"/>
      <c r="J48" s="451"/>
      <c r="K48" s="451" t="s">
        <v>425</v>
      </c>
      <c r="L48" s="451"/>
      <c r="M48" s="452" t="s">
        <v>425</v>
      </c>
    </row>
    <row r="49" spans="1:13" ht="25.5" hidden="1" customHeight="1" x14ac:dyDescent="0.25">
      <c r="A49" s="954"/>
      <c r="B49" s="955"/>
      <c r="C49" s="955"/>
      <c r="D49" s="955"/>
      <c r="E49" s="956"/>
      <c r="F49" s="450" t="s">
        <v>781</v>
      </c>
      <c r="G49" s="451"/>
      <c r="H49" s="451"/>
      <c r="I49" s="451"/>
      <c r="J49" s="451"/>
      <c r="K49" s="451" t="s">
        <v>781</v>
      </c>
      <c r="L49" s="451"/>
      <c r="M49" s="452" t="s">
        <v>781</v>
      </c>
    </row>
    <row r="50" spans="1:13" ht="25.5" hidden="1" customHeight="1" x14ac:dyDescent="0.25">
      <c r="A50" s="954"/>
      <c r="B50" s="955"/>
      <c r="C50" s="955"/>
      <c r="D50" s="955"/>
      <c r="E50" s="956"/>
      <c r="F50" s="450" t="s">
        <v>426</v>
      </c>
      <c r="G50" s="451"/>
      <c r="H50" s="451"/>
      <c r="I50" s="451"/>
      <c r="J50" s="451"/>
      <c r="K50" s="451" t="s">
        <v>426</v>
      </c>
      <c r="L50" s="451"/>
      <c r="M50" s="452" t="s">
        <v>426</v>
      </c>
    </row>
    <row r="51" spans="1:13" ht="25.5" hidden="1" customHeight="1" x14ac:dyDescent="0.25">
      <c r="A51" s="954"/>
      <c r="B51" s="955"/>
      <c r="C51" s="955"/>
      <c r="D51" s="955"/>
      <c r="E51" s="956"/>
      <c r="F51" s="450" t="s">
        <v>782</v>
      </c>
      <c r="G51" s="451"/>
      <c r="H51" s="451"/>
      <c r="I51" s="451"/>
      <c r="J51" s="451"/>
      <c r="K51" s="451" t="s">
        <v>782</v>
      </c>
      <c r="L51" s="451"/>
      <c r="M51" s="452" t="s">
        <v>782</v>
      </c>
    </row>
    <row r="52" spans="1:13" ht="16.5" hidden="1" customHeight="1" x14ac:dyDescent="0.25">
      <c r="A52" s="954"/>
      <c r="B52" s="955"/>
      <c r="C52" s="955"/>
      <c r="D52" s="955"/>
      <c r="E52" s="956"/>
      <c r="F52" s="450" t="s">
        <v>783</v>
      </c>
      <c r="G52" s="451"/>
      <c r="H52" s="451"/>
      <c r="I52" s="451"/>
      <c r="J52" s="451"/>
      <c r="K52" s="451" t="s">
        <v>783</v>
      </c>
      <c r="L52" s="451"/>
      <c r="M52" s="452" t="s">
        <v>783</v>
      </c>
    </row>
    <row r="53" spans="1:13" ht="25.5" hidden="1" customHeight="1" x14ac:dyDescent="0.25">
      <c r="A53" s="954"/>
      <c r="B53" s="955"/>
      <c r="C53" s="955"/>
      <c r="D53" s="955"/>
      <c r="E53" s="956"/>
      <c r="F53" s="450" t="s">
        <v>427</v>
      </c>
      <c r="G53" s="451"/>
      <c r="H53" s="451"/>
      <c r="I53" s="451"/>
      <c r="J53" s="451"/>
      <c r="K53" s="451" t="s">
        <v>427</v>
      </c>
      <c r="L53" s="451"/>
      <c r="M53" s="452" t="s">
        <v>427</v>
      </c>
    </row>
    <row r="54" spans="1:13" ht="16.5" hidden="1" customHeight="1" x14ac:dyDescent="0.25">
      <c r="A54" s="954"/>
      <c r="B54" s="955"/>
      <c r="C54" s="955"/>
      <c r="D54" s="955"/>
      <c r="E54" s="956"/>
      <c r="F54" s="450" t="s">
        <v>431</v>
      </c>
      <c r="G54" s="451"/>
      <c r="H54" s="451"/>
      <c r="I54" s="451"/>
      <c r="J54" s="451"/>
      <c r="K54" s="451" t="s">
        <v>431</v>
      </c>
      <c r="L54" s="451"/>
      <c r="M54" s="452" t="s">
        <v>431</v>
      </c>
    </row>
    <row r="55" spans="1:13" ht="25.5" hidden="1" customHeight="1" x14ac:dyDescent="0.25">
      <c r="A55" s="954"/>
      <c r="B55" s="955"/>
      <c r="C55" s="955"/>
      <c r="D55" s="955"/>
      <c r="E55" s="956"/>
      <c r="F55" s="450" t="s">
        <v>784</v>
      </c>
      <c r="G55" s="451"/>
      <c r="H55" s="451"/>
      <c r="I55" s="451"/>
      <c r="J55" s="451"/>
      <c r="K55" s="451" t="s">
        <v>784</v>
      </c>
      <c r="L55" s="451"/>
      <c r="M55" s="452" t="s">
        <v>784</v>
      </c>
    </row>
    <row r="56" spans="1:13" ht="25.5" hidden="1" customHeight="1" x14ac:dyDescent="0.25">
      <c r="A56" s="954"/>
      <c r="B56" s="955"/>
      <c r="C56" s="955"/>
      <c r="D56" s="955"/>
      <c r="E56" s="956"/>
      <c r="F56" s="450" t="s">
        <v>785</v>
      </c>
      <c r="G56" s="451"/>
      <c r="H56" s="451"/>
      <c r="I56" s="451"/>
      <c r="J56" s="451"/>
      <c r="K56" s="451" t="s">
        <v>785</v>
      </c>
      <c r="L56" s="451"/>
      <c r="M56" s="452" t="s">
        <v>785</v>
      </c>
    </row>
    <row r="57" spans="1:13" ht="38.25" hidden="1" customHeight="1" x14ac:dyDescent="0.25">
      <c r="A57" s="954"/>
      <c r="B57" s="955"/>
      <c r="C57" s="955"/>
      <c r="D57" s="955"/>
      <c r="E57" s="956"/>
      <c r="F57" s="450" t="s">
        <v>786</v>
      </c>
      <c r="G57" s="451"/>
      <c r="H57" s="451"/>
      <c r="I57" s="451"/>
      <c r="J57" s="451"/>
      <c r="K57" s="451" t="s">
        <v>786</v>
      </c>
      <c r="L57" s="451"/>
      <c r="M57" s="452" t="s">
        <v>786</v>
      </c>
    </row>
    <row r="58" spans="1:13" ht="25.5" hidden="1" customHeight="1" x14ac:dyDescent="0.25">
      <c r="A58" s="954"/>
      <c r="B58" s="955"/>
      <c r="C58" s="955"/>
      <c r="D58" s="955"/>
      <c r="E58" s="956"/>
      <c r="F58" s="450" t="s">
        <v>787</v>
      </c>
      <c r="G58" s="451"/>
      <c r="H58" s="451"/>
      <c r="I58" s="451"/>
      <c r="J58" s="451"/>
      <c r="K58" s="451" t="s">
        <v>787</v>
      </c>
      <c r="L58" s="451"/>
      <c r="M58" s="452" t="s">
        <v>787</v>
      </c>
    </row>
    <row r="59" spans="1:13" ht="38.25" hidden="1" customHeight="1" x14ac:dyDescent="0.25">
      <c r="A59" s="954"/>
      <c r="B59" s="955"/>
      <c r="C59" s="955"/>
      <c r="D59" s="955"/>
      <c r="E59" s="956"/>
      <c r="F59" s="450" t="s">
        <v>788</v>
      </c>
      <c r="G59" s="451"/>
      <c r="H59" s="451"/>
      <c r="I59" s="451"/>
      <c r="J59" s="451"/>
      <c r="K59" s="451" t="s">
        <v>788</v>
      </c>
      <c r="L59" s="451"/>
      <c r="M59" s="452" t="s">
        <v>788</v>
      </c>
    </row>
    <row r="60" spans="1:13" ht="16.5" hidden="1" customHeight="1" x14ac:dyDescent="0.25">
      <c r="A60" s="954"/>
      <c r="B60" s="955"/>
      <c r="C60" s="955"/>
      <c r="D60" s="955"/>
      <c r="E60" s="956"/>
      <c r="F60" s="450" t="s">
        <v>35</v>
      </c>
      <c r="G60" s="451"/>
      <c r="H60" s="451"/>
      <c r="I60" s="451"/>
      <c r="J60" s="451"/>
      <c r="K60" s="451" t="s">
        <v>35</v>
      </c>
      <c r="L60" s="451"/>
      <c r="M60" s="452" t="s">
        <v>35</v>
      </c>
    </row>
    <row r="61" spans="1:13" ht="38.25" hidden="1" customHeight="1" x14ac:dyDescent="0.25">
      <c r="A61" s="954"/>
      <c r="B61" s="955"/>
      <c r="C61" s="955"/>
      <c r="D61" s="955"/>
      <c r="E61" s="956"/>
      <c r="F61" s="450" t="s">
        <v>789</v>
      </c>
      <c r="G61" s="451"/>
      <c r="H61" s="451"/>
      <c r="I61" s="451"/>
      <c r="J61" s="451"/>
      <c r="K61" s="451" t="s">
        <v>789</v>
      </c>
      <c r="L61" s="451"/>
      <c r="M61" s="452" t="s">
        <v>789</v>
      </c>
    </row>
    <row r="62" spans="1:13" ht="38.25" hidden="1" customHeight="1" x14ac:dyDescent="0.25">
      <c r="A62" s="954"/>
      <c r="B62" s="955"/>
      <c r="C62" s="955"/>
      <c r="D62" s="955"/>
      <c r="E62" s="956"/>
      <c r="F62" s="450" t="s">
        <v>790</v>
      </c>
      <c r="G62" s="451"/>
      <c r="H62" s="451"/>
      <c r="I62" s="451"/>
      <c r="J62" s="451"/>
      <c r="K62" s="451" t="s">
        <v>790</v>
      </c>
      <c r="L62" s="451"/>
      <c r="M62" s="452" t="s">
        <v>790</v>
      </c>
    </row>
    <row r="63" spans="1:13" ht="25.5" hidden="1" customHeight="1" x14ac:dyDescent="0.25">
      <c r="A63" s="954"/>
      <c r="B63" s="955"/>
      <c r="C63" s="955"/>
      <c r="D63" s="955"/>
      <c r="E63" s="956"/>
      <c r="F63" s="450" t="s">
        <v>791</v>
      </c>
      <c r="G63" s="451"/>
      <c r="H63" s="451"/>
      <c r="I63" s="451"/>
      <c r="J63" s="451"/>
      <c r="K63" s="451" t="s">
        <v>791</v>
      </c>
      <c r="L63" s="451"/>
      <c r="M63" s="452" t="s">
        <v>791</v>
      </c>
    </row>
    <row r="64" spans="1:13" ht="16.5" hidden="1" customHeight="1" x14ac:dyDescent="0.25">
      <c r="A64" s="954"/>
      <c r="B64" s="955"/>
      <c r="C64" s="955"/>
      <c r="D64" s="955"/>
      <c r="E64" s="956"/>
      <c r="F64" s="450" t="s">
        <v>792</v>
      </c>
      <c r="G64" s="451"/>
      <c r="H64" s="451"/>
      <c r="I64" s="451"/>
      <c r="J64" s="451"/>
      <c r="K64" s="451" t="s">
        <v>792</v>
      </c>
      <c r="L64" s="451"/>
      <c r="M64" s="452" t="s">
        <v>792</v>
      </c>
    </row>
    <row r="65" spans="1:13" ht="16.5" hidden="1" customHeight="1" x14ac:dyDescent="0.25">
      <c r="A65" s="954"/>
      <c r="B65" s="955"/>
      <c r="C65" s="955"/>
      <c r="D65" s="955"/>
      <c r="E65" s="956"/>
      <c r="F65" s="450" t="s">
        <v>420</v>
      </c>
      <c r="G65" s="451"/>
      <c r="H65" s="451"/>
      <c r="I65" s="451"/>
      <c r="J65" s="451"/>
      <c r="K65" s="451" t="s">
        <v>420</v>
      </c>
      <c r="L65" s="451"/>
      <c r="M65" s="452" t="s">
        <v>420</v>
      </c>
    </row>
    <row r="66" spans="1:13" ht="38.25" hidden="1" customHeight="1" x14ac:dyDescent="0.25">
      <c r="A66" s="954"/>
      <c r="B66" s="955"/>
      <c r="C66" s="955"/>
      <c r="D66" s="955"/>
      <c r="E66" s="956"/>
      <c r="F66" s="450" t="s">
        <v>793</v>
      </c>
      <c r="G66" s="451"/>
      <c r="H66" s="451"/>
      <c r="I66" s="451"/>
      <c r="J66" s="451"/>
      <c r="K66" s="451" t="s">
        <v>793</v>
      </c>
      <c r="L66" s="451"/>
      <c r="M66" s="452" t="s">
        <v>793</v>
      </c>
    </row>
    <row r="67" spans="1:13" ht="25.5" hidden="1" customHeight="1" x14ac:dyDescent="0.25">
      <c r="A67" s="954"/>
      <c r="B67" s="955"/>
      <c r="C67" s="955"/>
      <c r="D67" s="955"/>
      <c r="E67" s="956"/>
      <c r="F67" s="450" t="s">
        <v>413</v>
      </c>
      <c r="G67" s="451"/>
      <c r="H67" s="451"/>
      <c r="I67" s="451"/>
      <c r="J67" s="451"/>
      <c r="K67" s="451" t="s">
        <v>413</v>
      </c>
      <c r="L67" s="451"/>
      <c r="M67" s="452" t="s">
        <v>413</v>
      </c>
    </row>
    <row r="68" spans="1:13" ht="38.25" hidden="1" customHeight="1" x14ac:dyDescent="0.25">
      <c r="A68" s="954"/>
      <c r="B68" s="955"/>
      <c r="C68" s="955"/>
      <c r="D68" s="955"/>
      <c r="E68" s="956"/>
      <c r="F68" s="450" t="s">
        <v>794</v>
      </c>
      <c r="G68" s="451"/>
      <c r="H68" s="451"/>
      <c r="I68" s="451"/>
      <c r="J68" s="451"/>
      <c r="K68" s="451" t="s">
        <v>794</v>
      </c>
      <c r="L68" s="451"/>
      <c r="M68" s="452" t="s">
        <v>794</v>
      </c>
    </row>
    <row r="69" spans="1:13" ht="38.25" hidden="1" customHeight="1" x14ac:dyDescent="0.25">
      <c r="A69" s="954"/>
      <c r="B69" s="955"/>
      <c r="C69" s="955"/>
      <c r="D69" s="955"/>
      <c r="E69" s="956"/>
      <c r="F69" s="450" t="s">
        <v>27</v>
      </c>
      <c r="G69" s="451"/>
      <c r="H69" s="451"/>
      <c r="I69" s="451"/>
      <c r="J69" s="451"/>
      <c r="K69" s="451" t="s">
        <v>27</v>
      </c>
      <c r="L69" s="451"/>
      <c r="M69" s="452" t="s">
        <v>27</v>
      </c>
    </row>
    <row r="70" spans="1:13" ht="25.5" hidden="1" customHeight="1" x14ac:dyDescent="0.25">
      <c r="A70" s="954"/>
      <c r="B70" s="955"/>
      <c r="C70" s="955"/>
      <c r="D70" s="955"/>
      <c r="E70" s="956"/>
      <c r="F70" s="450" t="s">
        <v>440</v>
      </c>
      <c r="G70" s="451"/>
      <c r="H70" s="451"/>
      <c r="I70" s="451"/>
      <c r="J70" s="451"/>
      <c r="K70" s="451" t="s">
        <v>440</v>
      </c>
      <c r="L70" s="451"/>
      <c r="M70" s="452" t="s">
        <v>440</v>
      </c>
    </row>
    <row r="71" spans="1:13" ht="25.5" hidden="1" customHeight="1" x14ac:dyDescent="0.25">
      <c r="A71" s="954"/>
      <c r="B71" s="955"/>
      <c r="C71" s="955"/>
      <c r="D71" s="955"/>
      <c r="E71" s="956"/>
      <c r="F71" s="450" t="s">
        <v>444</v>
      </c>
      <c r="G71" s="451"/>
      <c r="H71" s="451"/>
      <c r="I71" s="451"/>
      <c r="J71" s="451"/>
      <c r="K71" s="451" t="s">
        <v>444</v>
      </c>
      <c r="L71" s="451"/>
      <c r="M71" s="452" t="s">
        <v>444</v>
      </c>
    </row>
    <row r="72" spans="1:13" ht="25.5" hidden="1" customHeight="1" x14ac:dyDescent="0.25">
      <c r="A72" s="954"/>
      <c r="B72" s="955"/>
      <c r="C72" s="955"/>
      <c r="D72" s="955"/>
      <c r="E72" s="956"/>
      <c r="F72" s="450" t="s">
        <v>435</v>
      </c>
      <c r="G72" s="451"/>
      <c r="H72" s="451"/>
      <c r="I72" s="451"/>
      <c r="J72" s="451"/>
      <c r="K72" s="451" t="s">
        <v>435</v>
      </c>
      <c r="L72" s="451"/>
      <c r="M72" s="452" t="s">
        <v>435</v>
      </c>
    </row>
    <row r="73" spans="1:13" ht="16.5" hidden="1" customHeight="1" x14ac:dyDescent="0.25">
      <c r="A73" s="954"/>
      <c r="B73" s="955"/>
      <c r="C73" s="955"/>
      <c r="D73" s="955"/>
      <c r="E73" s="956"/>
      <c r="F73" s="450" t="s">
        <v>795</v>
      </c>
      <c r="G73" s="451"/>
      <c r="H73" s="451"/>
      <c r="I73" s="451"/>
      <c r="J73" s="451"/>
      <c r="K73" s="451" t="s">
        <v>795</v>
      </c>
      <c r="L73" s="451"/>
      <c r="M73" s="452" t="s">
        <v>795</v>
      </c>
    </row>
    <row r="74" spans="1:13" ht="25.5" hidden="1" customHeight="1" x14ac:dyDescent="0.25">
      <c r="A74" s="954"/>
      <c r="B74" s="955"/>
      <c r="C74" s="955"/>
      <c r="D74" s="955"/>
      <c r="E74" s="956"/>
      <c r="F74" s="450" t="s">
        <v>796</v>
      </c>
      <c r="G74" s="451"/>
      <c r="H74" s="451"/>
      <c r="I74" s="451"/>
      <c r="J74" s="451"/>
      <c r="K74" s="451" t="s">
        <v>796</v>
      </c>
      <c r="L74" s="451"/>
      <c r="M74" s="452" t="s">
        <v>796</v>
      </c>
    </row>
    <row r="75" spans="1:13" ht="25.5" hidden="1" customHeight="1" x14ac:dyDescent="0.25">
      <c r="A75" s="954"/>
      <c r="B75" s="955"/>
      <c r="C75" s="955"/>
      <c r="D75" s="955"/>
      <c r="E75" s="956"/>
      <c r="F75" s="450" t="s">
        <v>797</v>
      </c>
      <c r="G75" s="451"/>
      <c r="H75" s="451"/>
      <c r="I75" s="451"/>
      <c r="J75" s="451"/>
      <c r="K75" s="451" t="s">
        <v>797</v>
      </c>
      <c r="L75" s="451"/>
      <c r="M75" s="452" t="s">
        <v>797</v>
      </c>
    </row>
    <row r="76" spans="1:13" ht="25.5" hidden="1" customHeight="1" x14ac:dyDescent="0.25">
      <c r="A76" s="954"/>
      <c r="B76" s="955"/>
      <c r="C76" s="955"/>
      <c r="D76" s="955"/>
      <c r="E76" s="956"/>
      <c r="F76" s="450" t="s">
        <v>798</v>
      </c>
      <c r="G76" s="451"/>
      <c r="H76" s="451"/>
      <c r="I76" s="451"/>
      <c r="J76" s="451"/>
      <c r="K76" s="451" t="s">
        <v>798</v>
      </c>
      <c r="L76" s="451"/>
      <c r="M76" s="452" t="s">
        <v>798</v>
      </c>
    </row>
    <row r="77" spans="1:13" ht="25.5" hidden="1" customHeight="1" x14ac:dyDescent="0.25">
      <c r="A77" s="954"/>
      <c r="B77" s="955"/>
      <c r="C77" s="955"/>
      <c r="D77" s="955"/>
      <c r="E77" s="956"/>
      <c r="F77" s="450" t="s">
        <v>799</v>
      </c>
      <c r="G77" s="451"/>
      <c r="H77" s="451"/>
      <c r="I77" s="451"/>
      <c r="J77" s="451"/>
      <c r="K77" s="451" t="s">
        <v>799</v>
      </c>
      <c r="L77" s="451"/>
      <c r="M77" s="452" t="s">
        <v>799</v>
      </c>
    </row>
    <row r="78" spans="1:13" ht="38.25" hidden="1" customHeight="1" x14ac:dyDescent="0.25">
      <c r="A78" s="954"/>
      <c r="B78" s="955"/>
      <c r="C78" s="955"/>
      <c r="D78" s="955"/>
      <c r="E78" s="956"/>
      <c r="F78" s="450" t="s">
        <v>800</v>
      </c>
      <c r="G78" s="451"/>
      <c r="H78" s="451"/>
      <c r="I78" s="451"/>
      <c r="J78" s="451"/>
      <c r="K78" s="451" t="s">
        <v>800</v>
      </c>
      <c r="L78" s="451"/>
      <c r="M78" s="452" t="s">
        <v>800</v>
      </c>
    </row>
    <row r="79" spans="1:13" ht="25.5" hidden="1" customHeight="1" x14ac:dyDescent="0.25">
      <c r="A79" s="954"/>
      <c r="B79" s="955"/>
      <c r="C79" s="955"/>
      <c r="D79" s="955"/>
      <c r="E79" s="956"/>
      <c r="F79" s="450" t="s">
        <v>801</v>
      </c>
      <c r="G79" s="451"/>
      <c r="H79" s="451"/>
      <c r="I79" s="451"/>
      <c r="J79" s="451"/>
      <c r="K79" s="451" t="s">
        <v>801</v>
      </c>
      <c r="L79" s="451"/>
      <c r="M79" s="452" t="s">
        <v>801</v>
      </c>
    </row>
    <row r="80" spans="1:13" ht="38.25" hidden="1" customHeight="1" x14ac:dyDescent="0.25">
      <c r="A80" s="954"/>
      <c r="B80" s="955"/>
      <c r="C80" s="955"/>
      <c r="D80" s="955"/>
      <c r="E80" s="956"/>
      <c r="F80" s="450" t="s">
        <v>802</v>
      </c>
      <c r="G80" s="451"/>
      <c r="H80" s="451"/>
      <c r="I80" s="451"/>
      <c r="J80" s="451"/>
      <c r="K80" s="451" t="s">
        <v>802</v>
      </c>
      <c r="L80" s="451"/>
      <c r="M80" s="452" t="s">
        <v>802</v>
      </c>
    </row>
    <row r="81" spans="1:19" ht="16.5" hidden="1" customHeight="1" x14ac:dyDescent="0.25">
      <c r="A81" s="954"/>
      <c r="B81" s="955"/>
      <c r="C81" s="955"/>
      <c r="D81" s="955"/>
      <c r="E81" s="956"/>
      <c r="F81" s="450" t="s">
        <v>439</v>
      </c>
      <c r="G81" s="451"/>
      <c r="H81" s="451"/>
      <c r="I81" s="451"/>
      <c r="J81" s="451"/>
      <c r="K81" s="451" t="s">
        <v>439</v>
      </c>
      <c r="L81" s="451"/>
      <c r="M81" s="452" t="s">
        <v>439</v>
      </c>
    </row>
    <row r="82" spans="1:19" ht="25.5" hidden="1" customHeight="1" x14ac:dyDescent="0.25">
      <c r="A82" s="954"/>
      <c r="B82" s="955"/>
      <c r="C82" s="955"/>
      <c r="D82" s="955"/>
      <c r="E82" s="956"/>
      <c r="F82" s="450" t="s">
        <v>803</v>
      </c>
      <c r="G82" s="451"/>
      <c r="H82" s="451"/>
      <c r="I82" s="451"/>
      <c r="J82" s="451"/>
      <c r="K82" s="451" t="s">
        <v>803</v>
      </c>
      <c r="L82" s="451"/>
      <c r="M82" s="452" t="s">
        <v>803</v>
      </c>
    </row>
    <row r="83" spans="1:19" ht="38.25" hidden="1" customHeight="1" x14ac:dyDescent="0.25">
      <c r="A83" s="954"/>
      <c r="B83" s="955"/>
      <c r="C83" s="955"/>
      <c r="D83" s="955"/>
      <c r="E83" s="956"/>
      <c r="F83" s="450" t="s">
        <v>406</v>
      </c>
      <c r="G83" s="451"/>
      <c r="H83" s="451"/>
      <c r="I83" s="451"/>
      <c r="J83" s="451"/>
      <c r="K83" s="451" t="s">
        <v>406</v>
      </c>
      <c r="L83" s="451"/>
      <c r="M83" s="452" t="s">
        <v>406</v>
      </c>
    </row>
    <row r="84" spans="1:19" ht="38.25" hidden="1" customHeight="1" x14ac:dyDescent="0.25">
      <c r="A84" s="954"/>
      <c r="B84" s="955"/>
      <c r="C84" s="955"/>
      <c r="D84" s="955"/>
      <c r="E84" s="956"/>
      <c r="F84" s="450" t="s">
        <v>428</v>
      </c>
      <c r="G84" s="451"/>
      <c r="H84" s="451"/>
      <c r="I84" s="451"/>
      <c r="J84" s="451"/>
      <c r="K84" s="451" t="s">
        <v>428</v>
      </c>
      <c r="L84" s="451"/>
      <c r="M84" s="452" t="s">
        <v>428</v>
      </c>
    </row>
    <row r="85" spans="1:19" ht="25.5" hidden="1" customHeight="1" x14ac:dyDescent="0.25">
      <c r="A85" s="954"/>
      <c r="B85" s="955"/>
      <c r="C85" s="955"/>
      <c r="D85" s="955"/>
      <c r="E85" s="956"/>
      <c r="F85" s="450" t="s">
        <v>804</v>
      </c>
      <c r="G85" s="451"/>
      <c r="H85" s="451"/>
      <c r="I85" s="451"/>
      <c r="J85" s="451"/>
      <c r="K85" s="451" t="s">
        <v>804</v>
      </c>
      <c r="L85" s="451"/>
      <c r="M85" s="452" t="s">
        <v>804</v>
      </c>
    </row>
    <row r="86" spans="1:19" ht="25.5" hidden="1" customHeight="1" x14ac:dyDescent="0.25">
      <c r="A86" s="954"/>
      <c r="B86" s="955"/>
      <c r="C86" s="955"/>
      <c r="D86" s="955"/>
      <c r="E86" s="956"/>
      <c r="F86" s="450" t="s">
        <v>434</v>
      </c>
      <c r="G86" s="451"/>
      <c r="H86" s="451"/>
      <c r="I86" s="451"/>
      <c r="J86" s="451"/>
      <c r="K86" s="451" t="s">
        <v>434</v>
      </c>
      <c r="L86" s="451"/>
      <c r="M86" s="452" t="s">
        <v>434</v>
      </c>
    </row>
    <row r="87" spans="1:19" ht="25.5" hidden="1" customHeight="1" x14ac:dyDescent="0.25">
      <c r="A87" s="954"/>
      <c r="B87" s="955"/>
      <c r="C87" s="955"/>
      <c r="D87" s="955"/>
      <c r="E87" s="956"/>
      <c r="F87" s="453" t="s">
        <v>805</v>
      </c>
      <c r="G87" s="454"/>
      <c r="H87" s="454"/>
      <c r="I87" s="454"/>
      <c r="J87" s="454"/>
      <c r="K87" s="454" t="s">
        <v>805</v>
      </c>
      <c r="L87" s="454"/>
      <c r="M87" s="452" t="s">
        <v>805</v>
      </c>
    </row>
    <row r="88" spans="1:19" ht="13.95" customHeight="1" x14ac:dyDescent="0.25">
      <c r="A88" s="954"/>
      <c r="B88" s="955"/>
      <c r="C88" s="955"/>
      <c r="D88" s="955"/>
      <c r="E88" s="956"/>
      <c r="F88" s="944" t="s">
        <v>666</v>
      </c>
      <c r="G88" s="944" t="s">
        <v>2045</v>
      </c>
      <c r="H88" s="944" t="s">
        <v>661</v>
      </c>
      <c r="I88" s="944" t="s">
        <v>612</v>
      </c>
      <c r="J88" s="944"/>
      <c r="K88" s="946"/>
      <c r="L88" s="946" t="s">
        <v>398</v>
      </c>
      <c r="M88" s="946" t="s">
        <v>204</v>
      </c>
    </row>
    <row r="89" spans="1:19" ht="52.2" customHeight="1" x14ac:dyDescent="0.25">
      <c r="A89" s="957"/>
      <c r="B89" s="958"/>
      <c r="C89" s="958"/>
      <c r="D89" s="958"/>
      <c r="E89" s="959"/>
      <c r="F89" s="945"/>
      <c r="G89" s="945"/>
      <c r="H89" s="945"/>
      <c r="I89" s="945"/>
      <c r="J89" s="945"/>
      <c r="K89" s="947"/>
      <c r="L89" s="947"/>
      <c r="M89" s="947"/>
    </row>
    <row r="90" spans="1:19" ht="18.600000000000001" customHeight="1" x14ac:dyDescent="0.25">
      <c r="A90" s="948" t="str">
        <f>PR!D16</f>
        <v>Printing of Training Manual (Hardbound cover, laminated, colored,15.5 x 23 cm, 70 pages, 80gsm, colored, glossy with ISSN/ISBN number)</v>
      </c>
      <c r="B90" s="949" t="s">
        <v>918</v>
      </c>
      <c r="C90" s="949" t="s">
        <v>918</v>
      </c>
      <c r="D90" s="949" t="s">
        <v>918</v>
      </c>
      <c r="E90" s="950" t="s">
        <v>918</v>
      </c>
      <c r="F90" s="385">
        <v>2500</v>
      </c>
      <c r="G90" s="385" t="s">
        <v>806</v>
      </c>
      <c r="H90" s="385" t="s">
        <v>806</v>
      </c>
      <c r="I90" s="385" t="s">
        <v>806</v>
      </c>
      <c r="J90" s="385"/>
      <c r="K90" s="353"/>
      <c r="L90" s="296">
        <v>200000</v>
      </c>
      <c r="M90" s="296" t="s">
        <v>806</v>
      </c>
      <c r="N90" s="224"/>
      <c r="O90" s="231"/>
      <c r="P90" s="231"/>
      <c r="Q90" s="231"/>
      <c r="R90" s="232"/>
      <c r="S90" s="232"/>
    </row>
    <row r="91" spans="1:19" ht="14.4" customHeight="1" x14ac:dyDescent="0.25">
      <c r="A91" s="948">
        <f>PR!D17</f>
        <v>0</v>
      </c>
      <c r="B91" s="949" t="s">
        <v>918</v>
      </c>
      <c r="C91" s="949" t="s">
        <v>918</v>
      </c>
      <c r="D91" s="949" t="s">
        <v>918</v>
      </c>
      <c r="E91" s="950" t="s">
        <v>918</v>
      </c>
      <c r="F91" s="385">
        <v>3200</v>
      </c>
      <c r="G91" s="385" t="s">
        <v>806</v>
      </c>
      <c r="H91" s="385" t="s">
        <v>806</v>
      </c>
      <c r="I91" s="385" t="s">
        <v>806</v>
      </c>
      <c r="J91" s="385"/>
      <c r="K91" s="353"/>
      <c r="L91" s="296"/>
      <c r="M91" s="296"/>
      <c r="N91" s="224"/>
      <c r="O91" s="231"/>
      <c r="P91" s="231"/>
      <c r="Q91" s="231"/>
      <c r="R91" s="232"/>
      <c r="S91" s="232"/>
    </row>
    <row r="92" spans="1:19" ht="18.600000000000001" customHeight="1" x14ac:dyDescent="0.25">
      <c r="A92" s="948">
        <f>PR!D18</f>
        <v>0</v>
      </c>
      <c r="B92" s="949" t="s">
        <v>918</v>
      </c>
      <c r="C92" s="949" t="s">
        <v>918</v>
      </c>
      <c r="D92" s="949" t="s">
        <v>918</v>
      </c>
      <c r="E92" s="950" t="s">
        <v>918</v>
      </c>
      <c r="F92" s="385">
        <v>2500</v>
      </c>
      <c r="G92" s="385" t="s">
        <v>806</v>
      </c>
      <c r="H92" s="385" t="s">
        <v>806</v>
      </c>
      <c r="I92" s="385" t="s">
        <v>806</v>
      </c>
      <c r="J92" s="385"/>
      <c r="K92" s="353"/>
      <c r="L92" s="296"/>
      <c r="M92" s="296"/>
      <c r="N92" s="224"/>
      <c r="O92" s="231"/>
      <c r="P92" s="231"/>
      <c r="Q92" s="231"/>
      <c r="R92" s="232"/>
      <c r="S92" s="232"/>
    </row>
    <row r="93" spans="1:19" ht="19.2" customHeight="1" x14ac:dyDescent="0.25">
      <c r="A93" s="948">
        <f>PR!D19</f>
        <v>0</v>
      </c>
      <c r="B93" s="949" t="s">
        <v>918</v>
      </c>
      <c r="C93" s="949" t="s">
        <v>918</v>
      </c>
      <c r="D93" s="949" t="s">
        <v>918</v>
      </c>
      <c r="E93" s="950" t="s">
        <v>918</v>
      </c>
      <c r="F93" s="385">
        <v>6720</v>
      </c>
      <c r="G93" s="385" t="s">
        <v>806</v>
      </c>
      <c r="H93" s="385" t="s">
        <v>806</v>
      </c>
      <c r="I93" s="385" t="s">
        <v>806</v>
      </c>
      <c r="J93" s="385"/>
      <c r="K93" s="353"/>
      <c r="L93" s="296"/>
      <c r="M93" s="296"/>
      <c r="N93" s="224"/>
      <c r="O93" s="231"/>
      <c r="P93" s="231"/>
      <c r="Q93" s="231"/>
      <c r="R93" s="232"/>
      <c r="S93" s="232"/>
    </row>
    <row r="94" spans="1:19" ht="21.6" customHeight="1" x14ac:dyDescent="0.25">
      <c r="A94" s="948">
        <f>PR!D20</f>
        <v>0</v>
      </c>
      <c r="B94" s="949" t="s">
        <v>918</v>
      </c>
      <c r="C94" s="949" t="s">
        <v>918</v>
      </c>
      <c r="D94" s="949" t="s">
        <v>918</v>
      </c>
      <c r="E94" s="950" t="s">
        <v>918</v>
      </c>
      <c r="F94" s="385">
        <v>6720</v>
      </c>
      <c r="G94" s="385" t="s">
        <v>806</v>
      </c>
      <c r="H94" s="385" t="s">
        <v>806</v>
      </c>
      <c r="I94" s="385" t="s">
        <v>806</v>
      </c>
      <c r="J94" s="385"/>
      <c r="K94" s="353"/>
      <c r="L94" s="296"/>
      <c r="M94" s="296"/>
      <c r="N94" s="224"/>
      <c r="O94" s="231"/>
      <c r="P94" s="231"/>
      <c r="Q94" s="231"/>
      <c r="R94" s="232"/>
      <c r="S94" s="232"/>
    </row>
    <row r="95" spans="1:19" ht="15.6" customHeight="1" x14ac:dyDescent="0.25">
      <c r="A95" s="948">
        <f>PR!D21</f>
        <v>0</v>
      </c>
      <c r="B95" s="949" t="s">
        <v>918</v>
      </c>
      <c r="C95" s="949" t="s">
        <v>918</v>
      </c>
      <c r="D95" s="949" t="s">
        <v>918</v>
      </c>
      <c r="E95" s="950" t="s">
        <v>918</v>
      </c>
      <c r="F95" s="385">
        <v>6720</v>
      </c>
      <c r="G95" s="385" t="s">
        <v>806</v>
      </c>
      <c r="H95" s="385" t="s">
        <v>806</v>
      </c>
      <c r="I95" s="385" t="s">
        <v>806</v>
      </c>
      <c r="J95" s="385"/>
      <c r="K95" s="353"/>
      <c r="L95" s="296"/>
      <c r="M95" s="296"/>
      <c r="N95" s="224"/>
      <c r="O95" s="231"/>
      <c r="P95" s="231"/>
      <c r="Q95" s="231"/>
      <c r="R95" s="232"/>
      <c r="S95" s="232"/>
    </row>
    <row r="96" spans="1:19" ht="15.6" customHeight="1" x14ac:dyDescent="0.25">
      <c r="A96" s="948">
        <f>PR!D22</f>
        <v>0</v>
      </c>
      <c r="B96" s="949" t="s">
        <v>918</v>
      </c>
      <c r="C96" s="949" t="s">
        <v>918</v>
      </c>
      <c r="D96" s="949" t="s">
        <v>918</v>
      </c>
      <c r="E96" s="950" t="s">
        <v>918</v>
      </c>
      <c r="F96" s="385">
        <v>6720</v>
      </c>
      <c r="G96" s="385" t="s">
        <v>806</v>
      </c>
      <c r="H96" s="385" t="s">
        <v>806</v>
      </c>
      <c r="I96" s="385" t="s">
        <v>806</v>
      </c>
      <c r="J96" s="385"/>
      <c r="K96" s="353"/>
      <c r="L96" s="297"/>
      <c r="M96" s="298"/>
      <c r="N96" s="224"/>
      <c r="O96" s="231"/>
      <c r="P96" s="327"/>
      <c r="Q96" s="231"/>
      <c r="R96" s="232"/>
      <c r="S96" s="232"/>
    </row>
    <row r="97" spans="1:19" ht="15" customHeight="1" x14ac:dyDescent="0.25">
      <c r="A97" s="948">
        <f>PR!D23</f>
        <v>0</v>
      </c>
      <c r="B97" s="949" t="s">
        <v>918</v>
      </c>
      <c r="C97" s="949" t="s">
        <v>918</v>
      </c>
      <c r="D97" s="949" t="s">
        <v>918</v>
      </c>
      <c r="E97" s="950" t="s">
        <v>918</v>
      </c>
      <c r="F97" s="385">
        <v>6720</v>
      </c>
      <c r="G97" s="385" t="s">
        <v>806</v>
      </c>
      <c r="H97" s="385" t="s">
        <v>806</v>
      </c>
      <c r="I97" s="385" t="s">
        <v>806</v>
      </c>
      <c r="J97" s="385"/>
      <c r="K97" s="353"/>
      <c r="L97" s="297"/>
      <c r="M97" s="298"/>
      <c r="N97" s="224"/>
      <c r="O97" s="231"/>
      <c r="P97" s="231"/>
      <c r="Q97" s="231"/>
      <c r="R97" s="232"/>
      <c r="S97" s="232"/>
    </row>
    <row r="98" spans="1:19" ht="19.8" customHeight="1" x14ac:dyDescent="0.25">
      <c r="A98" s="948">
        <f>PR!D24</f>
        <v>0</v>
      </c>
      <c r="B98" s="949" t="s">
        <v>918</v>
      </c>
      <c r="C98" s="949" t="s">
        <v>918</v>
      </c>
      <c r="D98" s="949" t="s">
        <v>918</v>
      </c>
      <c r="E98" s="950" t="s">
        <v>918</v>
      </c>
      <c r="F98" s="385">
        <v>6720</v>
      </c>
      <c r="G98" s="385" t="s">
        <v>806</v>
      </c>
      <c r="H98" s="385" t="s">
        <v>806</v>
      </c>
      <c r="I98" s="385" t="s">
        <v>806</v>
      </c>
      <c r="J98" s="385"/>
      <c r="K98" s="353"/>
      <c r="L98" s="297"/>
      <c r="M98" s="298"/>
      <c r="N98" s="224"/>
      <c r="O98" s="231"/>
      <c r="P98" s="231"/>
      <c r="Q98" s="231"/>
      <c r="R98" s="232"/>
      <c r="S98" s="232"/>
    </row>
    <row r="99" spans="1:19" ht="19.2" customHeight="1" x14ac:dyDescent="0.25">
      <c r="A99" s="948">
        <f>PR!D25</f>
        <v>0</v>
      </c>
      <c r="B99" s="949" t="s">
        <v>918</v>
      </c>
      <c r="C99" s="949" t="s">
        <v>918</v>
      </c>
      <c r="D99" s="949" t="s">
        <v>918</v>
      </c>
      <c r="E99" s="950" t="s">
        <v>918</v>
      </c>
      <c r="F99" s="385">
        <v>2800</v>
      </c>
      <c r="G99" s="385" t="s">
        <v>806</v>
      </c>
      <c r="H99" s="385" t="s">
        <v>806</v>
      </c>
      <c r="I99" s="385" t="s">
        <v>806</v>
      </c>
      <c r="J99" s="385"/>
      <c r="K99" s="353"/>
      <c r="L99" s="297"/>
      <c r="M99" s="298"/>
      <c r="N99" s="224"/>
      <c r="O99" s="231"/>
      <c r="P99" s="231"/>
      <c r="Q99" s="231"/>
      <c r="R99" s="232"/>
      <c r="S99" s="232"/>
    </row>
    <row r="100" spans="1:19" ht="18" customHeight="1" x14ac:dyDescent="0.25">
      <c r="A100" s="948">
        <f>PR!D26</f>
        <v>0</v>
      </c>
      <c r="B100" s="949" t="s">
        <v>918</v>
      </c>
      <c r="C100" s="949" t="s">
        <v>918</v>
      </c>
      <c r="D100" s="949" t="s">
        <v>918</v>
      </c>
      <c r="E100" s="950" t="s">
        <v>918</v>
      </c>
      <c r="F100" s="385">
        <v>2800</v>
      </c>
      <c r="G100" s="385" t="s">
        <v>806</v>
      </c>
      <c r="H100" s="385" t="s">
        <v>806</v>
      </c>
      <c r="I100" s="385" t="s">
        <v>806</v>
      </c>
      <c r="J100" s="385"/>
      <c r="K100" s="353"/>
      <c r="L100" s="297"/>
      <c r="M100" s="298"/>
      <c r="N100" s="224"/>
      <c r="O100" s="231"/>
      <c r="P100" s="231"/>
      <c r="Q100" s="231"/>
      <c r="R100" s="232"/>
      <c r="S100" s="232"/>
    </row>
    <row r="101" spans="1:19" ht="19.8" customHeight="1" x14ac:dyDescent="0.25">
      <c r="A101" s="948">
        <f>PR!D27</f>
        <v>0</v>
      </c>
      <c r="B101" s="949" t="s">
        <v>918</v>
      </c>
      <c r="C101" s="949" t="s">
        <v>918</v>
      </c>
      <c r="D101" s="949" t="s">
        <v>918</v>
      </c>
      <c r="E101" s="950" t="s">
        <v>918</v>
      </c>
      <c r="F101" s="385">
        <v>1750</v>
      </c>
      <c r="G101" s="385" t="s">
        <v>806</v>
      </c>
      <c r="H101" s="385" t="s">
        <v>806</v>
      </c>
      <c r="I101" s="385" t="s">
        <v>806</v>
      </c>
      <c r="J101" s="385"/>
      <c r="K101" s="353"/>
      <c r="L101" s="297"/>
      <c r="M101" s="298"/>
      <c r="N101" s="224"/>
      <c r="O101" s="231"/>
      <c r="P101" s="231"/>
      <c r="Q101" s="231"/>
      <c r="R101" s="232"/>
      <c r="S101" s="232"/>
    </row>
    <row r="102" spans="1:19" ht="19.8" customHeight="1" x14ac:dyDescent="0.25">
      <c r="A102" s="948">
        <f>PR!D28</f>
        <v>0</v>
      </c>
      <c r="B102" s="949" t="s">
        <v>918</v>
      </c>
      <c r="C102" s="949" t="s">
        <v>918</v>
      </c>
      <c r="D102" s="949" t="s">
        <v>918</v>
      </c>
      <c r="E102" s="950" t="s">
        <v>918</v>
      </c>
      <c r="F102" s="385" t="s">
        <v>806</v>
      </c>
      <c r="G102" s="385" t="s">
        <v>806</v>
      </c>
      <c r="H102" s="385" t="s">
        <v>806</v>
      </c>
      <c r="I102" s="385" t="s">
        <v>806</v>
      </c>
      <c r="J102" s="385"/>
      <c r="K102" s="353"/>
      <c r="L102" s="297"/>
      <c r="M102" s="298"/>
      <c r="N102" s="224"/>
      <c r="O102" s="231"/>
      <c r="P102" s="231"/>
      <c r="Q102" s="231"/>
      <c r="R102" s="232"/>
      <c r="S102" s="232"/>
    </row>
    <row r="103" spans="1:19" ht="19.8" customHeight="1" x14ac:dyDescent="0.25">
      <c r="A103" s="948">
        <f>PR!D29</f>
        <v>0</v>
      </c>
      <c r="B103" s="949" t="s">
        <v>918</v>
      </c>
      <c r="C103" s="949" t="s">
        <v>918</v>
      </c>
      <c r="D103" s="949" t="s">
        <v>918</v>
      </c>
      <c r="E103" s="950" t="s">
        <v>918</v>
      </c>
      <c r="F103" s="385">
        <v>1100</v>
      </c>
      <c r="G103" s="385" t="s">
        <v>806</v>
      </c>
      <c r="H103" s="385" t="s">
        <v>806</v>
      </c>
      <c r="I103" s="385" t="s">
        <v>806</v>
      </c>
      <c r="J103" s="385"/>
      <c r="K103" s="353"/>
      <c r="L103" s="297"/>
      <c r="M103" s="298"/>
      <c r="N103" s="224"/>
      <c r="O103" s="231"/>
      <c r="P103" s="231"/>
      <c r="Q103" s="231"/>
      <c r="R103" s="232"/>
      <c r="S103" s="232"/>
    </row>
    <row r="104" spans="1:19" ht="19.8" customHeight="1" x14ac:dyDescent="0.25">
      <c r="A104" s="948">
        <f>PR!D30</f>
        <v>0</v>
      </c>
      <c r="B104" s="949" t="s">
        <v>918</v>
      </c>
      <c r="C104" s="949" t="s">
        <v>918</v>
      </c>
      <c r="D104" s="949" t="s">
        <v>918</v>
      </c>
      <c r="E104" s="950" t="s">
        <v>918</v>
      </c>
      <c r="F104" s="385">
        <v>10400</v>
      </c>
      <c r="G104" s="385" t="s">
        <v>806</v>
      </c>
      <c r="H104" s="385" t="s">
        <v>806</v>
      </c>
      <c r="I104" s="385" t="s">
        <v>806</v>
      </c>
      <c r="J104" s="385"/>
      <c r="K104" s="353"/>
      <c r="L104" s="297"/>
      <c r="M104" s="298"/>
      <c r="N104" s="224"/>
      <c r="O104" s="231"/>
      <c r="P104" s="231"/>
      <c r="Q104" s="231"/>
      <c r="R104" s="232"/>
      <c r="S104" s="232"/>
    </row>
    <row r="105" spans="1:19" ht="30" hidden="1" customHeight="1" x14ac:dyDescent="0.25">
      <c r="A105" s="948">
        <f>PR!D31</f>
        <v>0</v>
      </c>
      <c r="B105" s="949" t="s">
        <v>918</v>
      </c>
      <c r="C105" s="949" t="s">
        <v>918</v>
      </c>
      <c r="D105" s="949" t="s">
        <v>918</v>
      </c>
      <c r="E105" s="950" t="s">
        <v>918</v>
      </c>
      <c r="F105" s="385" t="s">
        <v>806</v>
      </c>
      <c r="G105" s="385" t="s">
        <v>806</v>
      </c>
      <c r="H105" s="385" t="s">
        <v>806</v>
      </c>
      <c r="I105" s="385" t="s">
        <v>806</v>
      </c>
      <c r="J105" s="385"/>
      <c r="K105" s="353"/>
      <c r="L105" s="297"/>
      <c r="M105" s="298"/>
      <c r="N105" s="224"/>
      <c r="O105" s="231"/>
      <c r="P105" s="231"/>
      <c r="Q105" s="231"/>
      <c r="R105" s="232"/>
      <c r="S105" s="232"/>
    </row>
    <row r="106" spans="1:19" ht="29.4" hidden="1" customHeight="1" x14ac:dyDescent="0.25">
      <c r="A106" s="948">
        <f>PR!D32</f>
        <v>0</v>
      </c>
      <c r="B106" s="949" t="s">
        <v>918</v>
      </c>
      <c r="C106" s="949" t="s">
        <v>918</v>
      </c>
      <c r="D106" s="949" t="s">
        <v>918</v>
      </c>
      <c r="E106" s="950" t="s">
        <v>918</v>
      </c>
      <c r="F106" s="385" t="s">
        <v>806</v>
      </c>
      <c r="G106" s="385" t="s">
        <v>806</v>
      </c>
      <c r="H106" s="385" t="s">
        <v>806</v>
      </c>
      <c r="I106" s="385" t="s">
        <v>806</v>
      </c>
      <c r="J106" s="385"/>
      <c r="K106" s="353"/>
      <c r="L106" s="297"/>
      <c r="M106" s="298"/>
      <c r="N106" s="224"/>
      <c r="O106" s="231"/>
      <c r="P106" s="231"/>
      <c r="Q106" s="231"/>
      <c r="R106" s="232"/>
      <c r="S106" s="232"/>
    </row>
    <row r="107" spans="1:19" ht="19.8" hidden="1" customHeight="1" x14ac:dyDescent="0.25">
      <c r="A107" s="948">
        <f>PR!D33</f>
        <v>0</v>
      </c>
      <c r="B107" s="949" t="s">
        <v>918</v>
      </c>
      <c r="C107" s="949" t="s">
        <v>918</v>
      </c>
      <c r="D107" s="949" t="s">
        <v>918</v>
      </c>
      <c r="E107" s="950" t="s">
        <v>918</v>
      </c>
      <c r="F107" s="385" t="s">
        <v>806</v>
      </c>
      <c r="G107" s="385" t="s">
        <v>806</v>
      </c>
      <c r="H107" s="385" t="s">
        <v>806</v>
      </c>
      <c r="I107" s="385" t="s">
        <v>806</v>
      </c>
      <c r="J107" s="385"/>
      <c r="K107" s="353"/>
      <c r="L107" s="297"/>
      <c r="M107" s="298"/>
      <c r="N107" s="224"/>
      <c r="O107" s="231"/>
      <c r="P107" s="231"/>
      <c r="Q107" s="231"/>
      <c r="R107" s="232"/>
      <c r="S107" s="232"/>
    </row>
    <row r="108" spans="1:19" ht="30" hidden="1" customHeight="1" x14ac:dyDescent="0.25">
      <c r="A108" s="948">
        <f>PR!D34</f>
        <v>0</v>
      </c>
      <c r="B108" s="949" t="s">
        <v>918</v>
      </c>
      <c r="C108" s="949" t="s">
        <v>918</v>
      </c>
      <c r="D108" s="949" t="s">
        <v>918</v>
      </c>
      <c r="E108" s="950" t="s">
        <v>918</v>
      </c>
      <c r="F108" s="385">
        <v>3600</v>
      </c>
      <c r="G108" s="385" t="s">
        <v>806</v>
      </c>
      <c r="H108" s="385" t="s">
        <v>806</v>
      </c>
      <c r="I108" s="385" t="s">
        <v>806</v>
      </c>
      <c r="J108" s="385"/>
      <c r="K108" s="353"/>
      <c r="L108" s="297"/>
      <c r="M108" s="298"/>
      <c r="N108" s="224"/>
      <c r="O108" s="231"/>
      <c r="P108" s="231"/>
      <c r="Q108" s="231"/>
      <c r="R108" s="232"/>
      <c r="S108" s="232"/>
    </row>
    <row r="109" spans="1:19" ht="19.8" hidden="1" customHeight="1" x14ac:dyDescent="0.25">
      <c r="A109" s="948" t="str">
        <f>PR!D35</f>
        <v>Laddle with wooden handle with hole</v>
      </c>
      <c r="B109" s="949" t="s">
        <v>918</v>
      </c>
      <c r="C109" s="949" t="s">
        <v>918</v>
      </c>
      <c r="D109" s="949" t="s">
        <v>918</v>
      </c>
      <c r="E109" s="950" t="s">
        <v>918</v>
      </c>
      <c r="F109" s="385" t="s">
        <v>806</v>
      </c>
      <c r="G109" s="385" t="s">
        <v>806</v>
      </c>
      <c r="H109" s="385" t="s">
        <v>806</v>
      </c>
      <c r="I109" s="385" t="s">
        <v>806</v>
      </c>
      <c r="J109" s="385"/>
      <c r="K109" s="334"/>
      <c r="L109" s="297"/>
      <c r="M109" s="298"/>
      <c r="N109" s="224"/>
      <c r="O109" s="231"/>
      <c r="P109" s="231"/>
      <c r="Q109" s="231"/>
      <c r="R109" s="232"/>
      <c r="S109" s="232"/>
    </row>
    <row r="110" spans="1:19" ht="19.8" hidden="1" customHeight="1" x14ac:dyDescent="0.25">
      <c r="A110" s="948" t="str">
        <f>PR!D36</f>
        <v>Laddle with wooden handle without hole</v>
      </c>
      <c r="B110" s="949" t="s">
        <v>918</v>
      </c>
      <c r="C110" s="949" t="s">
        <v>918</v>
      </c>
      <c r="D110" s="949" t="s">
        <v>918</v>
      </c>
      <c r="E110" s="950" t="s">
        <v>918</v>
      </c>
      <c r="F110" s="385">
        <v>4750</v>
      </c>
      <c r="G110" s="385" t="s">
        <v>806</v>
      </c>
      <c r="H110" s="385" t="s">
        <v>806</v>
      </c>
      <c r="I110" s="385" t="s">
        <v>806</v>
      </c>
      <c r="J110" s="385"/>
      <c r="K110" s="334"/>
      <c r="L110" s="297"/>
      <c r="M110" s="298"/>
      <c r="N110" s="224"/>
      <c r="O110" s="231"/>
      <c r="P110" s="231"/>
      <c r="Q110" s="231"/>
      <c r="R110" s="232"/>
      <c r="S110" s="232"/>
    </row>
    <row r="111" spans="1:19" ht="19.8" hidden="1" customHeight="1" x14ac:dyDescent="0.25">
      <c r="A111" s="948" t="str">
        <f>PR!D37</f>
        <v xml:space="preserve">Measuring Cup Glass </v>
      </c>
      <c r="B111" s="949" t="s">
        <v>918</v>
      </c>
      <c r="C111" s="949" t="s">
        <v>918</v>
      </c>
      <c r="D111" s="949" t="s">
        <v>918</v>
      </c>
      <c r="E111" s="950" t="s">
        <v>918</v>
      </c>
      <c r="F111" s="384">
        <v>3750</v>
      </c>
      <c r="G111" s="385" t="s">
        <v>806</v>
      </c>
      <c r="H111" s="385" t="s">
        <v>806</v>
      </c>
      <c r="I111" s="385" t="s">
        <v>806</v>
      </c>
      <c r="J111" s="589"/>
      <c r="K111" s="334"/>
      <c r="L111" s="297"/>
      <c r="M111" s="298"/>
      <c r="N111" s="224"/>
      <c r="O111" s="231"/>
      <c r="P111" s="231"/>
      <c r="Q111" s="231"/>
      <c r="R111" s="232"/>
      <c r="S111" s="232"/>
    </row>
    <row r="112" spans="1:19" ht="27.6" hidden="1" customHeight="1" x14ac:dyDescent="0.25">
      <c r="A112" s="948" t="str">
        <f>PR!D38</f>
        <v>Measuring Cup Set    Set Includes: 1/4 cup,1/3 cup, 1/2 cup,1 cup</v>
      </c>
      <c r="B112" s="949" t="s">
        <v>918</v>
      </c>
      <c r="C112" s="949" t="s">
        <v>918</v>
      </c>
      <c r="D112" s="949" t="s">
        <v>918</v>
      </c>
      <c r="E112" s="950" t="s">
        <v>918</v>
      </c>
      <c r="F112" s="384">
        <v>575</v>
      </c>
      <c r="G112" s="385" t="s">
        <v>806</v>
      </c>
      <c r="H112" s="385" t="s">
        <v>806</v>
      </c>
      <c r="I112" s="385" t="s">
        <v>806</v>
      </c>
      <c r="J112" s="589"/>
      <c r="K112" s="334"/>
      <c r="L112" s="297"/>
      <c r="M112" s="298"/>
      <c r="N112" s="224"/>
      <c r="O112" s="231"/>
      <c r="P112" s="231"/>
      <c r="Q112" s="231"/>
      <c r="R112" s="232"/>
      <c r="S112" s="232"/>
    </row>
    <row r="113" spans="1:19" ht="31.2" hidden="1" customHeight="1" x14ac:dyDescent="0.25">
      <c r="A113" s="948" t="str">
        <f>PR!D39</f>
        <v>Measuring Spoon Set sets include: 1/8 teaspoon, 1/4 teaspoon, 1/2 teaspoon, 1 teaspoon, 1/ 2 tbsp, 1 tbsp</v>
      </c>
      <c r="B113" s="949" t="s">
        <v>918</v>
      </c>
      <c r="C113" s="949" t="s">
        <v>918</v>
      </c>
      <c r="D113" s="949" t="s">
        <v>918</v>
      </c>
      <c r="E113" s="950" t="s">
        <v>918</v>
      </c>
      <c r="F113" s="384">
        <v>500</v>
      </c>
      <c r="G113" s="385" t="s">
        <v>806</v>
      </c>
      <c r="H113" s="385" t="s">
        <v>806</v>
      </c>
      <c r="I113" s="385" t="s">
        <v>806</v>
      </c>
      <c r="J113" s="589"/>
      <c r="K113" s="334"/>
      <c r="L113" s="297"/>
      <c r="M113" s="298"/>
      <c r="N113" s="224"/>
      <c r="O113" s="231"/>
      <c r="P113" s="231"/>
      <c r="Q113" s="231"/>
      <c r="R113" s="232"/>
      <c r="S113" s="232"/>
    </row>
    <row r="114" spans="1:19" ht="19.8" hidden="1" customHeight="1" x14ac:dyDescent="0.25">
      <c r="A114" s="948" t="str">
        <f>PR!D40</f>
        <v>Mixing Bowl with Cover 5pcs</v>
      </c>
      <c r="B114" s="949" t="s">
        <v>918</v>
      </c>
      <c r="C114" s="949" t="s">
        <v>918</v>
      </c>
      <c r="D114" s="949" t="s">
        <v>918</v>
      </c>
      <c r="E114" s="950" t="s">
        <v>918</v>
      </c>
      <c r="F114" s="385" t="s">
        <v>806</v>
      </c>
      <c r="G114" s="385" t="s">
        <v>806</v>
      </c>
      <c r="H114" s="385" t="s">
        <v>806</v>
      </c>
      <c r="I114" s="385" t="s">
        <v>806</v>
      </c>
      <c r="J114" s="589"/>
      <c r="K114" s="334"/>
      <c r="L114" s="297"/>
      <c r="M114" s="298"/>
      <c r="N114" s="224"/>
      <c r="O114" s="231"/>
      <c r="P114" s="231"/>
      <c r="Q114" s="231"/>
      <c r="R114" s="232"/>
      <c r="S114" s="232"/>
    </row>
    <row r="115" spans="1:19" ht="19.8" hidden="1" customHeight="1" x14ac:dyDescent="0.25">
      <c r="A115" s="948" t="str">
        <f>PR!D41</f>
        <v>Fruit and Vegetable Peeler  Stainless Steel 13 cm (5 ")</v>
      </c>
      <c r="B115" s="949" t="s">
        <v>918</v>
      </c>
      <c r="C115" s="949" t="s">
        <v>918</v>
      </c>
      <c r="D115" s="949" t="s">
        <v>918</v>
      </c>
      <c r="E115" s="950" t="s">
        <v>918</v>
      </c>
      <c r="F115" s="385" t="s">
        <v>806</v>
      </c>
      <c r="G115" s="385" t="s">
        <v>806</v>
      </c>
      <c r="H115" s="385" t="s">
        <v>806</v>
      </c>
      <c r="I115" s="385" t="s">
        <v>806</v>
      </c>
      <c r="J115" s="589"/>
      <c r="K115" s="334"/>
      <c r="L115" s="297"/>
      <c r="M115" s="298"/>
      <c r="N115" s="224"/>
      <c r="O115" s="231"/>
      <c r="P115" s="231"/>
      <c r="Q115" s="231"/>
      <c r="R115" s="232"/>
      <c r="S115" s="232"/>
    </row>
    <row r="116" spans="1:19" ht="19.8" hidden="1" customHeight="1" x14ac:dyDescent="0.25">
      <c r="A116" s="948" t="str">
        <f>PR!D42</f>
        <v>Pot Holder Cloth 3pcs/set</v>
      </c>
      <c r="B116" s="949" t="s">
        <v>918</v>
      </c>
      <c r="C116" s="949" t="s">
        <v>918</v>
      </c>
      <c r="D116" s="949" t="s">
        <v>918</v>
      </c>
      <c r="E116" s="950" t="s">
        <v>918</v>
      </c>
      <c r="F116" s="385">
        <v>2500</v>
      </c>
      <c r="G116" s="385" t="s">
        <v>806</v>
      </c>
      <c r="H116" s="385" t="s">
        <v>806</v>
      </c>
      <c r="I116" s="385" t="s">
        <v>806</v>
      </c>
      <c r="J116" s="589"/>
      <c r="K116" s="334"/>
      <c r="L116" s="297"/>
      <c r="M116" s="298"/>
      <c r="N116" s="224"/>
      <c r="O116" s="231"/>
      <c r="P116" s="231"/>
      <c r="Q116" s="231"/>
      <c r="R116" s="232"/>
      <c r="S116" s="232"/>
    </row>
    <row r="117" spans="1:19" ht="28.2" hidden="1" customHeight="1" x14ac:dyDescent="0.25">
      <c r="A117" s="948" t="str">
        <f>PR!D43</f>
        <v>Pot Holder Heat Insulated Gloves                  Specifications: Color: Grey
 Material: silicone
 Size: 20.5x16.5cm</v>
      </c>
      <c r="B117" s="949" t="s">
        <v>918</v>
      </c>
      <c r="C117" s="949" t="s">
        <v>918</v>
      </c>
      <c r="D117" s="949" t="s">
        <v>918</v>
      </c>
      <c r="E117" s="950" t="s">
        <v>918</v>
      </c>
      <c r="F117" s="385" t="s">
        <v>806</v>
      </c>
      <c r="G117" s="385" t="s">
        <v>806</v>
      </c>
      <c r="H117" s="385" t="s">
        <v>806</v>
      </c>
      <c r="I117" s="385" t="s">
        <v>806</v>
      </c>
      <c r="J117" s="589"/>
      <c r="K117" s="334"/>
      <c r="L117" s="297"/>
      <c r="M117" s="298"/>
      <c r="N117" s="224"/>
      <c r="O117" s="231"/>
      <c r="P117" s="231"/>
      <c r="Q117" s="231"/>
      <c r="R117" s="232"/>
      <c r="S117" s="232"/>
    </row>
    <row r="118" spans="1:19" ht="19.8" hidden="1" customHeight="1" x14ac:dyDescent="0.25">
      <c r="A118" s="948" t="str">
        <f>PR!D44</f>
        <v xml:space="preserve">Knife Sharpener </v>
      </c>
      <c r="B118" s="949" t="s">
        <v>918</v>
      </c>
      <c r="C118" s="949" t="s">
        <v>918</v>
      </c>
      <c r="D118" s="949" t="s">
        <v>918</v>
      </c>
      <c r="E118" s="950" t="s">
        <v>918</v>
      </c>
      <c r="F118" s="385">
        <v>800</v>
      </c>
      <c r="G118" s="385" t="s">
        <v>806</v>
      </c>
      <c r="H118" s="385" t="s">
        <v>806</v>
      </c>
      <c r="I118" s="385" t="s">
        <v>806</v>
      </c>
      <c r="J118" s="589"/>
      <c r="K118" s="334"/>
      <c r="L118" s="297"/>
      <c r="M118" s="298"/>
      <c r="N118" s="224"/>
      <c r="O118" s="231"/>
      <c r="P118" s="231"/>
      <c r="Q118" s="231"/>
      <c r="R118" s="232"/>
      <c r="S118" s="232"/>
    </row>
    <row r="119" spans="1:19" ht="19.8" hidden="1" customHeight="1" x14ac:dyDescent="0.25">
      <c r="A119" s="948" t="str">
        <f>PR!D45</f>
        <v>Sifter Stainless Steel 270 x 70mm Mesh: #30 (0.595mm)</v>
      </c>
      <c r="B119" s="949" t="s">
        <v>918</v>
      </c>
      <c r="C119" s="949" t="s">
        <v>918</v>
      </c>
      <c r="D119" s="949" t="s">
        <v>918</v>
      </c>
      <c r="E119" s="950" t="s">
        <v>918</v>
      </c>
      <c r="F119" s="385" t="s">
        <v>806</v>
      </c>
      <c r="G119" s="385" t="s">
        <v>806</v>
      </c>
      <c r="H119" s="385" t="s">
        <v>806</v>
      </c>
      <c r="I119" s="385" t="s">
        <v>806</v>
      </c>
      <c r="J119" s="589"/>
      <c r="K119" s="334"/>
      <c r="L119" s="297"/>
      <c r="M119" s="298"/>
      <c r="N119" s="224"/>
      <c r="O119" s="231"/>
      <c r="P119" s="231"/>
      <c r="Q119" s="231"/>
      <c r="R119" s="232"/>
      <c r="S119" s="232"/>
    </row>
    <row r="120" spans="1:19" ht="19.8" hidden="1" customHeight="1" x14ac:dyDescent="0.25">
      <c r="A120" s="948" t="str">
        <f>PR!D46</f>
        <v xml:space="preserve">Pitcher Stainless Steel 2000 ml </v>
      </c>
      <c r="B120" s="949" t="s">
        <v>918</v>
      </c>
      <c r="C120" s="949" t="s">
        <v>918</v>
      </c>
      <c r="D120" s="949" t="s">
        <v>918</v>
      </c>
      <c r="E120" s="950" t="s">
        <v>918</v>
      </c>
      <c r="F120" s="385">
        <v>4125</v>
      </c>
      <c r="G120" s="385" t="s">
        <v>806</v>
      </c>
      <c r="H120" s="385" t="s">
        <v>806</v>
      </c>
      <c r="I120" s="385" t="s">
        <v>806</v>
      </c>
      <c r="J120" s="589"/>
      <c r="K120" s="334"/>
      <c r="L120" s="297"/>
      <c r="M120" s="298"/>
      <c r="N120" s="224"/>
      <c r="O120" s="231"/>
      <c r="P120" s="231"/>
      <c r="Q120" s="231"/>
      <c r="R120" s="232"/>
      <c r="S120" s="232"/>
    </row>
    <row r="121" spans="1:19" ht="19.8" hidden="1" customHeight="1" x14ac:dyDescent="0.25">
      <c r="A121" s="948" t="str">
        <f>PR!D47</f>
        <v>Basin 3.0 thick 76cm diameter Stainless</v>
      </c>
      <c r="B121" s="949" t="s">
        <v>918</v>
      </c>
      <c r="C121" s="949" t="s">
        <v>918</v>
      </c>
      <c r="D121" s="949" t="s">
        <v>918</v>
      </c>
      <c r="E121" s="950" t="s">
        <v>918</v>
      </c>
      <c r="F121" s="384">
        <v>2400</v>
      </c>
      <c r="G121" s="385" t="s">
        <v>806</v>
      </c>
      <c r="H121" s="385" t="s">
        <v>806</v>
      </c>
      <c r="I121" s="385" t="s">
        <v>806</v>
      </c>
      <c r="J121" s="589"/>
      <c r="K121" s="334"/>
      <c r="L121" s="297"/>
      <c r="M121" s="298"/>
      <c r="N121" s="224"/>
      <c r="O121" s="231"/>
      <c r="P121" s="231"/>
      <c r="Q121" s="231"/>
      <c r="R121" s="232"/>
      <c r="S121" s="232"/>
    </row>
    <row r="122" spans="1:19" ht="19.8" hidden="1" customHeight="1" x14ac:dyDescent="0.25">
      <c r="A122" s="948" t="str">
        <f>PR!D48</f>
        <v>Basin 3.0 thick 52cm diameter Stainless</v>
      </c>
      <c r="B122" s="949" t="s">
        <v>918</v>
      </c>
      <c r="C122" s="949" t="s">
        <v>918</v>
      </c>
      <c r="D122" s="949" t="s">
        <v>918</v>
      </c>
      <c r="E122" s="950" t="s">
        <v>918</v>
      </c>
      <c r="F122" s="384">
        <v>2160</v>
      </c>
      <c r="G122" s="385" t="s">
        <v>806</v>
      </c>
      <c r="H122" s="385" t="s">
        <v>806</v>
      </c>
      <c r="I122" s="385" t="s">
        <v>806</v>
      </c>
      <c r="J122" s="589"/>
      <c r="K122" s="334"/>
      <c r="L122" s="297"/>
      <c r="M122" s="298"/>
      <c r="N122" s="224"/>
      <c r="O122" s="231"/>
      <c r="P122" s="231"/>
      <c r="Q122" s="231"/>
      <c r="R122" s="232"/>
      <c r="S122" s="232"/>
    </row>
    <row r="123" spans="1:19" ht="19.8" hidden="1" customHeight="1" x14ac:dyDescent="0.25">
      <c r="A123" s="948" t="str">
        <f>PR!D49</f>
        <v>Basin 3.0 thick 40cm diameter Stainless</v>
      </c>
      <c r="B123" s="949" t="s">
        <v>918</v>
      </c>
      <c r="C123" s="949" t="s">
        <v>918</v>
      </c>
      <c r="D123" s="949" t="s">
        <v>918</v>
      </c>
      <c r="E123" s="950" t="s">
        <v>918</v>
      </c>
      <c r="F123" s="384">
        <v>1680</v>
      </c>
      <c r="G123" s="385" t="s">
        <v>806</v>
      </c>
      <c r="H123" s="385">
        <v>720</v>
      </c>
      <c r="I123" s="385" t="s">
        <v>806</v>
      </c>
      <c r="J123" s="589"/>
      <c r="K123" s="334"/>
      <c r="L123" s="297"/>
      <c r="M123" s="298"/>
      <c r="N123" s="224"/>
      <c r="O123" s="231"/>
      <c r="P123" s="231"/>
      <c r="Q123" s="231"/>
      <c r="R123" s="232"/>
      <c r="S123" s="232"/>
    </row>
    <row r="124" spans="1:19" ht="29.4" hidden="1" customHeight="1" x14ac:dyDescent="0.25">
      <c r="A124" s="948" t="str">
        <f>PR!D50</f>
        <v>Portioning Bowl Stainless Steel with Capacity Markings Indicator 2.5L (22cm)</v>
      </c>
      <c r="B124" s="949" t="s">
        <v>918</v>
      </c>
      <c r="C124" s="949" t="s">
        <v>918</v>
      </c>
      <c r="D124" s="949" t="s">
        <v>918</v>
      </c>
      <c r="E124" s="950" t="s">
        <v>918</v>
      </c>
      <c r="F124" s="385" t="s">
        <v>806</v>
      </c>
      <c r="G124" s="385" t="s">
        <v>806</v>
      </c>
      <c r="H124" s="385">
        <v>3250</v>
      </c>
      <c r="I124" s="385" t="s">
        <v>806</v>
      </c>
      <c r="J124" s="589"/>
      <c r="K124" s="334"/>
      <c r="L124" s="297"/>
      <c r="M124" s="298"/>
      <c r="N124" s="224"/>
      <c r="O124" s="231"/>
      <c r="P124" s="231"/>
      <c r="Q124" s="231"/>
      <c r="R124" s="232"/>
      <c r="S124" s="232"/>
    </row>
    <row r="125" spans="1:19" ht="19.8" hidden="1" customHeight="1" x14ac:dyDescent="0.25">
      <c r="A125" s="948" t="str">
        <f>PR!D51</f>
        <v>Sponge Scrap Pad</v>
      </c>
      <c r="B125" s="949" t="s">
        <v>918</v>
      </c>
      <c r="C125" s="949" t="s">
        <v>918</v>
      </c>
      <c r="D125" s="949" t="s">
        <v>918</v>
      </c>
      <c r="E125" s="950" t="s">
        <v>918</v>
      </c>
      <c r="F125" s="385" t="s">
        <v>806</v>
      </c>
      <c r="G125" s="385" t="s">
        <v>806</v>
      </c>
      <c r="H125" s="385">
        <v>4750</v>
      </c>
      <c r="I125" s="385" t="s">
        <v>806</v>
      </c>
      <c r="J125" s="589"/>
      <c r="K125" s="334"/>
      <c r="L125" s="297"/>
      <c r="M125" s="298"/>
      <c r="N125" s="224"/>
      <c r="O125" s="231"/>
      <c r="P125" s="231"/>
      <c r="Q125" s="231"/>
      <c r="R125" s="232"/>
      <c r="S125" s="232"/>
    </row>
    <row r="126" spans="1:19" ht="19.8" hidden="1" customHeight="1" x14ac:dyDescent="0.25">
      <c r="A126" s="948" t="str">
        <f>PR!D52</f>
        <v>Scrub Pad</v>
      </c>
      <c r="B126" s="949" t="s">
        <v>918</v>
      </c>
      <c r="C126" s="949" t="s">
        <v>918</v>
      </c>
      <c r="D126" s="949" t="s">
        <v>918</v>
      </c>
      <c r="E126" s="950" t="s">
        <v>918</v>
      </c>
      <c r="F126" s="385" t="s">
        <v>806</v>
      </c>
      <c r="G126" s="385" t="s">
        <v>806</v>
      </c>
      <c r="H126" s="385">
        <v>3250</v>
      </c>
      <c r="I126" s="385" t="s">
        <v>806</v>
      </c>
      <c r="J126" s="589"/>
      <c r="K126" s="334"/>
      <c r="L126" s="297"/>
      <c r="M126" s="298"/>
      <c r="N126" s="224"/>
      <c r="O126" s="231"/>
      <c r="P126" s="231"/>
      <c r="Q126" s="231"/>
      <c r="R126" s="232"/>
      <c r="S126" s="232"/>
    </row>
    <row r="127" spans="1:19" ht="19.8" hidden="1" customHeight="1" x14ac:dyDescent="0.25">
      <c r="A127" s="948" t="str">
        <f>PR!D53</f>
        <v>Dish Cloth Cotton Quick Drying Towel  Size: 70x50cm</v>
      </c>
      <c r="B127" s="949" t="s">
        <v>918</v>
      </c>
      <c r="C127" s="949" t="s">
        <v>918</v>
      </c>
      <c r="D127" s="949" t="s">
        <v>918</v>
      </c>
      <c r="E127" s="950" t="s">
        <v>918</v>
      </c>
      <c r="F127" s="385" t="s">
        <v>806</v>
      </c>
      <c r="G127" s="385" t="s">
        <v>806</v>
      </c>
      <c r="H127" s="385" t="s">
        <v>806</v>
      </c>
      <c r="I127" s="385" t="s">
        <v>806</v>
      </c>
      <c r="J127" s="589"/>
      <c r="K127" s="334"/>
      <c r="L127" s="297"/>
      <c r="M127" s="298"/>
      <c r="N127" s="224"/>
      <c r="O127" s="231"/>
      <c r="P127" s="231"/>
      <c r="Q127" s="231"/>
      <c r="R127" s="232"/>
      <c r="S127" s="232"/>
    </row>
    <row r="128" spans="1:19" ht="19.8" hidden="1" customHeight="1" x14ac:dyDescent="0.25">
      <c r="A128" s="948" t="str">
        <f>PR!D54</f>
        <v>Cleaning Gloves Long Size,Rubber, Large</v>
      </c>
      <c r="B128" s="949" t="s">
        <v>918</v>
      </c>
      <c r="C128" s="949" t="s">
        <v>918</v>
      </c>
      <c r="D128" s="949" t="s">
        <v>918</v>
      </c>
      <c r="E128" s="950" t="s">
        <v>918</v>
      </c>
      <c r="F128" s="384">
        <v>2200</v>
      </c>
      <c r="G128" s="385" t="s">
        <v>806</v>
      </c>
      <c r="H128" s="385" t="s">
        <v>806</v>
      </c>
      <c r="I128" s="385" t="s">
        <v>806</v>
      </c>
      <c r="J128" s="521"/>
      <c r="K128" s="334"/>
      <c r="L128" s="297"/>
      <c r="M128" s="298"/>
      <c r="N128" s="224"/>
      <c r="O128" s="231"/>
      <c r="P128" s="231"/>
      <c r="Q128" s="231"/>
      <c r="R128" s="232"/>
      <c r="S128" s="232"/>
    </row>
    <row r="129" spans="1:19" ht="19.8" hidden="1" customHeight="1" x14ac:dyDescent="0.25">
      <c r="A129" s="948" t="str">
        <f>PR!D55</f>
        <v>Cleaning Gloves Long Size,Rubber, Medium</v>
      </c>
      <c r="B129" s="949" t="s">
        <v>918</v>
      </c>
      <c r="C129" s="949" t="s">
        <v>918</v>
      </c>
      <c r="D129" s="949" t="s">
        <v>918</v>
      </c>
      <c r="E129" s="950" t="s">
        <v>918</v>
      </c>
      <c r="F129" s="384">
        <v>2000</v>
      </c>
      <c r="G129" s="385" t="s">
        <v>806</v>
      </c>
      <c r="H129" s="385" t="s">
        <v>806</v>
      </c>
      <c r="I129" s="385" t="s">
        <v>806</v>
      </c>
      <c r="J129" s="521"/>
      <c r="K129" s="334"/>
      <c r="L129" s="297"/>
      <c r="M129" s="298"/>
      <c r="N129" s="224"/>
      <c r="O129" s="231"/>
      <c r="P129" s="231"/>
      <c r="Q129" s="231"/>
      <c r="R129" s="232"/>
      <c r="S129" s="232"/>
    </row>
    <row r="130" spans="1:19" ht="19.8" hidden="1" customHeight="1" x14ac:dyDescent="0.25">
      <c r="A130" s="948" t="str">
        <f>PR!D56</f>
        <v>Cleaning Gloves Long Size,Rubber, Small</v>
      </c>
      <c r="B130" s="949" t="s">
        <v>918</v>
      </c>
      <c r="C130" s="949" t="s">
        <v>918</v>
      </c>
      <c r="D130" s="949" t="s">
        <v>918</v>
      </c>
      <c r="E130" s="950" t="s">
        <v>918</v>
      </c>
      <c r="F130" s="384">
        <v>1800</v>
      </c>
      <c r="G130" s="385" t="s">
        <v>806</v>
      </c>
      <c r="H130" s="385" t="s">
        <v>806</v>
      </c>
      <c r="I130" s="385" t="s">
        <v>806</v>
      </c>
      <c r="J130" s="333"/>
      <c r="K130" s="334"/>
      <c r="L130" s="297"/>
      <c r="M130" s="298"/>
      <c r="N130" s="224"/>
      <c r="O130" s="231"/>
      <c r="P130" s="231"/>
      <c r="Q130" s="231"/>
      <c r="R130" s="232"/>
      <c r="S130" s="232"/>
    </row>
    <row r="131" spans="1:19" ht="19.8" hidden="1" customHeight="1" x14ac:dyDescent="0.25">
      <c r="A131" s="948" t="str">
        <f>PR!D57</f>
        <v xml:space="preserve">Fire Extinguisher  ABC Dry Chemical  10LBS </v>
      </c>
      <c r="B131" s="949" t="s">
        <v>918</v>
      </c>
      <c r="C131" s="949" t="s">
        <v>918</v>
      </c>
      <c r="D131" s="949" t="s">
        <v>918</v>
      </c>
      <c r="E131" s="950" t="s">
        <v>918</v>
      </c>
      <c r="F131" s="385" t="s">
        <v>806</v>
      </c>
      <c r="G131" s="385" t="s">
        <v>806</v>
      </c>
      <c r="H131" s="385" t="s">
        <v>806</v>
      </c>
      <c r="I131" s="385" t="s">
        <v>806</v>
      </c>
      <c r="J131" s="333"/>
      <c r="K131" s="334"/>
      <c r="L131" s="297"/>
      <c r="M131" s="298"/>
      <c r="N131" s="224"/>
      <c r="O131" s="231"/>
      <c r="P131" s="231"/>
      <c r="Q131" s="231"/>
      <c r="R131" s="232"/>
      <c r="S131" s="232"/>
    </row>
    <row r="132" spans="1:19" ht="19.8" hidden="1" customHeight="1" x14ac:dyDescent="0.25">
      <c r="A132" s="948" t="str">
        <f>PR!D58</f>
        <v xml:space="preserve">Fruit and Vegetables Brush Soft Bristle </v>
      </c>
      <c r="B132" s="949" t="s">
        <v>918</v>
      </c>
      <c r="C132" s="949" t="s">
        <v>918</v>
      </c>
      <c r="D132" s="949" t="s">
        <v>918</v>
      </c>
      <c r="E132" s="950" t="s">
        <v>918</v>
      </c>
      <c r="F132" s="384">
        <v>1200</v>
      </c>
      <c r="G132" s="385" t="s">
        <v>806</v>
      </c>
      <c r="H132" s="385" t="s">
        <v>806</v>
      </c>
      <c r="I132" s="385" t="s">
        <v>806</v>
      </c>
      <c r="J132" s="313"/>
      <c r="K132" s="312"/>
      <c r="L132" s="297"/>
      <c r="M132" s="298"/>
      <c r="N132" s="224"/>
      <c r="O132" s="231"/>
      <c r="P132" s="231"/>
      <c r="Q132" s="231"/>
      <c r="R132" s="232"/>
      <c r="S132" s="232"/>
    </row>
    <row r="133" spans="1:19" ht="19.8" hidden="1" customHeight="1" x14ac:dyDescent="0.25">
      <c r="A133" s="948" t="str">
        <f>PR!D59</f>
        <v>Cleaning Bottle Brush  5 in 1 Multifunctional</v>
      </c>
      <c r="B133" s="949" t="s">
        <v>918</v>
      </c>
      <c r="C133" s="949" t="s">
        <v>918</v>
      </c>
      <c r="D133" s="949" t="s">
        <v>918</v>
      </c>
      <c r="E133" s="950" t="s">
        <v>918</v>
      </c>
      <c r="F133" s="385" t="s">
        <v>806</v>
      </c>
      <c r="G133" s="385" t="s">
        <v>806</v>
      </c>
      <c r="H133" s="385" t="s">
        <v>806</v>
      </c>
      <c r="I133" s="385" t="s">
        <v>806</v>
      </c>
      <c r="J133" s="313"/>
      <c r="K133" s="312"/>
      <c r="L133" s="297"/>
      <c r="M133" s="298"/>
      <c r="N133" s="224"/>
      <c r="O133" s="231"/>
      <c r="P133" s="231"/>
      <c r="Q133" s="231"/>
      <c r="R133" s="232"/>
      <c r="S133" s="232"/>
    </row>
    <row r="134" spans="1:19" ht="27.6" hidden="1" customHeight="1" x14ac:dyDescent="0.25">
      <c r="A134" s="948" t="str">
        <f>PR!D60</f>
        <v>Wooden Handle Ladle Length 88 CM
Diameter 14 CM</v>
      </c>
      <c r="B134" s="949" t="s">
        <v>918</v>
      </c>
      <c r="C134" s="949" t="s">
        <v>918</v>
      </c>
      <c r="D134" s="949" t="s">
        <v>918</v>
      </c>
      <c r="E134" s="950" t="s">
        <v>918</v>
      </c>
      <c r="F134" s="385" t="s">
        <v>806</v>
      </c>
      <c r="G134" s="385" t="s">
        <v>806</v>
      </c>
      <c r="H134" s="385" t="s">
        <v>806</v>
      </c>
      <c r="I134" s="385" t="s">
        <v>806</v>
      </c>
      <c r="J134" s="313"/>
      <c r="K134" s="312"/>
      <c r="L134" s="297"/>
      <c r="M134" s="298"/>
      <c r="N134" s="224"/>
      <c r="O134" s="231"/>
      <c r="P134" s="231"/>
      <c r="Q134" s="231"/>
      <c r="R134" s="232"/>
      <c r="S134" s="232"/>
    </row>
    <row r="135" spans="1:19" ht="19.8" hidden="1" customHeight="1" x14ac:dyDescent="0.25">
      <c r="A135" s="948" t="str">
        <f>PR!D61</f>
        <v xml:space="preserve">Silicone Gloves </v>
      </c>
      <c r="B135" s="949" t="s">
        <v>918</v>
      </c>
      <c r="C135" s="949" t="s">
        <v>918</v>
      </c>
      <c r="D135" s="949" t="s">
        <v>918</v>
      </c>
      <c r="E135" s="950" t="s">
        <v>918</v>
      </c>
      <c r="F135" s="384">
        <v>2450</v>
      </c>
      <c r="G135" s="385" t="s">
        <v>806</v>
      </c>
      <c r="H135" s="385" t="s">
        <v>806</v>
      </c>
      <c r="I135" s="385" t="s">
        <v>806</v>
      </c>
      <c r="J135" s="313"/>
      <c r="K135" s="312"/>
      <c r="L135" s="297"/>
      <c r="M135" s="298"/>
      <c r="N135" s="224"/>
      <c r="O135" s="231"/>
      <c r="P135" s="231"/>
      <c r="Q135" s="231"/>
      <c r="R135" s="232"/>
      <c r="S135" s="232"/>
    </row>
    <row r="136" spans="1:19" ht="19.8" hidden="1" customHeight="1" x14ac:dyDescent="0.25">
      <c r="A136" s="948" t="str">
        <f>PR!D62</f>
        <v>Plastic Crate 52cmX36cmX25cm without Hole Green</v>
      </c>
      <c r="B136" s="949" t="s">
        <v>918</v>
      </c>
      <c r="C136" s="949" t="s">
        <v>918</v>
      </c>
      <c r="D136" s="949" t="s">
        <v>918</v>
      </c>
      <c r="E136" s="950" t="s">
        <v>918</v>
      </c>
      <c r="F136" s="384">
        <v>5000</v>
      </c>
      <c r="G136" s="385" t="s">
        <v>806</v>
      </c>
      <c r="H136" s="385" t="s">
        <v>806</v>
      </c>
      <c r="I136" s="385" t="s">
        <v>806</v>
      </c>
      <c r="J136" s="313"/>
      <c r="K136" s="312"/>
      <c r="L136" s="297"/>
      <c r="M136" s="298"/>
      <c r="N136" s="224"/>
      <c r="O136" s="231"/>
      <c r="P136" s="231"/>
      <c r="Q136" s="231"/>
      <c r="R136" s="232"/>
      <c r="S136" s="232"/>
    </row>
    <row r="137" spans="1:19" ht="19.8" hidden="1" customHeight="1" x14ac:dyDescent="0.25">
      <c r="A137" s="948" t="str">
        <f>PR!D63</f>
        <v>Plastic Crate  52cmX36cmX25cm with Hole Green</v>
      </c>
      <c r="B137" s="949" t="s">
        <v>918</v>
      </c>
      <c r="C137" s="949" t="s">
        <v>918</v>
      </c>
      <c r="D137" s="949" t="s">
        <v>918</v>
      </c>
      <c r="E137" s="950" t="s">
        <v>918</v>
      </c>
      <c r="F137" s="384">
        <v>4950</v>
      </c>
      <c r="G137" s="385" t="s">
        <v>806</v>
      </c>
      <c r="H137" s="385" t="s">
        <v>806</v>
      </c>
      <c r="I137" s="385" t="s">
        <v>806</v>
      </c>
      <c r="J137" s="313"/>
      <c r="K137" s="312"/>
      <c r="L137" s="297"/>
      <c r="M137" s="298"/>
      <c r="N137" s="224"/>
      <c r="O137" s="231"/>
      <c r="P137" s="231"/>
      <c r="Q137" s="231"/>
      <c r="R137" s="232"/>
      <c r="S137" s="232"/>
    </row>
    <row r="138" spans="1:19" ht="19.8" hidden="1" customHeight="1" x14ac:dyDescent="0.25">
      <c r="A138" s="948" t="str">
        <f>PR!D64</f>
        <v>Plastic Crate 52cmX36cmX25cm without Hole Blue</v>
      </c>
      <c r="B138" s="949" t="s">
        <v>918</v>
      </c>
      <c r="C138" s="949" t="s">
        <v>918</v>
      </c>
      <c r="D138" s="949" t="s">
        <v>918</v>
      </c>
      <c r="E138" s="950" t="s">
        <v>918</v>
      </c>
      <c r="F138" s="384">
        <v>4950</v>
      </c>
      <c r="G138" s="385" t="s">
        <v>806</v>
      </c>
      <c r="H138" s="385" t="s">
        <v>806</v>
      </c>
      <c r="I138" s="385" t="s">
        <v>806</v>
      </c>
      <c r="J138" s="313"/>
      <c r="K138" s="312"/>
      <c r="L138" s="297"/>
      <c r="M138" s="298"/>
      <c r="N138" s="224"/>
      <c r="O138" s="231"/>
      <c r="P138" s="231"/>
      <c r="Q138" s="231"/>
      <c r="R138" s="232"/>
      <c r="S138" s="232"/>
    </row>
    <row r="139" spans="1:19" ht="19.8" hidden="1" customHeight="1" x14ac:dyDescent="0.25">
      <c r="A139" s="948" t="str">
        <f>PR!D65</f>
        <v>Plastic Crate  52cmX36cmX25cm with Hole Blue</v>
      </c>
      <c r="B139" s="949" t="s">
        <v>918</v>
      </c>
      <c r="C139" s="949" t="s">
        <v>918</v>
      </c>
      <c r="D139" s="949" t="s">
        <v>918</v>
      </c>
      <c r="E139" s="950" t="s">
        <v>918</v>
      </c>
      <c r="F139" s="384">
        <v>5000</v>
      </c>
      <c r="G139" s="385" t="s">
        <v>806</v>
      </c>
      <c r="H139" s="385" t="s">
        <v>806</v>
      </c>
      <c r="I139" s="385" t="s">
        <v>806</v>
      </c>
      <c r="J139" s="313"/>
      <c r="K139" s="312"/>
      <c r="L139" s="297"/>
      <c r="M139" s="298"/>
      <c r="N139" s="224"/>
      <c r="O139" s="231"/>
      <c r="P139" s="231"/>
      <c r="Q139" s="231"/>
      <c r="R139" s="232"/>
      <c r="S139" s="232"/>
    </row>
    <row r="140" spans="1:19" ht="31.2" hidden="1" customHeight="1" x14ac:dyDescent="0.25">
      <c r="A140" s="948" t="str">
        <f>PR!D66</f>
        <v>Plastic Bucket 12L with Cover and handle Food Grade (Storage Containers) white</v>
      </c>
      <c r="B140" s="949" t="s">
        <v>918</v>
      </c>
      <c r="C140" s="949" t="s">
        <v>918</v>
      </c>
      <c r="D140" s="949" t="s">
        <v>918</v>
      </c>
      <c r="E140" s="950" t="s">
        <v>918</v>
      </c>
      <c r="F140" s="384">
        <v>24000</v>
      </c>
      <c r="G140" s="385" t="s">
        <v>806</v>
      </c>
      <c r="H140" s="385" t="s">
        <v>806</v>
      </c>
      <c r="I140" s="385" t="s">
        <v>806</v>
      </c>
      <c r="J140" s="313"/>
      <c r="K140" s="312"/>
      <c r="L140" s="297"/>
      <c r="M140" s="298"/>
      <c r="N140" s="224"/>
      <c r="O140" s="231"/>
      <c r="P140" s="231"/>
      <c r="Q140" s="231"/>
      <c r="R140" s="232"/>
      <c r="S140" s="232"/>
    </row>
    <row r="141" spans="1:19" ht="30" hidden="1" customHeight="1" x14ac:dyDescent="0.25">
      <c r="A141" s="948" t="str">
        <f>PR!D67</f>
        <v>Plastic Bucket 6L with Cover and handle  Food Grade  (Storage Containers) white</v>
      </c>
      <c r="B141" s="949" t="s">
        <v>918</v>
      </c>
      <c r="C141" s="949" t="s">
        <v>918</v>
      </c>
      <c r="D141" s="949" t="s">
        <v>918</v>
      </c>
      <c r="E141" s="950" t="s">
        <v>918</v>
      </c>
      <c r="F141" s="384">
        <v>6800</v>
      </c>
      <c r="G141" s="385" t="s">
        <v>806</v>
      </c>
      <c r="H141" s="385" t="s">
        <v>806</v>
      </c>
      <c r="I141" s="385" t="s">
        <v>806</v>
      </c>
      <c r="J141" s="313"/>
      <c r="K141" s="312"/>
      <c r="L141" s="297"/>
      <c r="M141" s="298"/>
      <c r="N141" s="224"/>
      <c r="O141" s="231"/>
      <c r="P141" s="231"/>
      <c r="Q141" s="231"/>
      <c r="R141" s="232"/>
      <c r="S141" s="232"/>
    </row>
    <row r="142" spans="1:19" ht="30.6" hidden="1" customHeight="1" x14ac:dyDescent="0.25">
      <c r="A142" s="948" t="str">
        <f>PR!D68</f>
        <v>Plastic Bucket 4L with Cover and handle  Food Grade  (Storage Containers)white</v>
      </c>
      <c r="B142" s="949" t="s">
        <v>918</v>
      </c>
      <c r="C142" s="949" t="s">
        <v>918</v>
      </c>
      <c r="D142" s="949" t="s">
        <v>918</v>
      </c>
      <c r="E142" s="950" t="s">
        <v>918</v>
      </c>
      <c r="F142" s="384">
        <v>5600</v>
      </c>
      <c r="G142" s="385" t="s">
        <v>806</v>
      </c>
      <c r="H142" s="385" t="s">
        <v>806</v>
      </c>
      <c r="I142" s="385" t="s">
        <v>806</v>
      </c>
      <c r="J142" s="313"/>
      <c r="K142" s="312"/>
      <c r="L142" s="297"/>
      <c r="M142" s="298"/>
      <c r="N142" s="224"/>
      <c r="O142" s="231"/>
      <c r="P142" s="231"/>
      <c r="Q142" s="231"/>
      <c r="R142" s="232"/>
      <c r="S142" s="232"/>
    </row>
    <row r="143" spans="1:19" ht="30" hidden="1" customHeight="1" x14ac:dyDescent="0.25">
      <c r="A143" s="948" t="str">
        <f>PR!D69</f>
        <v>Plastic Bucket 2L with Cover and handle  Food Grade (Storage Containers) white</v>
      </c>
      <c r="B143" s="949" t="s">
        <v>918</v>
      </c>
      <c r="C143" s="949" t="s">
        <v>918</v>
      </c>
      <c r="D143" s="949" t="s">
        <v>918</v>
      </c>
      <c r="E143" s="950" t="s">
        <v>918</v>
      </c>
      <c r="F143" s="684" t="s">
        <v>806</v>
      </c>
      <c r="G143" s="385" t="s">
        <v>806</v>
      </c>
      <c r="H143" s="385" t="s">
        <v>806</v>
      </c>
      <c r="I143" s="385" t="s">
        <v>806</v>
      </c>
      <c r="J143" s="313"/>
      <c r="K143" s="312"/>
      <c r="L143" s="297"/>
      <c r="M143" s="298"/>
      <c r="N143" s="224"/>
      <c r="O143" s="231"/>
      <c r="P143" s="231"/>
      <c r="Q143" s="231"/>
      <c r="R143" s="232"/>
      <c r="S143" s="232"/>
    </row>
    <row r="144" spans="1:19" ht="19.8" hidden="1" customHeight="1" x14ac:dyDescent="0.25">
      <c r="A144" s="948" t="str">
        <f>PR!D70</f>
        <v>Storage box 155 liters</v>
      </c>
      <c r="B144" s="949" t="s">
        <v>918</v>
      </c>
      <c r="C144" s="949" t="s">
        <v>918</v>
      </c>
      <c r="D144" s="949" t="s">
        <v>918</v>
      </c>
      <c r="E144" s="950" t="s">
        <v>918</v>
      </c>
      <c r="F144" s="684" t="s">
        <v>806</v>
      </c>
      <c r="G144" s="385" t="s">
        <v>806</v>
      </c>
      <c r="H144" s="385" t="s">
        <v>806</v>
      </c>
      <c r="I144" s="385" t="s">
        <v>806</v>
      </c>
      <c r="J144" s="313"/>
      <c r="K144" s="312"/>
      <c r="L144" s="297"/>
      <c r="M144" s="298"/>
      <c r="N144" s="224"/>
      <c r="O144" s="231"/>
      <c r="P144" s="231"/>
      <c r="Q144" s="231"/>
      <c r="R144" s="232"/>
      <c r="S144" s="232"/>
    </row>
    <row r="145" spans="1:19" ht="59.4" hidden="1" customHeight="1" x14ac:dyDescent="0.25">
      <c r="A145" s="948" t="str">
        <f>PR!D71</f>
        <v>Steamer  Cooker  20 Quart Induction-ready Stainless Steel
Cover included
Stainless steel
Tri-ply bottom</v>
      </c>
      <c r="B145" s="949" t="s">
        <v>918</v>
      </c>
      <c r="C145" s="949" t="s">
        <v>918</v>
      </c>
      <c r="D145" s="949" t="s">
        <v>918</v>
      </c>
      <c r="E145" s="950" t="s">
        <v>918</v>
      </c>
      <c r="F145" s="684" t="s">
        <v>806</v>
      </c>
      <c r="G145" s="385" t="s">
        <v>806</v>
      </c>
      <c r="H145" s="385" t="s">
        <v>806</v>
      </c>
      <c r="I145" s="385" t="s">
        <v>806</v>
      </c>
      <c r="J145" s="313"/>
      <c r="K145" s="312"/>
      <c r="L145" s="297"/>
      <c r="M145" s="298"/>
      <c r="N145" s="224"/>
      <c r="O145" s="231"/>
      <c r="P145" s="231"/>
      <c r="Q145" s="231"/>
      <c r="R145" s="232"/>
      <c r="S145" s="232"/>
    </row>
    <row r="146" spans="1:19" ht="19.8" hidden="1" customHeight="1" x14ac:dyDescent="0.25">
      <c r="A146" s="948" t="str">
        <f>PR!D72</f>
        <v xml:space="preserve">Stock Pot with Cover, 45CM*45CM  Stainless Steel </v>
      </c>
      <c r="B146" s="949" t="s">
        <v>918</v>
      </c>
      <c r="C146" s="949" t="s">
        <v>918</v>
      </c>
      <c r="D146" s="949" t="s">
        <v>918</v>
      </c>
      <c r="E146" s="950" t="s">
        <v>918</v>
      </c>
      <c r="F146" s="684" t="s">
        <v>806</v>
      </c>
      <c r="G146" s="385" t="s">
        <v>806</v>
      </c>
      <c r="H146" s="385" t="s">
        <v>806</v>
      </c>
      <c r="I146" s="385" t="s">
        <v>806</v>
      </c>
      <c r="J146" s="313"/>
      <c r="K146" s="312"/>
      <c r="L146" s="297"/>
      <c r="M146" s="298"/>
      <c r="N146" s="224"/>
      <c r="O146" s="231"/>
      <c r="P146" s="231"/>
      <c r="Q146" s="231"/>
      <c r="R146" s="232"/>
      <c r="S146" s="232"/>
    </row>
    <row r="147" spans="1:19" ht="19.8" hidden="1" customHeight="1" x14ac:dyDescent="0.25">
      <c r="A147" s="948" t="str">
        <f>PR!D73</f>
        <v xml:space="preserve">Wok Pan  2mm (thickness) 60cm diameter </v>
      </c>
      <c r="B147" s="949" t="s">
        <v>918</v>
      </c>
      <c r="C147" s="949" t="s">
        <v>918</v>
      </c>
      <c r="D147" s="949" t="s">
        <v>918</v>
      </c>
      <c r="E147" s="950" t="s">
        <v>918</v>
      </c>
      <c r="F147" s="684" t="s">
        <v>806</v>
      </c>
      <c r="G147" s="385" t="s">
        <v>806</v>
      </c>
      <c r="H147" s="385" t="s">
        <v>806</v>
      </c>
      <c r="I147" s="385" t="s">
        <v>806</v>
      </c>
      <c r="J147" s="313"/>
      <c r="K147" s="312"/>
      <c r="L147" s="297"/>
      <c r="M147" s="298"/>
      <c r="N147" s="224"/>
      <c r="O147" s="231"/>
      <c r="P147" s="231"/>
      <c r="Q147" s="231"/>
      <c r="R147" s="232"/>
      <c r="S147" s="232"/>
    </row>
    <row r="148" spans="1:19" ht="99.6" hidden="1" customHeight="1" x14ac:dyDescent="0.25">
      <c r="A148" s="948" t="str">
        <f>PR!D74</f>
        <v>Office Desk/Table
Material: MDF
Color: Walnut
Dimensions of Table:
47.24" W x 30.31" H x 23.63" D
Drawer Dimensions:
11" W x 23" H x 18.75" D</v>
      </c>
      <c r="B148" s="949" t="s">
        <v>918</v>
      </c>
      <c r="C148" s="949" t="s">
        <v>918</v>
      </c>
      <c r="D148" s="949" t="s">
        <v>918</v>
      </c>
      <c r="E148" s="950" t="s">
        <v>918</v>
      </c>
      <c r="F148" s="324">
        <f>DATA!O1265</f>
        <v>0</v>
      </c>
      <c r="G148" s="297" t="s">
        <v>806</v>
      </c>
      <c r="H148" s="297" t="s">
        <v>806</v>
      </c>
      <c r="I148" s="296" t="s">
        <v>806</v>
      </c>
      <c r="J148" s="313"/>
      <c r="K148" s="312" t="s">
        <v>806</v>
      </c>
      <c r="L148" s="297"/>
      <c r="M148" s="298"/>
      <c r="N148" s="224"/>
      <c r="O148" s="231"/>
      <c r="P148" s="231"/>
      <c r="Q148" s="231"/>
      <c r="R148" s="232"/>
      <c r="S148" s="232"/>
    </row>
    <row r="149" spans="1:19" ht="151.19999999999999" hidden="1" customHeight="1" x14ac:dyDescent="0.25">
      <c r="A149" s="948" t="str">
        <f>PR!D75</f>
        <v>Office Chair - Junior Executive Chair
Black Leatherette
Ergonomic with padded armrests
Chrome base with smooth-rolling caster wheels
Seat Dimensions:
21" L x 21" W
Backrest Dimensions:
26.5" L x 21" W
Full Dimensions:
25" W x 42" - 45" H</v>
      </c>
      <c r="B149" s="949" t="s">
        <v>918</v>
      </c>
      <c r="C149" s="949" t="s">
        <v>918</v>
      </c>
      <c r="D149" s="949" t="s">
        <v>918</v>
      </c>
      <c r="E149" s="950" t="s">
        <v>918</v>
      </c>
      <c r="F149" s="324">
        <f>DATA!O1266</f>
        <v>0</v>
      </c>
      <c r="G149" s="297" t="s">
        <v>806</v>
      </c>
      <c r="H149" s="297" t="s">
        <v>806</v>
      </c>
      <c r="I149" s="296" t="s">
        <v>806</v>
      </c>
      <c r="J149" s="313"/>
      <c r="K149" s="312" t="s">
        <v>806</v>
      </c>
      <c r="L149" s="297"/>
      <c r="M149" s="298"/>
      <c r="N149" s="224"/>
      <c r="O149" s="231"/>
      <c r="P149" s="231"/>
      <c r="Q149" s="231"/>
      <c r="R149" s="232"/>
      <c r="S149" s="232"/>
    </row>
    <row r="150" spans="1:19" ht="263.39999999999998" hidden="1" customHeight="1" x14ac:dyDescent="0.25">
      <c r="A150" s="948" t="str">
        <f>PR!D76</f>
        <v>Portable Projector with bag and stand
Product Details:
Android 11,500 ANSI
DRM L1 Certification
nnovative 120°rotating projection
ASA 3.0(AF+KS+ScrnFit+Avoid)
Dual-bass diaphragms
≤30 dB/m Ultra-low decibel
Specifications:
Product Color: White
Product Weight: 1.5Kg
Product Size: 145*142*219 mm
Display Technology: LCD
Brightness: 500 ANSI Lumens
Physical Resolution: 1920 * 1080 FHD
Lens： 3 Pcs aspherical pure glass lens
Projection Features
Zoom Function：50%-100%
Projection Ratio: 1.2: 1
Projection Size: 45-140 Inch
Projection Distance: 1.2-3.8m
Intelligent Adjustment
Keystone Correction： Auto
Focus Adjustment： Auto
Obstacle Avoidance： Auto
Screen Alignment： Auto
Audio &amp; Connectivity
Speaker: 5W * 2
Noise: ≤30dB/m
Cavity Volume：370CC
Bluetooth: 5.0
WiFi: Dual Band 2.4/5G Hz
Interface
HDMI：*1
USB：*1
AUX3.5mm：*1</v>
      </c>
      <c r="B150" s="949" t="s">
        <v>918</v>
      </c>
      <c r="C150" s="949" t="s">
        <v>918</v>
      </c>
      <c r="D150" s="949" t="s">
        <v>918</v>
      </c>
      <c r="E150" s="950" t="s">
        <v>918</v>
      </c>
      <c r="F150" s="324">
        <f>DATA!O1267</f>
        <v>0</v>
      </c>
      <c r="G150" s="297" t="s">
        <v>806</v>
      </c>
      <c r="H150" s="297" t="s">
        <v>806</v>
      </c>
      <c r="I150" s="296" t="s">
        <v>806</v>
      </c>
      <c r="J150" s="313"/>
      <c r="K150" s="312" t="s">
        <v>806</v>
      </c>
      <c r="L150" s="297"/>
      <c r="M150" s="298"/>
      <c r="N150" s="224"/>
      <c r="O150" s="231"/>
      <c r="P150" s="231"/>
      <c r="Q150" s="231"/>
      <c r="R150" s="232"/>
      <c r="S150" s="232"/>
    </row>
    <row r="151" spans="1:19" ht="19.8" hidden="1" customHeight="1" x14ac:dyDescent="0.25">
      <c r="A151" s="960">
        <f>PR!D77</f>
        <v>0</v>
      </c>
      <c r="B151" s="961" t="s">
        <v>918</v>
      </c>
      <c r="C151" s="961" t="s">
        <v>918</v>
      </c>
      <c r="D151" s="961" t="s">
        <v>918</v>
      </c>
      <c r="E151" s="962" t="s">
        <v>918</v>
      </c>
      <c r="F151" s="324">
        <f>DATA!O1268</f>
        <v>0</v>
      </c>
      <c r="G151" s="297"/>
      <c r="H151" s="297"/>
      <c r="I151" s="300"/>
      <c r="J151" s="300"/>
      <c r="K151" s="297"/>
      <c r="L151" s="297"/>
      <c r="M151" s="298"/>
      <c r="N151" s="224"/>
      <c r="O151" s="231"/>
      <c r="P151" s="231"/>
      <c r="Q151" s="231"/>
      <c r="R151" s="232"/>
      <c r="S151" s="232"/>
    </row>
    <row r="152" spans="1:19" ht="19.8" hidden="1" customHeight="1" x14ac:dyDescent="0.25">
      <c r="A152" s="960" t="str">
        <f>PR!D78</f>
        <v>Assorted Coffee 3 in 1</v>
      </c>
      <c r="B152" s="961" t="s">
        <v>918</v>
      </c>
      <c r="C152" s="961" t="s">
        <v>918</v>
      </c>
      <c r="D152" s="961" t="s">
        <v>918</v>
      </c>
      <c r="E152" s="962" t="s">
        <v>918</v>
      </c>
      <c r="F152" s="324">
        <f>DATA!O1269</f>
        <v>0</v>
      </c>
      <c r="G152" s="297"/>
      <c r="H152" s="297"/>
      <c r="I152" s="300"/>
      <c r="J152" s="300"/>
      <c r="K152" s="297"/>
      <c r="L152" s="297"/>
      <c r="M152" s="298"/>
      <c r="N152" s="224"/>
      <c r="O152" s="231"/>
      <c r="P152" s="231"/>
      <c r="Q152" s="231"/>
      <c r="R152" s="232"/>
      <c r="S152" s="232"/>
    </row>
    <row r="153" spans="1:19" ht="19.8" hidden="1" customHeight="1" x14ac:dyDescent="0.25">
      <c r="A153" s="960" t="str">
        <f>PR!D79</f>
        <v>Coke 1.7L</v>
      </c>
      <c r="B153" s="961" t="s">
        <v>918</v>
      </c>
      <c r="C153" s="961" t="s">
        <v>918</v>
      </c>
      <c r="D153" s="961" t="s">
        <v>918</v>
      </c>
      <c r="E153" s="962" t="s">
        <v>918</v>
      </c>
      <c r="F153" s="324">
        <f>DATA!O1270</f>
        <v>0</v>
      </c>
      <c r="G153" s="297"/>
      <c r="H153" s="297"/>
      <c r="I153" s="300"/>
      <c r="J153" s="300"/>
      <c r="K153" s="297"/>
      <c r="L153" s="297"/>
      <c r="M153" s="298"/>
      <c r="N153" s="224"/>
      <c r="O153" s="231"/>
      <c r="P153" s="231"/>
      <c r="Q153" s="231"/>
      <c r="R153" s="232"/>
      <c r="S153" s="232"/>
    </row>
    <row r="154" spans="1:19" ht="19.8" hidden="1" customHeight="1" x14ac:dyDescent="0.25">
      <c r="A154" s="960" t="str">
        <f>PR!D80</f>
        <v>Bottled Water 1L</v>
      </c>
      <c r="B154" s="961" t="s">
        <v>918</v>
      </c>
      <c r="C154" s="961" t="s">
        <v>918</v>
      </c>
      <c r="D154" s="961" t="s">
        <v>918</v>
      </c>
      <c r="E154" s="962" t="s">
        <v>918</v>
      </c>
      <c r="F154" s="324">
        <f>DATA!O1271</f>
        <v>0</v>
      </c>
      <c r="G154" s="297"/>
      <c r="H154" s="297"/>
      <c r="I154" s="300"/>
      <c r="J154" s="300"/>
      <c r="K154" s="297"/>
      <c r="L154" s="297"/>
      <c r="M154" s="298"/>
      <c r="N154" s="224"/>
      <c r="O154" s="231"/>
      <c r="P154" s="231"/>
      <c r="Q154" s="231"/>
      <c r="R154" s="232"/>
      <c r="S154" s="232"/>
    </row>
    <row r="155" spans="1:19" ht="19.8" hidden="1" customHeight="1" x14ac:dyDescent="0.25">
      <c r="A155" s="960" t="str">
        <f>PR!D81</f>
        <v>Dutchmill 90ml 4's</v>
      </c>
      <c r="B155" s="961" t="s">
        <v>918</v>
      </c>
      <c r="C155" s="961" t="s">
        <v>918</v>
      </c>
      <c r="D155" s="961" t="s">
        <v>918</v>
      </c>
      <c r="E155" s="962" t="s">
        <v>918</v>
      </c>
      <c r="F155" s="324">
        <f>DATA!O1272</f>
        <v>0</v>
      </c>
      <c r="G155" s="297">
        <v>17000</v>
      </c>
      <c r="H155" s="297">
        <v>17000</v>
      </c>
      <c r="I155" s="300">
        <v>17000</v>
      </c>
      <c r="J155" s="300"/>
      <c r="K155" s="297"/>
      <c r="L155" s="297"/>
      <c r="M155" s="298"/>
      <c r="N155" s="224"/>
      <c r="O155" s="231"/>
      <c r="P155" s="231"/>
      <c r="Q155" s="231"/>
      <c r="R155" s="232"/>
      <c r="S155" s="232"/>
    </row>
    <row r="156" spans="1:19" ht="19.8" hidden="1" customHeight="1" x14ac:dyDescent="0.25">
      <c r="A156" s="960" t="str">
        <f>PR!D82</f>
        <v>Dutchmill 180ml 4's</v>
      </c>
      <c r="B156" s="961" t="s">
        <v>918</v>
      </c>
      <c r="C156" s="961" t="s">
        <v>918</v>
      </c>
      <c r="D156" s="961" t="s">
        <v>918</v>
      </c>
      <c r="E156" s="962" t="s">
        <v>918</v>
      </c>
      <c r="F156" s="324">
        <f>DATA!O1273</f>
        <v>0</v>
      </c>
      <c r="G156" s="297">
        <v>1500</v>
      </c>
      <c r="H156" s="297">
        <v>1500</v>
      </c>
      <c r="I156" s="300">
        <v>1500</v>
      </c>
      <c r="J156" s="300"/>
      <c r="K156" s="297"/>
      <c r="L156" s="297"/>
      <c r="M156" s="298"/>
      <c r="N156" s="224"/>
      <c r="O156" s="231"/>
      <c r="P156" s="231"/>
      <c r="Q156" s="231"/>
      <c r="R156" s="232"/>
      <c r="S156" s="232"/>
    </row>
    <row r="157" spans="1:19" ht="19.8" hidden="1" customHeight="1" x14ac:dyDescent="0.25">
      <c r="A157" s="960" t="str">
        <f>PR!D83</f>
        <v>Chuckie 180ml 6's</v>
      </c>
      <c r="B157" s="961" t="s">
        <v>918</v>
      </c>
      <c r="C157" s="961" t="s">
        <v>918</v>
      </c>
      <c r="D157" s="961" t="s">
        <v>918</v>
      </c>
      <c r="E157" s="962" t="s">
        <v>918</v>
      </c>
      <c r="F157" s="324">
        <f>DATA!O1274</f>
        <v>0</v>
      </c>
      <c r="G157" s="297">
        <v>880</v>
      </c>
      <c r="H157" s="297">
        <v>880</v>
      </c>
      <c r="I157" s="300">
        <v>880</v>
      </c>
      <c r="J157" s="300"/>
      <c r="K157" s="297"/>
      <c r="L157" s="297"/>
      <c r="M157" s="298"/>
      <c r="N157" s="224"/>
      <c r="O157" s="231"/>
      <c r="P157" s="231"/>
      <c r="Q157" s="231"/>
      <c r="R157" s="232"/>
      <c r="S157" s="232"/>
    </row>
    <row r="158" spans="1:19" ht="19.8" hidden="1" customHeight="1" x14ac:dyDescent="0.25">
      <c r="A158" s="960" t="str">
        <f>PR!D84</f>
        <v>Cupkeyk</v>
      </c>
      <c r="B158" s="961" t="s">
        <v>918</v>
      </c>
      <c r="C158" s="961" t="s">
        <v>918</v>
      </c>
      <c r="D158" s="961" t="s">
        <v>918</v>
      </c>
      <c r="E158" s="962" t="s">
        <v>918</v>
      </c>
      <c r="F158" s="324">
        <f>DATA!O1275</f>
        <v>0</v>
      </c>
      <c r="G158" s="297">
        <v>180</v>
      </c>
      <c r="H158" s="297">
        <v>180</v>
      </c>
      <c r="I158" s="300">
        <v>180</v>
      </c>
      <c r="J158" s="300"/>
      <c r="K158" s="297"/>
      <c r="L158" s="297"/>
      <c r="M158" s="298"/>
      <c r="N158" s="224"/>
      <c r="O158" s="231"/>
      <c r="P158" s="231"/>
      <c r="Q158" s="231"/>
      <c r="R158" s="232"/>
      <c r="S158" s="232"/>
    </row>
    <row r="159" spans="1:19" ht="19.8" hidden="1" customHeight="1" x14ac:dyDescent="0.25">
      <c r="A159" s="960" t="str">
        <f>PR!D85</f>
        <v>Fudgee Bar</v>
      </c>
      <c r="B159" s="961" t="s">
        <v>918</v>
      </c>
      <c r="C159" s="961" t="s">
        <v>918</v>
      </c>
      <c r="D159" s="961" t="s">
        <v>918</v>
      </c>
      <c r="E159" s="962" t="s">
        <v>918</v>
      </c>
      <c r="F159" s="324">
        <f>DATA!O1276</f>
        <v>0</v>
      </c>
      <c r="G159" s="297">
        <v>360</v>
      </c>
      <c r="H159" s="297">
        <v>360</v>
      </c>
      <c r="I159" s="300">
        <v>360</v>
      </c>
      <c r="J159" s="300"/>
      <c r="K159" s="297"/>
      <c r="L159" s="297"/>
      <c r="M159" s="298"/>
      <c r="N159" s="224"/>
      <c r="O159" s="231"/>
      <c r="P159" s="231"/>
      <c r="Q159" s="231"/>
      <c r="R159" s="232"/>
      <c r="S159" s="232"/>
    </row>
    <row r="160" spans="1:19" ht="19.8" hidden="1" customHeight="1" x14ac:dyDescent="0.25">
      <c r="A160" s="960" t="str">
        <f>PR!D86</f>
        <v>Mamon 12's</v>
      </c>
      <c r="B160" s="961" t="s">
        <v>918</v>
      </c>
      <c r="C160" s="961" t="s">
        <v>918</v>
      </c>
      <c r="D160" s="961" t="s">
        <v>918</v>
      </c>
      <c r="E160" s="962" t="s">
        <v>918</v>
      </c>
      <c r="F160" s="324">
        <f>DATA!O1277</f>
        <v>0</v>
      </c>
      <c r="G160" s="297">
        <v>900</v>
      </c>
      <c r="H160" s="297">
        <v>900</v>
      </c>
      <c r="I160" s="300">
        <v>900</v>
      </c>
      <c r="J160" s="300"/>
      <c r="K160" s="297"/>
      <c r="L160" s="297"/>
      <c r="M160" s="298"/>
      <c r="N160" s="224"/>
      <c r="O160" s="231"/>
      <c r="P160" s="231"/>
      <c r="Q160" s="231"/>
      <c r="R160" s="232"/>
      <c r="S160" s="232"/>
    </row>
    <row r="161" spans="1:19" ht="19.8" hidden="1" customHeight="1" x14ac:dyDescent="0.25">
      <c r="A161" s="960" t="str">
        <f>PR!D87</f>
        <v>Smart-C Assorted</v>
      </c>
      <c r="B161" s="961" t="s">
        <v>918</v>
      </c>
      <c r="C161" s="961" t="s">
        <v>918</v>
      </c>
      <c r="D161" s="961" t="s">
        <v>918</v>
      </c>
      <c r="E161" s="962" t="s">
        <v>918</v>
      </c>
      <c r="F161" s="324">
        <f>DATA!O1278</f>
        <v>0</v>
      </c>
      <c r="G161" s="297">
        <v>900</v>
      </c>
      <c r="H161" s="297">
        <v>900</v>
      </c>
      <c r="I161" s="300">
        <v>900</v>
      </c>
      <c r="J161" s="300"/>
      <c r="K161" s="297"/>
      <c r="L161" s="297"/>
      <c r="M161" s="301"/>
      <c r="N161" s="224"/>
      <c r="O161" s="231"/>
      <c r="P161" s="231"/>
      <c r="Q161" s="231"/>
      <c r="R161" s="232"/>
      <c r="S161" s="232"/>
    </row>
    <row r="162" spans="1:19" ht="19.8" hidden="1" customHeight="1" x14ac:dyDescent="0.25">
      <c r="A162" s="960" t="str">
        <f>PR!D88</f>
        <v>Chuckie 110ml 6's</v>
      </c>
      <c r="B162" s="961" t="s">
        <v>918</v>
      </c>
      <c r="C162" s="961" t="s">
        <v>918</v>
      </c>
      <c r="D162" s="961" t="s">
        <v>918</v>
      </c>
      <c r="E162" s="962" t="s">
        <v>918</v>
      </c>
      <c r="F162" s="324">
        <f>DATA!O1279</f>
        <v>0</v>
      </c>
      <c r="G162" s="297">
        <v>925</v>
      </c>
      <c r="H162" s="297">
        <v>925</v>
      </c>
      <c r="I162" s="300">
        <v>925</v>
      </c>
      <c r="J162" s="300"/>
      <c r="K162" s="297"/>
      <c r="L162" s="302"/>
      <c r="M162" s="963"/>
      <c r="N162" s="224"/>
      <c r="O162" s="231"/>
      <c r="P162" s="231"/>
      <c r="Q162" s="231"/>
      <c r="R162" s="232"/>
      <c r="S162" s="232"/>
    </row>
    <row r="163" spans="1:19" ht="19.8" hidden="1" customHeight="1" x14ac:dyDescent="0.25">
      <c r="A163" s="960" t="str">
        <f>PR!D89</f>
        <v>Nestea Drink 500ml</v>
      </c>
      <c r="B163" s="961" t="s">
        <v>918</v>
      </c>
      <c r="C163" s="961" t="s">
        <v>918</v>
      </c>
      <c r="D163" s="961" t="s">
        <v>918</v>
      </c>
      <c r="E163" s="962" t="s">
        <v>918</v>
      </c>
      <c r="F163" s="324">
        <f>DATA!O1280</f>
        <v>0</v>
      </c>
      <c r="G163" s="297">
        <v>9300</v>
      </c>
      <c r="H163" s="297">
        <v>9300</v>
      </c>
      <c r="I163" s="300">
        <v>9300</v>
      </c>
      <c r="J163" s="300"/>
      <c r="K163" s="297"/>
      <c r="L163" s="299"/>
      <c r="M163" s="964"/>
      <c r="N163" s="224"/>
      <c r="O163" s="231"/>
      <c r="P163" s="231"/>
      <c r="Q163" s="231"/>
      <c r="R163" s="232"/>
      <c r="S163" s="232"/>
    </row>
    <row r="164" spans="1:19" ht="19.8" hidden="1" customHeight="1" x14ac:dyDescent="0.25">
      <c r="A164" s="960" t="str">
        <f>PR!D90</f>
        <v>Meal Box 2 Compartment</v>
      </c>
      <c r="B164" s="961" t="s">
        <v>918</v>
      </c>
      <c r="C164" s="961" t="s">
        <v>918</v>
      </c>
      <c r="D164" s="961" t="s">
        <v>918</v>
      </c>
      <c r="E164" s="962" t="s">
        <v>918</v>
      </c>
      <c r="F164" s="324">
        <f>DATA!O1281</f>
        <v>0</v>
      </c>
      <c r="G164" s="297">
        <v>32000</v>
      </c>
      <c r="H164" s="297">
        <v>32000</v>
      </c>
      <c r="I164" s="300">
        <v>32000</v>
      </c>
      <c r="J164" s="300"/>
      <c r="K164" s="297"/>
      <c r="L164" s="297"/>
      <c r="M164" s="301"/>
      <c r="N164" s="224"/>
      <c r="O164" s="231"/>
      <c r="P164" s="231"/>
      <c r="Q164" s="231"/>
      <c r="R164" s="232"/>
      <c r="S164" s="232"/>
    </row>
    <row r="165" spans="1:19" ht="19.8" hidden="1" customHeight="1" x14ac:dyDescent="0.25">
      <c r="A165" s="960" t="str">
        <f>PR!D91</f>
        <v>Disposable Fork</v>
      </c>
      <c r="B165" s="961" t="s">
        <v>918</v>
      </c>
      <c r="C165" s="961" t="s">
        <v>918</v>
      </c>
      <c r="D165" s="961" t="s">
        <v>918</v>
      </c>
      <c r="E165" s="962" t="s">
        <v>918</v>
      </c>
      <c r="F165" s="324">
        <f>DATA!O1282</f>
        <v>0</v>
      </c>
      <c r="G165" s="303">
        <v>9900</v>
      </c>
      <c r="H165" s="303">
        <v>9900</v>
      </c>
      <c r="I165" s="300">
        <v>9900</v>
      </c>
      <c r="J165" s="300"/>
      <c r="K165" s="297"/>
      <c r="L165" s="297"/>
      <c r="M165" s="298"/>
      <c r="N165" s="224"/>
      <c r="O165" s="231"/>
      <c r="P165" s="231"/>
      <c r="Q165" s="231"/>
      <c r="R165" s="232"/>
      <c r="S165" s="232"/>
    </row>
    <row r="166" spans="1:19" ht="19.8" hidden="1" customHeight="1" x14ac:dyDescent="0.25">
      <c r="A166" s="960" t="str">
        <f>PR!D92</f>
        <v>Disposable Spoon</v>
      </c>
      <c r="B166" s="961" t="s">
        <v>918</v>
      </c>
      <c r="C166" s="961" t="s">
        <v>918</v>
      </c>
      <c r="D166" s="961" t="s">
        <v>918</v>
      </c>
      <c r="E166" s="962" t="s">
        <v>918</v>
      </c>
      <c r="F166" s="324">
        <f>DATA!O1283</f>
        <v>0</v>
      </c>
      <c r="G166" s="303">
        <v>400</v>
      </c>
      <c r="H166" s="303">
        <v>400</v>
      </c>
      <c r="I166" s="300">
        <v>400</v>
      </c>
      <c r="J166" s="300"/>
      <c r="K166" s="297"/>
      <c r="L166" s="297"/>
      <c r="M166" s="298"/>
      <c r="N166" s="224"/>
      <c r="O166" s="231"/>
      <c r="P166" s="231"/>
      <c r="Q166" s="231"/>
      <c r="R166" s="232"/>
      <c r="S166" s="232"/>
    </row>
    <row r="167" spans="1:19" ht="19.8" hidden="1" customHeight="1" x14ac:dyDescent="0.25">
      <c r="A167" s="960" t="str">
        <f>PR!D93</f>
        <v>Meal Box 3 compartment</v>
      </c>
      <c r="B167" s="961" t="s">
        <v>918</v>
      </c>
      <c r="C167" s="961" t="s">
        <v>918</v>
      </c>
      <c r="D167" s="961" t="s">
        <v>918</v>
      </c>
      <c r="E167" s="962" t="s">
        <v>918</v>
      </c>
      <c r="F167" s="324">
        <f>DATA!O1284</f>
        <v>0</v>
      </c>
      <c r="G167" s="297">
        <v>1500</v>
      </c>
      <c r="H167" s="297">
        <v>1500</v>
      </c>
      <c r="I167" s="300">
        <v>1500</v>
      </c>
      <c r="J167" s="300"/>
      <c r="K167" s="297"/>
      <c r="L167" s="297"/>
      <c r="M167" s="298"/>
      <c r="N167" s="224"/>
      <c r="O167" s="231"/>
      <c r="P167" s="231"/>
      <c r="Q167" s="231"/>
      <c r="R167" s="232"/>
      <c r="S167" s="232"/>
    </row>
    <row r="168" spans="1:19" ht="19.8" hidden="1" customHeight="1" x14ac:dyDescent="0.25">
      <c r="A168" s="960" t="str">
        <f>PR!D94</f>
        <v>Spaghetti Box</v>
      </c>
      <c r="B168" s="961" t="s">
        <v>918</v>
      </c>
      <c r="C168" s="961" t="s">
        <v>918</v>
      </c>
      <c r="D168" s="961" t="s">
        <v>918</v>
      </c>
      <c r="E168" s="962" t="s">
        <v>918</v>
      </c>
      <c r="F168" s="324">
        <f>DATA!O1285</f>
        <v>0</v>
      </c>
      <c r="G168" s="303">
        <v>9950</v>
      </c>
      <c r="H168" s="303">
        <v>9950</v>
      </c>
      <c r="I168" s="300">
        <v>9950</v>
      </c>
      <c r="J168" s="300"/>
      <c r="K168" s="297"/>
      <c r="L168" s="297"/>
      <c r="M168" s="298"/>
      <c r="N168" s="224"/>
      <c r="O168" s="231"/>
      <c r="P168" s="231"/>
      <c r="Q168" s="231"/>
      <c r="R168" s="232"/>
      <c r="S168" s="232"/>
    </row>
    <row r="169" spans="1:19" ht="19.8" hidden="1" customHeight="1" x14ac:dyDescent="0.25">
      <c r="A169" s="960" t="str">
        <f>PR!D95</f>
        <v>Disposable Bowl 390cc</v>
      </c>
      <c r="B169" s="961" t="s">
        <v>918</v>
      </c>
      <c r="C169" s="961" t="s">
        <v>918</v>
      </c>
      <c r="D169" s="961" t="s">
        <v>918</v>
      </c>
      <c r="E169" s="962" t="s">
        <v>918</v>
      </c>
      <c r="F169" s="324">
        <f>DATA!O1286</f>
        <v>0</v>
      </c>
      <c r="G169" s="965">
        <v>1440</v>
      </c>
      <c r="H169" s="965">
        <v>1440</v>
      </c>
      <c r="I169" s="300">
        <v>1440</v>
      </c>
      <c r="J169" s="300"/>
      <c r="K169" s="297"/>
      <c r="L169" s="297"/>
      <c r="M169" s="298"/>
      <c r="N169" s="224"/>
      <c r="O169" s="231"/>
      <c r="P169" s="231"/>
      <c r="Q169" s="231"/>
      <c r="R169" s="232"/>
      <c r="S169" s="232"/>
    </row>
    <row r="170" spans="1:19" ht="19.8" hidden="1" customHeight="1" x14ac:dyDescent="0.25">
      <c r="A170" s="960" t="str">
        <f>PR!D96</f>
        <v>Disposable Cup 8oz</v>
      </c>
      <c r="B170" s="961" t="s">
        <v>918</v>
      </c>
      <c r="C170" s="961" t="s">
        <v>918</v>
      </c>
      <c r="D170" s="961" t="s">
        <v>918</v>
      </c>
      <c r="E170" s="962" t="s">
        <v>918</v>
      </c>
      <c r="F170" s="324">
        <f>DATA!O1287</f>
        <v>0</v>
      </c>
      <c r="G170" s="966"/>
      <c r="H170" s="966"/>
      <c r="I170" s="300"/>
      <c r="J170" s="300"/>
      <c r="K170" s="297"/>
      <c r="L170" s="297"/>
      <c r="M170" s="298"/>
      <c r="N170" s="224"/>
      <c r="O170" s="231"/>
      <c r="P170" s="231"/>
      <c r="Q170" s="231"/>
      <c r="R170" s="232"/>
      <c r="S170" s="232"/>
    </row>
    <row r="171" spans="1:19" ht="19.8" hidden="1" customHeight="1" x14ac:dyDescent="0.25">
      <c r="A171" s="960" t="str">
        <f>PR!D97</f>
        <v>Cling Wrap</v>
      </c>
      <c r="B171" s="961" t="s">
        <v>918</v>
      </c>
      <c r="C171" s="961" t="s">
        <v>918</v>
      </c>
      <c r="D171" s="961" t="s">
        <v>918</v>
      </c>
      <c r="E171" s="962" t="s">
        <v>918</v>
      </c>
      <c r="F171" s="324">
        <f>DATA!O1288</f>
        <v>0</v>
      </c>
      <c r="G171" s="300"/>
      <c r="H171" s="300"/>
      <c r="I171" s="300"/>
      <c r="J171" s="300"/>
      <c r="K171" s="297"/>
      <c r="L171" s="297"/>
      <c r="M171" s="298"/>
      <c r="N171" s="224"/>
      <c r="O171" s="231"/>
      <c r="P171" s="231"/>
      <c r="Q171" s="231"/>
      <c r="R171" s="232"/>
      <c r="S171" s="232"/>
    </row>
    <row r="172" spans="1:19" ht="19.8" hidden="1" customHeight="1" x14ac:dyDescent="0.25">
      <c r="A172" s="960" t="str">
        <f>PR!D98</f>
        <v>Tarpaulin Printing (4ft x 6ft)</v>
      </c>
      <c r="B172" s="961" t="s">
        <v>918</v>
      </c>
      <c r="C172" s="961" t="s">
        <v>918</v>
      </c>
      <c r="D172" s="961" t="s">
        <v>918</v>
      </c>
      <c r="E172" s="962" t="s">
        <v>918</v>
      </c>
      <c r="F172" s="324">
        <f>DATA!O1289</f>
        <v>0</v>
      </c>
      <c r="G172" s="300"/>
      <c r="H172" s="300"/>
      <c r="I172" s="300"/>
      <c r="J172" s="300"/>
      <c r="K172" s="297"/>
      <c r="L172" s="297"/>
      <c r="M172" s="298"/>
      <c r="N172" s="224"/>
      <c r="O172" s="231"/>
      <c r="P172" s="231"/>
      <c r="Q172" s="231"/>
      <c r="R172" s="232"/>
      <c r="S172" s="232"/>
    </row>
    <row r="173" spans="1:19" ht="19.8" hidden="1" customHeight="1" x14ac:dyDescent="0.3">
      <c r="A173" s="960" t="str">
        <f>PR!D99</f>
        <v>Rice (25kgs)</v>
      </c>
      <c r="B173" s="961" t="s">
        <v>918</v>
      </c>
      <c r="C173" s="961" t="s">
        <v>918</v>
      </c>
      <c r="D173" s="961" t="s">
        <v>918</v>
      </c>
      <c r="E173" s="962" t="s">
        <v>918</v>
      </c>
      <c r="F173" s="324">
        <f>DATA!O1290</f>
        <v>0</v>
      </c>
      <c r="G173" s="304"/>
      <c r="H173" s="304"/>
      <c r="I173" s="304"/>
      <c r="J173" s="304"/>
      <c r="K173" s="297"/>
      <c r="L173" s="297"/>
      <c r="M173" s="298"/>
      <c r="N173" s="224"/>
      <c r="O173" s="231"/>
      <c r="P173" s="231"/>
      <c r="Q173" s="231"/>
      <c r="R173" s="232"/>
      <c r="S173" s="232"/>
    </row>
    <row r="174" spans="1:19" ht="19.8" hidden="1" customHeight="1" x14ac:dyDescent="0.3">
      <c r="A174" s="967"/>
      <c r="B174" s="968"/>
      <c r="C174" s="968"/>
      <c r="D174" s="968"/>
      <c r="E174" s="968"/>
      <c r="F174" s="324">
        <f>DATA!O1291</f>
        <v>0</v>
      </c>
      <c r="G174" s="304"/>
      <c r="H174" s="304"/>
      <c r="I174" s="304"/>
      <c r="J174" s="304"/>
      <c r="K174" s="297"/>
      <c r="L174" s="297"/>
      <c r="M174" s="298"/>
      <c r="N174" s="224"/>
      <c r="O174" s="231"/>
      <c r="P174" s="231"/>
      <c r="Q174" s="231"/>
      <c r="R174" s="232"/>
      <c r="S174" s="232"/>
    </row>
    <row r="175" spans="1:19" ht="19.8" hidden="1" customHeight="1" x14ac:dyDescent="0.3">
      <c r="A175" s="967"/>
      <c r="B175" s="968"/>
      <c r="C175" s="968"/>
      <c r="D175" s="968"/>
      <c r="E175" s="968"/>
      <c r="F175" s="324">
        <f>DATA!O1292</f>
        <v>0</v>
      </c>
      <c r="G175" s="304"/>
      <c r="H175" s="304"/>
      <c r="I175" s="304"/>
      <c r="J175" s="304"/>
      <c r="K175" s="297"/>
      <c r="L175" s="297"/>
      <c r="M175" s="298"/>
      <c r="N175" s="224"/>
      <c r="O175" s="231"/>
      <c r="P175" s="231"/>
      <c r="Q175" s="231"/>
      <c r="R175" s="232"/>
      <c r="S175" s="232"/>
    </row>
    <row r="176" spans="1:19" ht="19.8" hidden="1" customHeight="1" x14ac:dyDescent="0.3">
      <c r="A176" s="967"/>
      <c r="B176" s="968"/>
      <c r="C176" s="968"/>
      <c r="D176" s="968"/>
      <c r="E176" s="968"/>
      <c r="F176" s="324">
        <f>DATA!O1293</f>
        <v>0</v>
      </c>
      <c r="G176" s="304"/>
      <c r="H176" s="304"/>
      <c r="I176" s="304"/>
      <c r="J176" s="304"/>
      <c r="K176" s="297"/>
      <c r="L176" s="297"/>
      <c r="M176" s="305"/>
      <c r="N176" s="224"/>
      <c r="O176" s="231"/>
      <c r="P176" s="231"/>
      <c r="Q176" s="231"/>
      <c r="R176" s="232"/>
      <c r="S176" s="232"/>
    </row>
    <row r="177" spans="1:19" ht="19.8" hidden="1" customHeight="1" x14ac:dyDescent="0.3">
      <c r="A177" s="967"/>
      <c r="B177" s="968"/>
      <c r="C177" s="968"/>
      <c r="D177" s="968"/>
      <c r="E177" s="968"/>
      <c r="F177" s="324">
        <f>DATA!O1294</f>
        <v>0</v>
      </c>
      <c r="G177" s="304"/>
      <c r="H177" s="304"/>
      <c r="I177" s="304"/>
      <c r="J177" s="304"/>
      <c r="K177" s="297"/>
      <c r="L177" s="297"/>
      <c r="M177" s="305"/>
      <c r="N177" s="224"/>
      <c r="O177" s="231"/>
      <c r="P177" s="231"/>
      <c r="Q177" s="231"/>
      <c r="R177" s="232"/>
      <c r="S177" s="232"/>
    </row>
    <row r="178" spans="1:19" ht="19.8" hidden="1" customHeight="1" x14ac:dyDescent="0.3">
      <c r="A178" s="967"/>
      <c r="B178" s="968"/>
      <c r="C178" s="968"/>
      <c r="D178" s="968"/>
      <c r="E178" s="968"/>
      <c r="F178" s="324">
        <f>DATA!O1295</f>
        <v>0</v>
      </c>
      <c r="G178" s="304"/>
      <c r="H178" s="304"/>
      <c r="I178" s="304"/>
      <c r="J178" s="304"/>
      <c r="K178" s="297"/>
      <c r="L178" s="297"/>
      <c r="M178" s="305"/>
      <c r="N178" s="224"/>
      <c r="O178" s="231"/>
      <c r="P178" s="231"/>
      <c r="Q178" s="231"/>
      <c r="R178" s="232"/>
      <c r="S178" s="232"/>
    </row>
    <row r="179" spans="1:19" ht="19.8" hidden="1" customHeight="1" x14ac:dyDescent="0.3">
      <c r="A179" s="967"/>
      <c r="B179" s="968"/>
      <c r="C179" s="968"/>
      <c r="D179" s="968"/>
      <c r="E179" s="968"/>
      <c r="F179" s="324">
        <f>DATA!O1296</f>
        <v>0</v>
      </c>
      <c r="G179" s="304"/>
      <c r="H179" s="304"/>
      <c r="I179" s="304"/>
      <c r="J179" s="304"/>
      <c r="K179" s="297"/>
      <c r="L179" s="297"/>
      <c r="M179" s="305"/>
      <c r="N179" s="224"/>
      <c r="O179" s="231"/>
      <c r="P179" s="231"/>
      <c r="Q179" s="231"/>
      <c r="R179" s="232"/>
      <c r="S179" s="232"/>
    </row>
    <row r="180" spans="1:19" ht="19.8" hidden="1" customHeight="1" x14ac:dyDescent="0.3">
      <c r="A180" s="967"/>
      <c r="B180" s="968"/>
      <c r="C180" s="968"/>
      <c r="D180" s="968"/>
      <c r="E180" s="968"/>
      <c r="F180" s="324">
        <f>DATA!O1297</f>
        <v>0</v>
      </c>
      <c r="G180" s="304"/>
      <c r="H180" s="304"/>
      <c r="I180" s="304"/>
      <c r="J180" s="304"/>
      <c r="K180" s="297"/>
      <c r="L180" s="297"/>
      <c r="M180" s="305"/>
      <c r="N180" s="224"/>
      <c r="O180" s="231"/>
      <c r="P180" s="231"/>
      <c r="Q180" s="231"/>
      <c r="R180" s="232"/>
      <c r="S180" s="232"/>
    </row>
    <row r="181" spans="1:19" ht="19.8" hidden="1" customHeight="1" x14ac:dyDescent="0.3">
      <c r="A181" s="967"/>
      <c r="B181" s="968"/>
      <c r="C181" s="968"/>
      <c r="D181" s="968"/>
      <c r="E181" s="968"/>
      <c r="F181" s="324">
        <f>DATA!O1298</f>
        <v>0</v>
      </c>
      <c r="G181" s="304"/>
      <c r="H181" s="304"/>
      <c r="I181" s="304"/>
      <c r="J181" s="304"/>
      <c r="K181" s="297"/>
      <c r="L181" s="297"/>
      <c r="M181" s="306"/>
      <c r="N181" s="224"/>
      <c r="O181" s="231"/>
      <c r="P181" s="231"/>
      <c r="Q181" s="231"/>
      <c r="R181" s="232"/>
      <c r="S181" s="232"/>
    </row>
    <row r="182" spans="1:19" ht="19.8" hidden="1" customHeight="1" x14ac:dyDescent="0.3">
      <c r="A182" s="967"/>
      <c r="B182" s="968"/>
      <c r="C182" s="968"/>
      <c r="D182" s="968"/>
      <c r="E182" s="968"/>
      <c r="F182" s="324">
        <f>DATA!O1299</f>
        <v>0</v>
      </c>
      <c r="G182" s="304"/>
      <c r="H182" s="304"/>
      <c r="I182" s="304"/>
      <c r="J182" s="304"/>
      <c r="K182" s="297"/>
      <c r="L182" s="297"/>
      <c r="M182" s="305"/>
      <c r="N182" s="224"/>
      <c r="O182" s="231"/>
      <c r="P182" s="231"/>
      <c r="Q182" s="231"/>
      <c r="R182" s="232"/>
      <c r="S182" s="232"/>
    </row>
    <row r="183" spans="1:19" ht="19.8" hidden="1" customHeight="1" x14ac:dyDescent="0.3">
      <c r="A183" s="967"/>
      <c r="B183" s="968"/>
      <c r="C183" s="968"/>
      <c r="D183" s="968"/>
      <c r="E183" s="968"/>
      <c r="F183" s="324">
        <f>DATA!O1300</f>
        <v>0</v>
      </c>
      <c r="G183" s="304"/>
      <c r="H183" s="304"/>
      <c r="I183" s="304"/>
      <c r="J183" s="304"/>
      <c r="K183" s="297"/>
      <c r="L183" s="297"/>
      <c r="M183" s="305"/>
      <c r="N183" s="224"/>
      <c r="O183" s="231"/>
      <c r="P183" s="231"/>
      <c r="Q183" s="231"/>
      <c r="R183" s="232"/>
      <c r="S183" s="232"/>
    </row>
    <row r="184" spans="1:19" ht="19.8" hidden="1" customHeight="1" x14ac:dyDescent="0.3">
      <c r="A184" s="967"/>
      <c r="B184" s="968"/>
      <c r="C184" s="968"/>
      <c r="D184" s="968"/>
      <c r="E184" s="968"/>
      <c r="F184" s="324">
        <f>DATA!O1301</f>
        <v>0</v>
      </c>
      <c r="G184" s="304"/>
      <c r="H184" s="304"/>
      <c r="I184" s="304"/>
      <c r="J184" s="304"/>
      <c r="K184" s="297"/>
      <c r="L184" s="297"/>
      <c r="M184" s="305"/>
      <c r="N184" s="224"/>
      <c r="O184" s="231"/>
      <c r="P184" s="231"/>
      <c r="Q184" s="231"/>
      <c r="R184" s="232"/>
      <c r="S184" s="232"/>
    </row>
    <row r="185" spans="1:19" ht="19.8" hidden="1" customHeight="1" x14ac:dyDescent="0.3">
      <c r="A185" s="967"/>
      <c r="B185" s="968"/>
      <c r="C185" s="968"/>
      <c r="D185" s="968"/>
      <c r="E185" s="968"/>
      <c r="F185" s="324">
        <f>DATA!O1302</f>
        <v>0</v>
      </c>
      <c r="G185" s="304"/>
      <c r="H185" s="304"/>
      <c r="I185" s="304"/>
      <c r="J185" s="304"/>
      <c r="K185" s="297"/>
      <c r="L185" s="297"/>
      <c r="M185" s="305"/>
      <c r="N185" s="224"/>
      <c r="O185" s="231"/>
      <c r="P185" s="231"/>
      <c r="Q185" s="231"/>
      <c r="R185" s="232"/>
      <c r="S185" s="232"/>
    </row>
    <row r="186" spans="1:19" ht="19.8" hidden="1" customHeight="1" x14ac:dyDescent="0.3">
      <c r="A186" s="967"/>
      <c r="B186" s="968"/>
      <c r="C186" s="968"/>
      <c r="D186" s="968"/>
      <c r="E186" s="968"/>
      <c r="F186" s="324">
        <f>DATA!O1303</f>
        <v>0</v>
      </c>
      <c r="G186" s="304"/>
      <c r="H186" s="304"/>
      <c r="I186" s="304"/>
      <c r="J186" s="304"/>
      <c r="K186" s="297"/>
      <c r="L186" s="297"/>
      <c r="M186" s="305"/>
      <c r="N186" s="224"/>
      <c r="O186" s="231"/>
      <c r="P186" s="231"/>
      <c r="Q186" s="231"/>
      <c r="R186" s="232"/>
      <c r="S186" s="232"/>
    </row>
    <row r="187" spans="1:19" ht="19.8" hidden="1" customHeight="1" x14ac:dyDescent="0.3">
      <c r="A187" s="967"/>
      <c r="B187" s="968"/>
      <c r="C187" s="968"/>
      <c r="D187" s="968"/>
      <c r="E187" s="968"/>
      <c r="F187" s="324">
        <f>DATA!O1304</f>
        <v>0</v>
      </c>
      <c r="G187" s="304"/>
      <c r="H187" s="304"/>
      <c r="I187" s="304"/>
      <c r="J187" s="304"/>
      <c r="K187" s="297"/>
      <c r="L187" s="297"/>
      <c r="M187" s="305"/>
      <c r="N187" s="224"/>
      <c r="O187" s="231"/>
      <c r="P187" s="231"/>
      <c r="Q187" s="231"/>
      <c r="R187" s="232"/>
      <c r="S187" s="232"/>
    </row>
    <row r="188" spans="1:19" ht="19.8" hidden="1" customHeight="1" x14ac:dyDescent="0.3">
      <c r="A188" s="967"/>
      <c r="B188" s="968"/>
      <c r="C188" s="968"/>
      <c r="D188" s="968"/>
      <c r="E188" s="968"/>
      <c r="F188" s="324">
        <f>DATA!O1305</f>
        <v>0</v>
      </c>
      <c r="G188" s="304"/>
      <c r="H188" s="304"/>
      <c r="I188" s="304"/>
      <c r="J188" s="304"/>
      <c r="K188" s="297"/>
      <c r="L188" s="297"/>
      <c r="M188" s="305"/>
      <c r="N188" s="224"/>
      <c r="O188" s="231"/>
      <c r="P188" s="231"/>
      <c r="Q188" s="231"/>
      <c r="R188" s="232"/>
      <c r="S188" s="232"/>
    </row>
    <row r="189" spans="1:19" ht="19.8" hidden="1" customHeight="1" x14ac:dyDescent="0.3">
      <c r="A189" s="967"/>
      <c r="B189" s="968"/>
      <c r="C189" s="968"/>
      <c r="D189" s="968"/>
      <c r="E189" s="968"/>
      <c r="F189" s="324">
        <f>DATA!O1306</f>
        <v>0</v>
      </c>
      <c r="G189" s="304"/>
      <c r="H189" s="304"/>
      <c r="I189" s="304"/>
      <c r="J189" s="304"/>
      <c r="K189" s="297"/>
      <c r="L189" s="297"/>
      <c r="M189" s="305"/>
      <c r="N189" s="224"/>
      <c r="O189" s="231"/>
      <c r="P189" s="231"/>
      <c r="Q189" s="231"/>
      <c r="R189" s="232"/>
      <c r="S189" s="232"/>
    </row>
    <row r="190" spans="1:19" ht="19.8" hidden="1" customHeight="1" x14ac:dyDescent="0.3">
      <c r="A190" s="967"/>
      <c r="B190" s="968"/>
      <c r="C190" s="968"/>
      <c r="D190" s="968"/>
      <c r="E190" s="968"/>
      <c r="F190" s="324">
        <f>DATA!O1307</f>
        <v>0</v>
      </c>
      <c r="G190" s="304"/>
      <c r="H190" s="304"/>
      <c r="I190" s="304"/>
      <c r="J190" s="304"/>
      <c r="K190" s="297"/>
      <c r="L190" s="297"/>
      <c r="M190" s="305"/>
      <c r="N190" s="224"/>
      <c r="O190" s="231"/>
      <c r="P190" s="231"/>
      <c r="Q190" s="231"/>
      <c r="R190" s="232"/>
      <c r="S190" s="232"/>
    </row>
    <row r="191" spans="1:19" ht="19.8" hidden="1" customHeight="1" x14ac:dyDescent="0.3">
      <c r="A191" s="967"/>
      <c r="B191" s="968"/>
      <c r="C191" s="968"/>
      <c r="D191" s="968"/>
      <c r="E191" s="968"/>
      <c r="F191" s="324">
        <f>DATA!O1308</f>
        <v>0</v>
      </c>
      <c r="G191" s="304"/>
      <c r="H191" s="304"/>
      <c r="I191" s="304"/>
      <c r="J191" s="304"/>
      <c r="K191" s="297"/>
      <c r="L191" s="297"/>
      <c r="M191" s="305"/>
      <c r="N191" s="224"/>
      <c r="O191" s="231"/>
      <c r="P191" s="231"/>
      <c r="Q191" s="231"/>
      <c r="R191" s="232"/>
      <c r="S191" s="232"/>
    </row>
    <row r="192" spans="1:19" ht="19.8" hidden="1" customHeight="1" x14ac:dyDescent="0.3">
      <c r="A192" s="967" t="str">
        <f>'[2]SourceData 2022'!H423</f>
        <v>ipatropium bromide+salbutamol sulfate 200mcg/1mg/ml</v>
      </c>
      <c r="B192" s="968"/>
      <c r="C192" s="968"/>
      <c r="D192" s="968"/>
      <c r="E192" s="968"/>
      <c r="F192" s="324">
        <f>DATA!O1309</f>
        <v>0</v>
      </c>
      <c r="G192" s="304"/>
      <c r="H192" s="304"/>
      <c r="I192" s="304"/>
      <c r="J192" s="304"/>
      <c r="K192" s="297"/>
      <c r="L192" s="297"/>
      <c r="M192" s="305"/>
      <c r="N192" s="224"/>
      <c r="O192" s="231"/>
      <c r="P192" s="231"/>
      <c r="Q192" s="231"/>
      <c r="R192" s="232"/>
      <c r="S192" s="232"/>
    </row>
    <row r="193" spans="1:19" ht="19.8" hidden="1" customHeight="1" x14ac:dyDescent="0.3">
      <c r="A193" s="967" t="str">
        <f>'[2]SourceData 2022'!H424</f>
        <v>Salbutamol 2mg/tablet</v>
      </c>
      <c r="B193" s="968"/>
      <c r="C193" s="968"/>
      <c r="D193" s="968"/>
      <c r="E193" s="968"/>
      <c r="F193" s="324">
        <f>DATA!O1310</f>
        <v>0</v>
      </c>
      <c r="G193" s="304"/>
      <c r="H193" s="304"/>
      <c r="I193" s="304"/>
      <c r="J193" s="304"/>
      <c r="K193" s="297"/>
      <c r="L193" s="297"/>
      <c r="M193" s="305"/>
      <c r="N193" s="224"/>
      <c r="O193" s="231"/>
      <c r="P193" s="231"/>
      <c r="Q193" s="231"/>
      <c r="R193" s="232"/>
      <c r="S193" s="232"/>
    </row>
    <row r="194" spans="1:19" ht="19.8" hidden="1" customHeight="1" x14ac:dyDescent="0.3">
      <c r="A194" s="967" t="str">
        <f>'[2]SourceData 2022'!H425</f>
        <v>salbutamol inhaler 100mcg/dose</v>
      </c>
      <c r="B194" s="968"/>
      <c r="C194" s="968"/>
      <c r="D194" s="968"/>
      <c r="E194" s="968"/>
      <c r="F194" s="324">
        <f>DATA!O1311</f>
        <v>0</v>
      </c>
      <c r="G194" s="304"/>
      <c r="H194" s="304"/>
      <c r="I194" s="304"/>
      <c r="J194" s="304"/>
      <c r="K194" s="297"/>
      <c r="L194" s="297"/>
      <c r="M194" s="305"/>
      <c r="N194" s="224"/>
      <c r="O194" s="231"/>
      <c r="P194" s="231"/>
      <c r="Q194" s="231"/>
      <c r="R194" s="232"/>
      <c r="S194" s="232"/>
    </row>
    <row r="195" spans="1:19" ht="19.8" hidden="1" customHeight="1" x14ac:dyDescent="0.3">
      <c r="A195" s="967" t="str">
        <f>'[2]SourceData 2022'!H426</f>
        <v>salbutamol+fluticasone inhaler 25mcg/125mcg meter dose inhaler</v>
      </c>
      <c r="B195" s="968"/>
      <c r="C195" s="968"/>
      <c r="D195" s="968"/>
      <c r="E195" s="968"/>
      <c r="F195" s="324">
        <f>DATA!O1312</f>
        <v>0</v>
      </c>
      <c r="G195" s="304"/>
      <c r="H195" s="304"/>
      <c r="I195" s="304"/>
      <c r="J195" s="304"/>
      <c r="K195" s="297"/>
      <c r="L195" s="297"/>
      <c r="M195" s="305"/>
      <c r="N195" s="224"/>
      <c r="O195" s="231"/>
      <c r="P195" s="231"/>
      <c r="Q195" s="231"/>
      <c r="R195" s="232"/>
      <c r="S195" s="232"/>
    </row>
    <row r="196" spans="1:19" ht="19.8" hidden="1" customHeight="1" x14ac:dyDescent="0.3">
      <c r="A196" s="967" t="str">
        <f>'[2]SourceData 2022'!H427</f>
        <v xml:space="preserve">zinc oxide +calamine ointment 3.5g </v>
      </c>
      <c r="B196" s="968"/>
      <c r="C196" s="968"/>
      <c r="D196" s="968"/>
      <c r="E196" s="968"/>
      <c r="F196" s="324">
        <f>DATA!O1313</f>
        <v>0</v>
      </c>
      <c r="G196" s="304"/>
      <c r="H196" s="304"/>
      <c r="I196" s="307"/>
      <c r="J196" s="304"/>
      <c r="K196" s="297"/>
      <c r="L196" s="297"/>
      <c r="M196" s="307"/>
      <c r="N196" s="224"/>
      <c r="O196" s="231"/>
      <c r="P196" s="231"/>
      <c r="Q196" s="231"/>
      <c r="R196" s="232"/>
      <c r="S196" s="232"/>
    </row>
    <row r="197" spans="1:19" ht="19.8" hidden="1" customHeight="1" x14ac:dyDescent="0.3">
      <c r="A197" s="967" t="str">
        <f>'[2]SourceData 2022'!H428</f>
        <v>cinnarizine 25mg/tablet</v>
      </c>
      <c r="B197" s="968"/>
      <c r="C197" s="968"/>
      <c r="D197" s="968"/>
      <c r="E197" s="968"/>
      <c r="F197" s="324">
        <f>DATA!O1314</f>
        <v>0</v>
      </c>
      <c r="G197" s="304"/>
      <c r="H197" s="304"/>
      <c r="I197" s="304"/>
      <c r="J197" s="304"/>
      <c r="K197" s="297"/>
      <c r="L197" s="297"/>
      <c r="M197" s="305"/>
      <c r="N197" s="224"/>
      <c r="O197" s="231"/>
      <c r="P197" s="231"/>
      <c r="Q197" s="231"/>
      <c r="R197" s="232"/>
      <c r="S197" s="232"/>
    </row>
    <row r="198" spans="1:19" ht="19.8" hidden="1" customHeight="1" x14ac:dyDescent="0.3">
      <c r="A198" s="967" t="str">
        <f>'[2]SourceData 2022'!H429</f>
        <v>povidone iodine 60ml</v>
      </c>
      <c r="B198" s="968"/>
      <c r="C198" s="968"/>
      <c r="D198" s="968"/>
      <c r="E198" s="968"/>
      <c r="F198" s="324">
        <f>DATA!O1315</f>
        <v>0</v>
      </c>
      <c r="G198" s="304"/>
      <c r="H198" s="304"/>
      <c r="I198" s="304"/>
      <c r="J198" s="304"/>
      <c r="K198" s="297"/>
      <c r="L198" s="297"/>
      <c r="M198" s="305"/>
      <c r="N198" s="224"/>
      <c r="O198" s="231"/>
      <c r="P198" s="231"/>
      <c r="Q198" s="231"/>
      <c r="R198" s="232"/>
      <c r="S198" s="232"/>
    </row>
    <row r="199" spans="1:19" ht="19.8" hidden="1" customHeight="1" x14ac:dyDescent="0.3">
      <c r="A199" s="967" t="str">
        <f>'[2]SourceData 2022'!H430</f>
        <v xml:space="preserve">gauze pad 4x4 </v>
      </c>
      <c r="B199" s="968"/>
      <c r="C199" s="968"/>
      <c r="D199" s="968"/>
      <c r="E199" s="968"/>
      <c r="F199" s="324">
        <f>DATA!O1316</f>
        <v>0</v>
      </c>
      <c r="G199" s="304"/>
      <c r="H199" s="304"/>
      <c r="I199" s="304"/>
      <c r="J199" s="304"/>
      <c r="K199" s="297"/>
      <c r="L199" s="297"/>
      <c r="M199" s="305"/>
      <c r="N199" s="224"/>
      <c r="O199" s="231"/>
      <c r="P199" s="231"/>
      <c r="Q199" s="231"/>
      <c r="R199" s="232"/>
      <c r="S199" s="232"/>
    </row>
    <row r="200" spans="1:19" ht="19.8" hidden="1" customHeight="1" x14ac:dyDescent="0.3">
      <c r="A200" s="967" t="str">
        <f>'[2]SourceData 2022'!H431</f>
        <v>micropore 1 " 3m</v>
      </c>
      <c r="B200" s="968"/>
      <c r="C200" s="968"/>
      <c r="D200" s="968"/>
      <c r="E200" s="968"/>
      <c r="F200" s="324">
        <f>DATA!O1317</f>
        <v>0</v>
      </c>
      <c r="G200" s="304"/>
      <c r="H200" s="304"/>
      <c r="I200" s="304"/>
      <c r="J200" s="304"/>
      <c r="K200" s="297"/>
      <c r="L200" s="297"/>
      <c r="M200" s="305"/>
      <c r="N200" s="224"/>
      <c r="O200" s="231"/>
      <c r="P200" s="231"/>
      <c r="Q200" s="231"/>
      <c r="R200" s="232"/>
      <c r="S200" s="232"/>
    </row>
    <row r="201" spans="1:19" ht="19.8" hidden="1" customHeight="1" x14ac:dyDescent="0.3">
      <c r="A201" s="967" t="str">
        <f>'[2]SourceData 2022'!H432</f>
        <v>micropore 1/2 "</v>
      </c>
      <c r="B201" s="968"/>
      <c r="C201" s="968"/>
      <c r="D201" s="968"/>
      <c r="E201" s="968"/>
      <c r="F201" s="324">
        <f>DATA!O1318</f>
        <v>0</v>
      </c>
      <c r="G201" s="304"/>
      <c r="H201" s="304"/>
      <c r="I201" s="304"/>
      <c r="J201" s="304"/>
      <c r="K201" s="297"/>
      <c r="L201" s="297"/>
      <c r="M201" s="305"/>
      <c r="N201" s="224"/>
      <c r="O201" s="231"/>
      <c r="P201" s="231"/>
      <c r="Q201" s="231"/>
      <c r="R201" s="232"/>
      <c r="S201" s="232"/>
    </row>
    <row r="202" spans="1:19" ht="19.8" hidden="1" customHeight="1" x14ac:dyDescent="0.3">
      <c r="A202" s="967" t="str">
        <f>'[2]SourceData 2022'!H433</f>
        <v>baby oil 125ml</v>
      </c>
      <c r="B202" s="968"/>
      <c r="C202" s="968"/>
      <c r="D202" s="968"/>
      <c r="E202" s="968"/>
      <c r="F202" s="324">
        <f>DATA!O1319</f>
        <v>0</v>
      </c>
      <c r="G202" s="304"/>
      <c r="H202" s="304"/>
      <c r="I202" s="304"/>
      <c r="J202" s="304"/>
      <c r="K202" s="297"/>
      <c r="L202" s="297"/>
      <c r="M202" s="305"/>
      <c r="N202" s="224"/>
      <c r="O202" s="231"/>
      <c r="P202" s="231"/>
      <c r="Q202" s="231"/>
      <c r="R202" s="232"/>
      <c r="S202" s="232"/>
    </row>
    <row r="203" spans="1:19" ht="19.8" hidden="1" customHeight="1" x14ac:dyDescent="0.3">
      <c r="A203" s="967" t="str">
        <f>'[2]SourceData 2022'!H434</f>
        <v>ethyl alochol 500ml 70%</v>
      </c>
      <c r="B203" s="968"/>
      <c r="C203" s="968"/>
      <c r="D203" s="968"/>
      <c r="E203" s="968"/>
      <c r="F203" s="324">
        <f>DATA!O1320</f>
        <v>0</v>
      </c>
      <c r="G203" s="304"/>
      <c r="H203" s="304"/>
      <c r="I203" s="304"/>
      <c r="J203" s="304"/>
      <c r="K203" s="297"/>
      <c r="L203" s="297"/>
      <c r="M203" s="305"/>
      <c r="N203" s="224"/>
      <c r="O203" s="231"/>
      <c r="P203" s="231"/>
      <c r="Q203" s="231"/>
      <c r="R203" s="232"/>
      <c r="S203" s="232"/>
    </row>
    <row r="204" spans="1:19" ht="19.8" hidden="1" customHeight="1" x14ac:dyDescent="0.3">
      <c r="A204" s="967" t="str">
        <f>'[2]SourceData 2022'!H435</f>
        <v>ice bag (big) 9"</v>
      </c>
      <c r="B204" s="968"/>
      <c r="C204" s="968"/>
      <c r="D204" s="968"/>
      <c r="E204" s="968"/>
      <c r="F204" s="324">
        <f>DATA!O1321</f>
        <v>0</v>
      </c>
      <c r="G204" s="304"/>
      <c r="H204" s="304"/>
      <c r="I204" s="304"/>
      <c r="J204" s="304"/>
      <c r="K204" s="297"/>
      <c r="L204" s="297"/>
      <c r="M204" s="305"/>
      <c r="N204" s="224"/>
      <c r="O204" s="231"/>
      <c r="P204" s="231"/>
      <c r="Q204" s="231"/>
      <c r="R204" s="232"/>
      <c r="S204" s="232"/>
    </row>
    <row r="205" spans="1:19" ht="19.8" hidden="1" customHeight="1" x14ac:dyDescent="0.3">
      <c r="A205" s="967" t="str">
        <f>'[2]SourceData 2022'!H436</f>
        <v>ice bag (small)</v>
      </c>
      <c r="B205" s="968"/>
      <c r="C205" s="968"/>
      <c r="D205" s="968"/>
      <c r="E205" s="968"/>
      <c r="F205" s="324">
        <f>DATA!O1322</f>
        <v>0</v>
      </c>
      <c r="G205" s="304"/>
      <c r="H205" s="304"/>
      <c r="I205" s="304"/>
      <c r="J205" s="304"/>
      <c r="K205" s="297"/>
      <c r="L205" s="297"/>
      <c r="M205" s="305"/>
      <c r="N205" s="224"/>
      <c r="O205" s="231"/>
      <c r="P205" s="231"/>
      <c r="Q205" s="231"/>
      <c r="R205" s="232"/>
      <c r="S205" s="232"/>
    </row>
    <row r="206" spans="1:19" ht="19.8" hidden="1" customHeight="1" x14ac:dyDescent="0.3">
      <c r="A206" s="967" t="str">
        <f>'[2]SourceData 2022'!H437</f>
        <v>surgical mask (black)</v>
      </c>
      <c r="B206" s="968"/>
      <c r="C206" s="968"/>
      <c r="D206" s="968"/>
      <c r="E206" s="968"/>
      <c r="F206" s="324">
        <f>DATA!O1323</f>
        <v>0</v>
      </c>
      <c r="G206" s="304"/>
      <c r="H206" s="304"/>
      <c r="I206" s="304"/>
      <c r="J206" s="304"/>
      <c r="K206" s="297"/>
      <c r="L206" s="297"/>
      <c r="M206" s="305"/>
      <c r="N206" s="224"/>
      <c r="O206" s="231"/>
      <c r="P206" s="231"/>
      <c r="Q206" s="231"/>
      <c r="R206" s="232"/>
      <c r="S206" s="232"/>
    </row>
    <row r="207" spans="1:19" ht="19.8" hidden="1" customHeight="1" x14ac:dyDescent="0.3">
      <c r="A207" s="967" t="str">
        <f>'[2]SourceData 2022'!H438</f>
        <v>clean gloves (large)</v>
      </c>
      <c r="B207" s="968"/>
      <c r="C207" s="968"/>
      <c r="D207" s="968"/>
      <c r="E207" s="968"/>
      <c r="F207" s="324">
        <f>DATA!O1324</f>
        <v>0</v>
      </c>
      <c r="G207" s="304"/>
      <c r="H207" s="304"/>
      <c r="I207" s="304"/>
      <c r="J207" s="304"/>
      <c r="K207" s="297"/>
      <c r="L207" s="297"/>
      <c r="M207" s="305"/>
      <c r="N207" s="224"/>
      <c r="O207" s="231"/>
      <c r="P207" s="231"/>
      <c r="Q207" s="231"/>
      <c r="R207" s="232"/>
      <c r="S207" s="232"/>
    </row>
    <row r="208" spans="1:19" ht="19.8" hidden="1" customHeight="1" x14ac:dyDescent="0.3">
      <c r="A208" s="967" t="str">
        <f>'[2]SourceData 2022'!H439</f>
        <v>glucose autocode blood glucose test strip's 50's</v>
      </c>
      <c r="B208" s="968"/>
      <c r="C208" s="968"/>
      <c r="D208" s="968"/>
      <c r="E208" s="968"/>
      <c r="F208" s="324">
        <f>DATA!O1325</f>
        <v>0</v>
      </c>
      <c r="G208" s="304"/>
      <c r="H208" s="304"/>
      <c r="I208" s="304"/>
      <c r="J208" s="304"/>
      <c r="K208" s="297"/>
      <c r="L208" s="297"/>
      <c r="M208" s="305"/>
      <c r="N208" s="224"/>
      <c r="O208" s="231"/>
      <c r="P208" s="231"/>
      <c r="Q208" s="231"/>
      <c r="R208" s="232"/>
      <c r="S208" s="232"/>
    </row>
    <row r="209" spans="1:19" ht="19.8" hidden="1" customHeight="1" x14ac:dyDescent="0.3">
      <c r="A209" s="967" t="str">
        <f>'[2]SourceData 2022'!H440</f>
        <v>high quality "AAA" battery</v>
      </c>
      <c r="B209" s="968"/>
      <c r="C209" s="968"/>
      <c r="D209" s="968"/>
      <c r="E209" s="968"/>
      <c r="F209" s="324">
        <f>DATA!O1326</f>
        <v>0</v>
      </c>
      <c r="G209" s="304"/>
      <c r="H209" s="304"/>
      <c r="I209" s="304"/>
      <c r="J209" s="304"/>
      <c r="K209" s="297"/>
      <c r="L209" s="297"/>
      <c r="M209" s="305"/>
      <c r="N209" s="224"/>
      <c r="O209" s="231"/>
      <c r="P209" s="231"/>
      <c r="Q209" s="231"/>
      <c r="R209" s="232"/>
      <c r="S209" s="232"/>
    </row>
    <row r="210" spans="1:19" ht="19.8" hidden="1" customHeight="1" x14ac:dyDescent="0.3">
      <c r="A210" s="967" t="str">
        <f>'[2]SourceData 2022'!H441</f>
        <v>high quality "AAA" battery</v>
      </c>
      <c r="B210" s="968"/>
      <c r="C210" s="968"/>
      <c r="D210" s="968"/>
      <c r="E210" s="968"/>
      <c r="F210" s="324" t="e">
        <f>DATA!#REF!</f>
        <v>#REF!</v>
      </c>
      <c r="G210" s="304"/>
      <c r="H210" s="304"/>
      <c r="I210" s="304"/>
      <c r="J210" s="304"/>
      <c r="K210" s="297"/>
      <c r="L210" s="297"/>
      <c r="M210" s="305"/>
      <c r="N210" s="224"/>
      <c r="O210" s="231"/>
      <c r="P210" s="231"/>
      <c r="Q210" s="231"/>
      <c r="R210" s="232"/>
      <c r="S210" s="232"/>
    </row>
    <row r="211" spans="1:19" ht="19.8" hidden="1" customHeight="1" x14ac:dyDescent="0.3">
      <c r="A211" s="967">
        <f>'[2]SourceData 2022'!H442</f>
        <v>0</v>
      </c>
      <c r="B211" s="968"/>
      <c r="C211" s="968"/>
      <c r="D211" s="968"/>
      <c r="E211" s="968"/>
      <c r="F211" s="324">
        <f>DATA!O1328</f>
        <v>0</v>
      </c>
      <c r="G211" s="304"/>
      <c r="H211" s="304"/>
      <c r="I211" s="304"/>
      <c r="J211" s="304"/>
      <c r="K211" s="297"/>
      <c r="L211" s="297"/>
      <c r="M211" s="305"/>
      <c r="N211" s="224"/>
      <c r="O211" s="231"/>
      <c r="P211" s="231"/>
      <c r="Q211" s="231"/>
      <c r="R211" s="232"/>
      <c r="S211" s="232"/>
    </row>
    <row r="212" spans="1:19" ht="19.8" hidden="1" customHeight="1" x14ac:dyDescent="0.3">
      <c r="A212" s="967" t="str">
        <f>'[2]SourceData 2022'!H443</f>
        <v>50 KVA Transformer w/ accessories</v>
      </c>
      <c r="B212" s="968"/>
      <c r="C212" s="968"/>
      <c r="D212" s="968"/>
      <c r="E212" s="968"/>
      <c r="F212" s="324">
        <f>DATA!O1329</f>
        <v>0</v>
      </c>
      <c r="G212" s="304"/>
      <c r="H212" s="304"/>
      <c r="I212" s="304"/>
      <c r="J212" s="304"/>
      <c r="K212" s="297"/>
      <c r="L212" s="297"/>
      <c r="M212" s="305"/>
      <c r="N212" s="224"/>
      <c r="O212" s="231"/>
      <c r="P212" s="231"/>
      <c r="Q212" s="231"/>
      <c r="R212" s="232"/>
      <c r="S212" s="232"/>
    </row>
    <row r="213" spans="1:19" ht="19.8" hidden="1" customHeight="1" x14ac:dyDescent="0.3">
      <c r="A213" s="967" t="str">
        <f>'[2]SourceData 2022'!H444</f>
        <v>installation of transformer</v>
      </c>
      <c r="B213" s="968"/>
      <c r="C213" s="968"/>
      <c r="D213" s="968"/>
      <c r="E213" s="968"/>
      <c r="F213" s="324">
        <f>DATA!O1330</f>
        <v>0</v>
      </c>
      <c r="G213" s="304"/>
      <c r="H213" s="304"/>
      <c r="I213" s="304"/>
      <c r="J213" s="304"/>
      <c r="K213" s="297"/>
      <c r="L213" s="297"/>
      <c r="M213" s="305"/>
      <c r="N213" s="224"/>
      <c r="O213" s="231"/>
      <c r="P213" s="231"/>
      <c r="Q213" s="231"/>
      <c r="R213" s="232"/>
      <c r="S213" s="232"/>
    </row>
    <row r="214" spans="1:19" ht="19.8" hidden="1" customHeight="1" x14ac:dyDescent="0.3">
      <c r="A214" s="967">
        <f>'[2]SourceData 2022'!H445</f>
        <v>0</v>
      </c>
      <c r="B214" s="968"/>
      <c r="C214" s="968"/>
      <c r="D214" s="968"/>
      <c r="E214" s="968"/>
      <c r="F214" s="324">
        <f>DATA!O1331</f>
        <v>0</v>
      </c>
      <c r="G214" s="304"/>
      <c r="H214" s="304"/>
      <c r="I214" s="304"/>
      <c r="J214" s="304"/>
      <c r="K214" s="297"/>
      <c r="L214" s="297"/>
      <c r="M214" s="305"/>
      <c r="N214" s="224"/>
      <c r="O214" s="231"/>
      <c r="P214" s="231"/>
      <c r="Q214" s="231"/>
      <c r="R214" s="232"/>
      <c r="S214" s="232"/>
    </row>
    <row r="215" spans="1:19" ht="19.8" hidden="1" customHeight="1" x14ac:dyDescent="0.3">
      <c r="A215" s="967" t="str">
        <f>'[2]SourceData 2022'!H446</f>
        <v>Repair of split type air conditioner (replace copper tubing and rechargefreon)</v>
      </c>
      <c r="B215" s="968"/>
      <c r="C215" s="968"/>
      <c r="D215" s="968"/>
      <c r="E215" s="968"/>
      <c r="F215" s="324">
        <f>DATA!O1332</f>
        <v>0</v>
      </c>
      <c r="G215" s="304"/>
      <c r="H215" s="304"/>
      <c r="I215" s="304"/>
      <c r="J215" s="304"/>
      <c r="K215" s="297"/>
      <c r="L215" s="297"/>
      <c r="M215" s="305"/>
      <c r="N215" s="224"/>
      <c r="O215" s="231"/>
      <c r="P215" s="231"/>
      <c r="Q215" s="231"/>
      <c r="R215" s="232"/>
      <c r="S215" s="232"/>
    </row>
    <row r="216" spans="1:19" ht="19.8" hidden="1" customHeight="1" x14ac:dyDescent="0.3">
      <c r="A216" s="967">
        <f>'[2]SourceData 2022'!H447</f>
        <v>0</v>
      </c>
      <c r="B216" s="968"/>
      <c r="C216" s="968"/>
      <c r="D216" s="968"/>
      <c r="E216" s="968"/>
      <c r="F216" s="324">
        <f>DATA!O1333</f>
        <v>0</v>
      </c>
      <c r="G216" s="304"/>
      <c r="H216" s="304"/>
      <c r="I216" s="307"/>
      <c r="J216" s="304"/>
      <c r="K216" s="297"/>
      <c r="L216" s="297"/>
      <c r="M216" s="307"/>
      <c r="N216" s="224"/>
      <c r="O216" s="231"/>
      <c r="P216" s="231"/>
      <c r="Q216" s="231"/>
      <c r="R216" s="232"/>
      <c r="S216" s="232"/>
    </row>
    <row r="217" spans="1:19" ht="19.8" hidden="1" customHeight="1" x14ac:dyDescent="0.3">
      <c r="A217" s="967" t="str">
        <f>'[2]SourceData 2022'!H448</f>
        <v>Isoprophyl alcohol</v>
      </c>
      <c r="B217" s="968"/>
      <c r="C217" s="968"/>
      <c r="D217" s="968"/>
      <c r="E217" s="968"/>
      <c r="F217" s="324">
        <f>DATA!O1334</f>
        <v>0</v>
      </c>
      <c r="G217" s="304"/>
      <c r="H217" s="304"/>
      <c r="I217" s="304"/>
      <c r="J217" s="304"/>
      <c r="K217" s="297"/>
      <c r="L217" s="297"/>
      <c r="M217" s="305"/>
      <c r="N217" s="224"/>
      <c r="O217" s="231"/>
      <c r="P217" s="231"/>
      <c r="Q217" s="231"/>
      <c r="R217" s="232"/>
      <c r="S217" s="232"/>
    </row>
    <row r="218" spans="1:19" ht="19.8" hidden="1" customHeight="1" x14ac:dyDescent="0.3">
      <c r="A218" s="967" t="str">
        <f>'[2]SourceData 2022'!H449</f>
        <v xml:space="preserve">signing pen .4 (24 black, 24 blue) </v>
      </c>
      <c r="B218" s="968"/>
      <c r="C218" s="968"/>
      <c r="D218" s="968"/>
      <c r="E218" s="968"/>
      <c r="F218" s="324">
        <f>DATA!O1335</f>
        <v>0</v>
      </c>
      <c r="G218" s="304"/>
      <c r="H218" s="304"/>
      <c r="I218" s="304"/>
      <c r="J218" s="304"/>
      <c r="K218" s="297"/>
      <c r="L218" s="297"/>
      <c r="M218" s="305"/>
      <c r="N218" s="224"/>
      <c r="O218" s="231"/>
      <c r="P218" s="231"/>
      <c r="Q218" s="231"/>
      <c r="R218" s="232"/>
      <c r="S218" s="232"/>
    </row>
    <row r="219" spans="1:19" ht="19.8" hidden="1" customHeight="1" x14ac:dyDescent="0.3">
      <c r="A219" s="967" t="str">
        <f>'[2]SourceData 2022'!H450</f>
        <v xml:space="preserve">garbage bag, XXL </v>
      </c>
      <c r="B219" s="968"/>
      <c r="C219" s="968"/>
      <c r="D219" s="968"/>
      <c r="E219" s="968"/>
      <c r="F219" s="324">
        <f>DATA!O1336</f>
        <v>0</v>
      </c>
      <c r="G219" s="304"/>
      <c r="H219" s="304"/>
      <c r="I219" s="304"/>
      <c r="J219" s="304"/>
      <c r="K219" s="297"/>
      <c r="L219" s="297"/>
      <c r="M219" s="305"/>
      <c r="N219" s="224"/>
      <c r="O219" s="231"/>
      <c r="P219" s="231"/>
      <c r="Q219" s="231"/>
      <c r="R219" s="232"/>
      <c r="S219" s="232"/>
    </row>
    <row r="220" spans="1:19" ht="19.8" hidden="1" customHeight="1" x14ac:dyDescent="0.3">
      <c r="A220" s="967">
        <f>'[2]SourceData 2022'!H451</f>
        <v>0</v>
      </c>
      <c r="B220" s="968"/>
      <c r="C220" s="968"/>
      <c r="D220" s="968"/>
      <c r="E220" s="968"/>
      <c r="F220" s="324">
        <f>DATA!O1337</f>
        <v>0</v>
      </c>
      <c r="G220" s="304"/>
      <c r="H220" s="304"/>
      <c r="I220" s="304"/>
      <c r="J220" s="304"/>
      <c r="K220" s="297"/>
      <c r="L220" s="297"/>
      <c r="M220" s="305"/>
      <c r="N220" s="224"/>
      <c r="O220" s="231"/>
      <c r="P220" s="231"/>
      <c r="Q220" s="231"/>
      <c r="R220" s="232"/>
      <c r="S220" s="232"/>
    </row>
    <row r="221" spans="1:19" ht="19.8" hidden="1" customHeight="1" x14ac:dyDescent="0.3">
      <c r="A221" s="967" t="str">
        <f>'[2]SourceData 2022'!H452</f>
        <v>PVC 20 mm water pipe</v>
      </c>
      <c r="B221" s="968"/>
      <c r="C221" s="968"/>
      <c r="D221" s="968"/>
      <c r="E221" s="968"/>
      <c r="F221" s="324">
        <f>DATA!O1338</f>
        <v>0</v>
      </c>
      <c r="G221" s="304"/>
      <c r="H221" s="304"/>
      <c r="I221" s="304"/>
      <c r="J221" s="304"/>
      <c r="K221" s="297"/>
      <c r="L221" s="297"/>
      <c r="M221" s="305"/>
      <c r="N221" s="224"/>
      <c r="O221" s="231"/>
      <c r="P221" s="231"/>
      <c r="Q221" s="231"/>
      <c r="R221" s="232"/>
      <c r="S221" s="232"/>
    </row>
    <row r="222" spans="1:19" ht="19.8" hidden="1" customHeight="1" x14ac:dyDescent="0.3">
      <c r="A222" s="967" t="str">
        <f>'[2]SourceData 2022'!H453</f>
        <v>PVC 20 mm female adapter</v>
      </c>
      <c r="B222" s="968"/>
      <c r="C222" s="968"/>
      <c r="D222" s="968"/>
      <c r="E222" s="968"/>
      <c r="F222" s="324">
        <f>DATA!O1339</f>
        <v>0</v>
      </c>
      <c r="G222" s="304"/>
      <c r="H222" s="304"/>
      <c r="I222" s="304"/>
      <c r="J222" s="304"/>
      <c r="K222" s="297"/>
      <c r="L222" s="297"/>
      <c r="M222" s="305"/>
      <c r="N222" s="224"/>
      <c r="O222" s="231"/>
      <c r="P222" s="231"/>
      <c r="Q222" s="231"/>
      <c r="R222" s="232"/>
      <c r="S222" s="232"/>
    </row>
    <row r="223" spans="1:19" ht="19.8" hidden="1" customHeight="1" x14ac:dyDescent="0.3">
      <c r="A223" s="967" t="str">
        <f>'[2]SourceData 2022'!H454</f>
        <v>PVC 20 mm tee</v>
      </c>
      <c r="B223" s="968"/>
      <c r="C223" s="968"/>
      <c r="D223" s="968"/>
      <c r="E223" s="968"/>
      <c r="F223" s="324">
        <f>DATA!O1340</f>
        <v>0</v>
      </c>
      <c r="G223" s="304"/>
      <c r="H223" s="304"/>
      <c r="I223" s="304"/>
      <c r="J223" s="304"/>
      <c r="K223" s="297"/>
      <c r="L223" s="297"/>
      <c r="M223" s="305"/>
      <c r="N223" s="224"/>
      <c r="O223" s="231"/>
      <c r="P223" s="231"/>
      <c r="Q223" s="231"/>
      <c r="R223" s="232"/>
      <c r="S223" s="232"/>
    </row>
    <row r="224" spans="1:19" ht="19.8" hidden="1" customHeight="1" x14ac:dyDescent="0.3">
      <c r="A224" s="967" t="str">
        <f>'[2]SourceData 2022'!H455</f>
        <v>PVC 20 mm union patente</v>
      </c>
      <c r="B224" s="968"/>
      <c r="C224" s="968"/>
      <c r="D224" s="968"/>
      <c r="E224" s="968"/>
      <c r="F224" s="324">
        <f>DATA!O1341</f>
        <v>0</v>
      </c>
      <c r="G224" s="304"/>
      <c r="H224" s="304"/>
      <c r="I224" s="304"/>
      <c r="J224" s="304"/>
      <c r="K224" s="297"/>
      <c r="L224" s="297"/>
      <c r="M224" s="305"/>
      <c r="N224" s="224"/>
      <c r="O224" s="231"/>
      <c r="P224" s="231"/>
      <c r="Q224" s="231"/>
      <c r="R224" s="232"/>
      <c r="S224" s="232"/>
    </row>
    <row r="225" spans="1:19" ht="19.8" hidden="1" customHeight="1" x14ac:dyDescent="0.3">
      <c r="A225" s="967" t="str">
        <f>'[2]SourceData 2022'!H456</f>
        <v>PVC 32 mm water pipe</v>
      </c>
      <c r="B225" s="968"/>
      <c r="C225" s="968"/>
      <c r="D225" s="968"/>
      <c r="E225" s="968"/>
      <c r="F225" s="324">
        <f>DATA!O1327</f>
        <v>0</v>
      </c>
      <c r="G225" s="304"/>
      <c r="H225" s="304"/>
      <c r="I225" s="304"/>
      <c r="J225" s="304"/>
      <c r="K225" s="297"/>
      <c r="L225" s="297"/>
      <c r="M225" s="305"/>
      <c r="N225" s="224"/>
      <c r="O225" s="231"/>
      <c r="P225" s="231"/>
      <c r="Q225" s="231"/>
      <c r="R225" s="232"/>
      <c r="S225" s="232"/>
    </row>
    <row r="226" spans="1:19" ht="19.8" hidden="1" customHeight="1" x14ac:dyDescent="0.3">
      <c r="A226" s="967" t="str">
        <f>'[2]SourceData 2022'!H457</f>
        <v>PVC 32 mm male adapter</v>
      </c>
      <c r="B226" s="968"/>
      <c r="C226" s="968"/>
      <c r="D226" s="968"/>
      <c r="E226" s="968"/>
      <c r="F226" s="324">
        <f>DATA!O1343</f>
        <v>0</v>
      </c>
      <c r="G226" s="304"/>
      <c r="H226" s="304"/>
      <c r="I226" s="304"/>
      <c r="J226" s="304"/>
      <c r="K226" s="297"/>
      <c r="L226" s="297"/>
      <c r="M226" s="305"/>
      <c r="N226" s="224"/>
      <c r="O226" s="231"/>
      <c r="P226" s="231"/>
      <c r="Q226" s="231"/>
      <c r="R226" s="232"/>
      <c r="S226" s="232"/>
    </row>
    <row r="227" spans="1:19" ht="19.8" hidden="1" customHeight="1" x14ac:dyDescent="0.3">
      <c r="A227" s="967" t="str">
        <f>'[2]SourceData 2022'!H458</f>
        <v>PVC 32 mm tee</v>
      </c>
      <c r="B227" s="968"/>
      <c r="C227" s="968"/>
      <c r="D227" s="968"/>
      <c r="E227" s="968"/>
      <c r="F227" s="324">
        <f>DATA!O1344</f>
        <v>0</v>
      </c>
      <c r="G227" s="304"/>
      <c r="H227" s="304"/>
      <c r="I227" s="304"/>
      <c r="J227" s="304"/>
      <c r="K227" s="297"/>
      <c r="L227" s="297"/>
      <c r="M227" s="305"/>
      <c r="N227" s="224"/>
      <c r="O227" s="231"/>
      <c r="P227" s="231"/>
      <c r="Q227" s="231"/>
      <c r="R227" s="232"/>
      <c r="S227" s="232"/>
    </row>
    <row r="228" spans="1:19" ht="19.8" hidden="1" customHeight="1" x14ac:dyDescent="0.3">
      <c r="A228" s="967" t="str">
        <f>'[2]SourceData 2022'!H459</f>
        <v>PVC 32 mm ball valve</v>
      </c>
      <c r="B228" s="968"/>
      <c r="C228" s="968"/>
      <c r="D228" s="968"/>
      <c r="E228" s="968"/>
      <c r="F228" s="324">
        <f>DATA!O1345</f>
        <v>0</v>
      </c>
      <c r="G228" s="304"/>
      <c r="H228" s="304"/>
      <c r="I228" s="304"/>
      <c r="J228" s="304"/>
      <c r="K228" s="297"/>
      <c r="L228" s="297"/>
      <c r="M228" s="305"/>
      <c r="N228" s="224"/>
      <c r="O228" s="231"/>
      <c r="P228" s="231"/>
      <c r="Q228" s="231"/>
      <c r="R228" s="232"/>
      <c r="S228" s="232"/>
    </row>
    <row r="229" spans="1:19" ht="19.8" hidden="1" customHeight="1" x14ac:dyDescent="0.3">
      <c r="A229" s="967" t="str">
        <f>'[2]SourceData 2022'!H460</f>
        <v>PVC 32 mm union patente</v>
      </c>
      <c r="B229" s="968"/>
      <c r="C229" s="968"/>
      <c r="D229" s="968"/>
      <c r="E229" s="968"/>
      <c r="F229" s="324">
        <f>DATA!O1346</f>
        <v>0</v>
      </c>
      <c r="G229" s="304"/>
      <c r="H229" s="304"/>
      <c r="I229" s="304"/>
      <c r="J229" s="304"/>
      <c r="K229" s="297"/>
      <c r="L229" s="297"/>
      <c r="M229" s="305"/>
      <c r="N229" s="224"/>
      <c r="O229" s="231"/>
      <c r="P229" s="231"/>
      <c r="Q229" s="231"/>
      <c r="R229" s="232"/>
      <c r="S229" s="232"/>
    </row>
    <row r="230" spans="1:19" ht="19.8" hidden="1" customHeight="1" x14ac:dyDescent="0.3">
      <c r="A230" s="967" t="str">
        <f>'[2]SourceData 2022'!H461</f>
        <v>PVC 32 mm elbow</v>
      </c>
      <c r="B230" s="968"/>
      <c r="C230" s="968"/>
      <c r="D230" s="968"/>
      <c r="E230" s="968"/>
      <c r="F230" s="324">
        <f>DATA!O1347</f>
        <v>0</v>
      </c>
      <c r="G230" s="304"/>
      <c r="H230" s="304"/>
      <c r="I230" s="304"/>
      <c r="J230" s="304"/>
      <c r="K230" s="297"/>
      <c r="L230" s="297"/>
      <c r="M230" s="305"/>
      <c r="N230" s="224"/>
      <c r="O230" s="231"/>
      <c r="P230" s="231"/>
      <c r="Q230" s="231"/>
      <c r="R230" s="232"/>
      <c r="S230" s="232"/>
    </row>
    <row r="231" spans="1:19" ht="19.8" hidden="1" customHeight="1" x14ac:dyDescent="0.3">
      <c r="A231" s="967" t="str">
        <f>'[2]SourceData 2022'!H462</f>
        <v>PVC reducer,1-3/4</v>
      </c>
      <c r="B231" s="968"/>
      <c r="C231" s="968"/>
      <c r="D231" s="968"/>
      <c r="E231" s="968"/>
      <c r="F231" s="324">
        <f>DATA!O1348</f>
        <v>0</v>
      </c>
      <c r="G231" s="304"/>
      <c r="H231" s="304"/>
      <c r="I231" s="304"/>
      <c r="J231" s="304"/>
      <c r="K231" s="297"/>
      <c r="L231" s="297"/>
      <c r="M231" s="305"/>
      <c r="N231" s="224"/>
      <c r="O231" s="231"/>
      <c r="P231" s="231"/>
      <c r="Q231" s="231"/>
      <c r="R231" s="232"/>
      <c r="S231" s="232"/>
    </row>
    <row r="232" spans="1:19" ht="19.8" hidden="1" customHeight="1" x14ac:dyDescent="0.3">
      <c r="A232" s="967" t="str">
        <f>'[2]SourceData 2022'!H463</f>
        <v>PVC reducer,3/4-1/2</v>
      </c>
      <c r="B232" s="968"/>
      <c r="C232" s="968"/>
      <c r="D232" s="968"/>
      <c r="E232" s="968"/>
      <c r="F232" s="324">
        <f>DATA!O1349</f>
        <v>0</v>
      </c>
      <c r="G232" s="304"/>
      <c r="H232" s="304"/>
      <c r="I232" s="304"/>
      <c r="J232" s="304"/>
      <c r="K232" s="297"/>
      <c r="L232" s="297"/>
      <c r="M232" s="305"/>
      <c r="N232" s="224"/>
      <c r="O232" s="231"/>
      <c r="P232" s="231"/>
      <c r="Q232" s="231"/>
      <c r="R232" s="232"/>
      <c r="S232" s="232"/>
    </row>
    <row r="233" spans="1:19" ht="19.8" hidden="1" customHeight="1" x14ac:dyDescent="0.3">
      <c r="A233" s="967" t="str">
        <f>'[2]SourceData 2022'!H464</f>
        <v>PVC 40 mm water pipe</v>
      </c>
      <c r="B233" s="968"/>
      <c r="C233" s="968"/>
      <c r="D233" s="968"/>
      <c r="E233" s="968"/>
      <c r="F233" s="324">
        <f>DATA!O1350</f>
        <v>0</v>
      </c>
      <c r="G233" s="304"/>
      <c r="H233" s="304"/>
      <c r="I233" s="304"/>
      <c r="J233" s="304"/>
      <c r="K233" s="297"/>
      <c r="L233" s="297"/>
      <c r="M233" s="305"/>
      <c r="N233" s="224"/>
      <c r="O233" s="231"/>
      <c r="P233" s="231"/>
      <c r="Q233" s="231"/>
      <c r="R233" s="232"/>
      <c r="S233" s="232"/>
    </row>
    <row r="234" spans="1:19" ht="19.8" hidden="1" customHeight="1" x14ac:dyDescent="0.3">
      <c r="A234" s="967" t="str">
        <f>'[2]SourceData 2022'!H465</f>
        <v>PVC 40 mm tee</v>
      </c>
      <c r="B234" s="968"/>
      <c r="C234" s="968"/>
      <c r="D234" s="968"/>
      <c r="E234" s="968"/>
      <c r="F234" s="324">
        <f>DATA!O1351</f>
        <v>0</v>
      </c>
      <c r="G234" s="304"/>
      <c r="H234" s="304"/>
      <c r="I234" s="304"/>
      <c r="J234" s="304"/>
      <c r="K234" s="297"/>
      <c r="L234" s="297"/>
      <c r="M234" s="305"/>
      <c r="N234" s="224"/>
      <c r="O234" s="231"/>
      <c r="P234" s="231"/>
      <c r="Q234" s="231"/>
      <c r="R234" s="232"/>
      <c r="S234" s="232"/>
    </row>
    <row r="235" spans="1:19" ht="19.8" hidden="1" customHeight="1" x14ac:dyDescent="0.3">
      <c r="A235" s="967" t="str">
        <f>'[2]SourceData 2022'!H466</f>
        <v>PVC 40 mm elbow</v>
      </c>
      <c r="B235" s="968"/>
      <c r="C235" s="968"/>
      <c r="D235" s="968"/>
      <c r="E235" s="968"/>
      <c r="F235" s="324">
        <f>DATA!O1352</f>
        <v>0</v>
      </c>
      <c r="G235" s="304"/>
      <c r="H235" s="304"/>
      <c r="I235" s="304"/>
      <c r="J235" s="304"/>
      <c r="K235" s="297"/>
      <c r="L235" s="297"/>
      <c r="M235" s="305"/>
      <c r="N235" s="224"/>
      <c r="O235" s="231"/>
      <c r="P235" s="231"/>
      <c r="Q235" s="231"/>
      <c r="R235" s="232"/>
      <c r="S235" s="232"/>
    </row>
    <row r="236" spans="1:19" ht="19.8" hidden="1" customHeight="1" x14ac:dyDescent="0.3">
      <c r="A236" s="967" t="str">
        <f>'[2]SourceData 2022'!H467</f>
        <v>PVC reducer , 40mm- 32mm</v>
      </c>
      <c r="B236" s="968"/>
      <c r="C236" s="968"/>
      <c r="D236" s="968"/>
      <c r="E236" s="968"/>
      <c r="F236" s="324">
        <f>DATA!O1353</f>
        <v>0</v>
      </c>
      <c r="G236" s="304"/>
      <c r="H236" s="304"/>
      <c r="I236" s="304"/>
      <c r="J236" s="304"/>
      <c r="K236" s="297"/>
      <c r="L236" s="297"/>
      <c r="M236" s="305"/>
      <c r="N236" s="224"/>
      <c r="O236" s="231"/>
      <c r="P236" s="231"/>
      <c r="Q236" s="231"/>
      <c r="R236" s="232"/>
      <c r="S236" s="232"/>
    </row>
    <row r="237" spans="1:19" ht="19.8" hidden="1" customHeight="1" x14ac:dyDescent="0.3">
      <c r="A237" s="967" t="str">
        <f>'[2]SourceData 2022'!H468</f>
        <v>uPVC 63 mm pipe</v>
      </c>
      <c r="B237" s="968"/>
      <c r="C237" s="968"/>
      <c r="D237" s="968"/>
      <c r="E237" s="968"/>
      <c r="F237" s="324">
        <f>DATA!O1354</f>
        <v>0</v>
      </c>
      <c r="G237" s="304"/>
      <c r="H237" s="304"/>
      <c r="I237" s="304"/>
      <c r="J237" s="304"/>
      <c r="K237" s="297"/>
      <c r="L237" s="297"/>
      <c r="M237" s="305"/>
      <c r="N237" s="224"/>
      <c r="O237" s="231"/>
      <c r="P237" s="231"/>
      <c r="Q237" s="231"/>
      <c r="R237" s="232"/>
      <c r="S237" s="232"/>
    </row>
    <row r="238" spans="1:19" ht="19.8" hidden="1" customHeight="1" x14ac:dyDescent="0.3">
      <c r="A238" s="967" t="str">
        <f>'[2]SourceData 2022'!H469</f>
        <v>uPVC 63 mm elbow</v>
      </c>
      <c r="B238" s="968"/>
      <c r="C238" s="968"/>
      <c r="D238" s="968"/>
      <c r="E238" s="968"/>
      <c r="F238" s="324">
        <f>DATA!O1355</f>
        <v>0</v>
      </c>
      <c r="G238" s="304"/>
      <c r="H238" s="304"/>
      <c r="I238" s="304"/>
      <c r="J238" s="304"/>
      <c r="K238" s="297"/>
      <c r="L238" s="297"/>
      <c r="M238" s="305"/>
      <c r="N238" s="224"/>
      <c r="O238" s="231"/>
      <c r="P238" s="231"/>
      <c r="Q238" s="231"/>
      <c r="R238" s="232"/>
      <c r="S238" s="232"/>
    </row>
    <row r="239" spans="1:19" ht="19.8" hidden="1" customHeight="1" x14ac:dyDescent="0.3">
      <c r="A239" s="967" t="str">
        <f>'[2]SourceData 2022'!H470</f>
        <v>ceiling cournice, 1.5"</v>
      </c>
      <c r="B239" s="968"/>
      <c r="C239" s="968"/>
      <c r="D239" s="968"/>
      <c r="E239" s="968"/>
      <c r="F239" s="324">
        <f>DATA!O1356</f>
        <v>0</v>
      </c>
      <c r="G239" s="304"/>
      <c r="H239" s="304"/>
      <c r="I239" s="304"/>
      <c r="J239" s="304"/>
      <c r="K239" s="297"/>
      <c r="L239" s="297"/>
      <c r="M239" s="305"/>
      <c r="N239" s="224"/>
      <c r="O239" s="231"/>
      <c r="P239" s="231"/>
      <c r="Q239" s="231"/>
      <c r="R239" s="232"/>
      <c r="S239" s="232"/>
    </row>
    <row r="240" spans="1:19" ht="19.8" hidden="1" customHeight="1" x14ac:dyDescent="0.3">
      <c r="A240" s="967">
        <f>'[2]SourceData 2022'!H471</f>
        <v>0</v>
      </c>
      <c r="B240" s="968"/>
      <c r="C240" s="968"/>
      <c r="D240" s="968"/>
      <c r="E240" s="968"/>
      <c r="F240" s="324">
        <f>DATA!O1357</f>
        <v>0</v>
      </c>
      <c r="G240" s="304"/>
      <c r="H240" s="304"/>
      <c r="I240" s="304"/>
      <c r="J240" s="304"/>
      <c r="K240" s="297"/>
      <c r="L240" s="297"/>
      <c r="M240" s="305"/>
      <c r="N240" s="224"/>
      <c r="O240" s="231"/>
      <c r="P240" s="231"/>
      <c r="Q240" s="231"/>
      <c r="R240" s="232"/>
      <c r="S240" s="232"/>
    </row>
    <row r="241" spans="1:19" ht="19.8" hidden="1" customHeight="1" x14ac:dyDescent="0.3">
      <c r="A241" s="967" t="str">
        <f>'[2]SourceData 2022'!H472</f>
        <v>angle bar, 1.5"</v>
      </c>
      <c r="B241" s="968"/>
      <c r="C241" s="968"/>
      <c r="D241" s="968"/>
      <c r="E241" s="968"/>
      <c r="F241" s="324">
        <f>DATA!O1358</f>
        <v>0</v>
      </c>
      <c r="G241" s="304"/>
      <c r="H241" s="304"/>
      <c r="I241" s="304"/>
      <c r="J241" s="304"/>
      <c r="K241" s="297"/>
      <c r="L241" s="297"/>
      <c r="M241" s="305"/>
      <c r="N241" s="224"/>
      <c r="O241" s="231"/>
      <c r="P241" s="231"/>
      <c r="Q241" s="231"/>
      <c r="R241" s="232"/>
      <c r="S241" s="232"/>
    </row>
    <row r="242" spans="1:19" ht="19.8" hidden="1" customHeight="1" x14ac:dyDescent="0.3">
      <c r="A242" s="967" t="str">
        <f>'[2]SourceData 2022'!H473</f>
        <v>gring disc for  metal, 4"</v>
      </c>
      <c r="B242" s="968"/>
      <c r="C242" s="968"/>
      <c r="D242" s="968"/>
      <c r="E242" s="968"/>
      <c r="F242" s="324">
        <f>DATA!O1359</f>
        <v>0</v>
      </c>
      <c r="G242" s="304"/>
      <c r="H242" s="304"/>
      <c r="I242" s="304"/>
      <c r="J242" s="304"/>
      <c r="K242" s="297"/>
      <c r="L242" s="297"/>
      <c r="M242" s="305"/>
      <c r="N242" s="224"/>
      <c r="O242" s="231"/>
      <c r="P242" s="231"/>
      <c r="Q242" s="231"/>
      <c r="R242" s="232"/>
      <c r="S242" s="232"/>
    </row>
    <row r="243" spans="1:19" ht="19.8" hidden="1" customHeight="1" x14ac:dyDescent="0.3">
      <c r="A243" s="967" t="str">
        <f>'[2]SourceData 2022'!H474</f>
        <v>cutting disc 14"</v>
      </c>
      <c r="B243" s="968"/>
      <c r="C243" s="968"/>
      <c r="D243" s="968"/>
      <c r="E243" s="968"/>
      <c r="F243" s="324">
        <f>DATA!O1360</f>
        <v>0</v>
      </c>
      <c r="G243" s="304"/>
      <c r="H243" s="304"/>
      <c r="I243" s="304"/>
      <c r="J243" s="304"/>
      <c r="K243" s="297"/>
      <c r="L243" s="297"/>
      <c r="M243" s="305"/>
      <c r="N243" s="224"/>
      <c r="O243" s="231"/>
      <c r="P243" s="231"/>
      <c r="Q243" s="231"/>
      <c r="R243" s="232"/>
      <c r="S243" s="232"/>
    </row>
    <row r="244" spans="1:19" ht="19.8" hidden="1" customHeight="1" x14ac:dyDescent="0.3">
      <c r="A244" s="967" t="str">
        <f>'[2]SourceData 2022'!H475</f>
        <v>electric tape</v>
      </c>
      <c r="B244" s="968"/>
      <c r="C244" s="968"/>
      <c r="D244" s="968"/>
      <c r="E244" s="968"/>
      <c r="F244" s="324">
        <f>DATA!O1361</f>
        <v>0</v>
      </c>
      <c r="G244" s="304"/>
      <c r="H244" s="304"/>
      <c r="I244" s="304"/>
      <c r="J244" s="304"/>
      <c r="K244" s="297"/>
      <c r="L244" s="297"/>
      <c r="M244" s="305"/>
      <c r="N244" s="224"/>
      <c r="O244" s="231"/>
      <c r="P244" s="231"/>
      <c r="Q244" s="231"/>
      <c r="R244" s="232"/>
      <c r="S244" s="232"/>
    </row>
    <row r="245" spans="1:19" ht="19.8" hidden="1" customHeight="1" x14ac:dyDescent="0.3">
      <c r="A245" s="967" t="str">
        <f>'[2]SourceData 2022'!H476</f>
        <v>flat nosed plier (8" min.)</v>
      </c>
      <c r="B245" s="968"/>
      <c r="C245" s="968"/>
      <c r="D245" s="968"/>
      <c r="E245" s="968"/>
      <c r="F245" s="324">
        <f>DATA!O1362</f>
        <v>0</v>
      </c>
      <c r="G245" s="304"/>
      <c r="H245" s="304"/>
      <c r="I245" s="304"/>
      <c r="J245" s="304"/>
      <c r="K245" s="297"/>
      <c r="L245" s="297"/>
      <c r="M245" s="305"/>
      <c r="N245" s="224"/>
      <c r="O245" s="231"/>
      <c r="P245" s="231"/>
      <c r="Q245" s="231"/>
      <c r="R245" s="232"/>
      <c r="S245" s="232"/>
    </row>
    <row r="246" spans="1:19" ht="19.8" hidden="1" customHeight="1" x14ac:dyDescent="0.3">
      <c r="A246" s="967" t="str">
        <f>'[2]SourceData 2022'!H477</f>
        <v>long nosed plier (8" min.)</v>
      </c>
      <c r="B246" s="968"/>
      <c r="C246" s="968"/>
      <c r="D246" s="968"/>
      <c r="E246" s="968"/>
      <c r="F246" s="324">
        <f>DATA!O1363</f>
        <v>0</v>
      </c>
      <c r="G246" s="304"/>
      <c r="H246" s="304"/>
      <c r="I246" s="304"/>
      <c r="J246" s="304"/>
      <c r="K246" s="297"/>
      <c r="L246" s="297"/>
      <c r="M246" s="305"/>
      <c r="N246" s="224"/>
      <c r="O246" s="231"/>
      <c r="P246" s="231"/>
      <c r="Q246" s="231"/>
      <c r="R246" s="232"/>
      <c r="S246" s="232"/>
    </row>
    <row r="247" spans="1:19" ht="19.8" hidden="1" customHeight="1" x14ac:dyDescent="0.3">
      <c r="A247" s="967" t="str">
        <f>'[2]SourceData 2022'!H478</f>
        <v>magnetic philip screw driver, heavy duty (10" min.)</v>
      </c>
      <c r="B247" s="968"/>
      <c r="C247" s="968"/>
      <c r="D247" s="968"/>
      <c r="E247" s="968"/>
      <c r="F247" s="324">
        <f>DATA!O1364</f>
        <v>0</v>
      </c>
      <c r="G247" s="304"/>
      <c r="H247" s="304"/>
      <c r="I247" s="304"/>
      <c r="J247" s="304"/>
      <c r="K247" s="297"/>
      <c r="L247" s="297"/>
      <c r="M247" s="305"/>
      <c r="N247" s="224"/>
      <c r="O247" s="231"/>
      <c r="P247" s="231"/>
      <c r="Q247" s="231"/>
      <c r="R247" s="232"/>
      <c r="S247" s="232"/>
    </row>
    <row r="248" spans="1:19" ht="19.8" hidden="1" customHeight="1" x14ac:dyDescent="0.3">
      <c r="A248" s="967" t="str">
        <f>'[2]SourceData 2022'!H479</f>
        <v>tool belt</v>
      </c>
      <c r="B248" s="968"/>
      <c r="C248" s="968"/>
      <c r="D248" s="968"/>
      <c r="E248" s="968"/>
      <c r="F248" s="324">
        <f>DATA!O1365</f>
        <v>0</v>
      </c>
      <c r="G248" s="304"/>
      <c r="H248" s="304"/>
      <c r="I248" s="304"/>
      <c r="J248" s="304"/>
      <c r="K248" s="297"/>
      <c r="L248" s="297"/>
      <c r="M248" s="305"/>
      <c r="N248" s="224"/>
      <c r="O248" s="231"/>
      <c r="P248" s="231"/>
      <c r="Q248" s="231"/>
      <c r="R248" s="232"/>
      <c r="S248" s="232"/>
    </row>
    <row r="249" spans="1:19" ht="19.8" hidden="1" customHeight="1" x14ac:dyDescent="0.3">
      <c r="A249" s="967" t="str">
        <f>'[2]SourceData 2022'!H480</f>
        <v>stainless wood screw (+), 1"</v>
      </c>
      <c r="B249" s="968"/>
      <c r="C249" s="968"/>
      <c r="D249" s="968"/>
      <c r="E249" s="968"/>
      <c r="F249" s="324">
        <f>DATA!O1366</f>
        <v>0</v>
      </c>
      <c r="G249" s="304"/>
      <c r="H249" s="304"/>
      <c r="I249" s="304"/>
      <c r="J249" s="304"/>
      <c r="K249" s="297"/>
      <c r="L249" s="297"/>
      <c r="M249" s="305"/>
      <c r="N249" s="224"/>
      <c r="O249" s="231"/>
      <c r="P249" s="231"/>
      <c r="Q249" s="231"/>
      <c r="R249" s="232"/>
      <c r="S249" s="232"/>
    </row>
    <row r="250" spans="1:19" ht="19.8" hidden="1" customHeight="1" x14ac:dyDescent="0.3">
      <c r="A250" s="967">
        <f>'[2]SourceData 2022'!H481</f>
        <v>0</v>
      </c>
      <c r="B250" s="968"/>
      <c r="C250" s="968"/>
      <c r="D250" s="968"/>
      <c r="E250" s="968"/>
      <c r="F250" s="324">
        <f>DATA!O1367</f>
        <v>0</v>
      </c>
      <c r="G250" s="304"/>
      <c r="H250" s="304"/>
      <c r="I250" s="304"/>
      <c r="J250" s="304"/>
      <c r="K250" s="297"/>
      <c r="L250" s="297"/>
      <c r="M250" s="305"/>
      <c r="N250" s="224"/>
      <c r="O250" s="231"/>
      <c r="P250" s="231"/>
      <c r="Q250" s="231"/>
      <c r="R250" s="232"/>
      <c r="S250" s="232"/>
    </row>
    <row r="251" spans="1:19" ht="19.8" hidden="1" customHeight="1" x14ac:dyDescent="0.3">
      <c r="A251" s="967" t="str">
        <f>'[2]SourceData 2022'!H482</f>
        <v>CCTV camera power supply, 12v</v>
      </c>
      <c r="B251" s="968"/>
      <c r="C251" s="968"/>
      <c r="D251" s="968"/>
      <c r="E251" s="968"/>
      <c r="F251" s="324">
        <f>DATA!O1368</f>
        <v>0</v>
      </c>
      <c r="G251" s="304"/>
      <c r="H251" s="304"/>
      <c r="I251" s="304"/>
      <c r="J251" s="304"/>
      <c r="K251" s="297"/>
      <c r="L251" s="297"/>
      <c r="M251" s="305"/>
      <c r="N251" s="224"/>
      <c r="O251" s="231"/>
      <c r="P251" s="231"/>
      <c r="Q251" s="231"/>
      <c r="R251" s="232"/>
      <c r="S251" s="232"/>
    </row>
    <row r="252" spans="1:19" ht="19.8" hidden="1" customHeight="1" x14ac:dyDescent="0.3">
      <c r="A252" s="967" t="str">
        <f>'[2]SourceData 2022'!H483</f>
        <v xml:space="preserve">8mm cable clip </v>
      </c>
      <c r="B252" s="968"/>
      <c r="C252" s="968"/>
      <c r="D252" s="968"/>
      <c r="E252" s="968"/>
      <c r="F252" s="324">
        <f>DATA!O1369</f>
        <v>0</v>
      </c>
      <c r="G252" s="304"/>
      <c r="H252" s="304"/>
      <c r="I252" s="304"/>
      <c r="J252" s="304"/>
      <c r="K252" s="297"/>
      <c r="L252" s="297"/>
      <c r="M252" s="305"/>
      <c r="N252" s="224"/>
      <c r="O252" s="231"/>
      <c r="P252" s="231"/>
      <c r="Q252" s="231"/>
      <c r="R252" s="232"/>
      <c r="S252" s="232"/>
    </row>
    <row r="253" spans="1:19" ht="19.8" hidden="1" customHeight="1" x14ac:dyDescent="0.3">
      <c r="A253" s="967" t="str">
        <f>'[2]SourceData 2022'!H484</f>
        <v>CAT 6 crimping tool</v>
      </c>
      <c r="B253" s="968"/>
      <c r="C253" s="968"/>
      <c r="D253" s="968"/>
      <c r="E253" s="968"/>
      <c r="F253" s="324">
        <f>DATA!O1370</f>
        <v>0</v>
      </c>
      <c r="G253" s="304"/>
      <c r="H253" s="304"/>
      <c r="I253" s="304"/>
      <c r="J253" s="304"/>
      <c r="K253" s="297"/>
      <c r="L253" s="297"/>
      <c r="M253" s="305"/>
      <c r="N253" s="224"/>
      <c r="O253" s="231"/>
      <c r="P253" s="231"/>
      <c r="Q253" s="231"/>
      <c r="R253" s="232"/>
      <c r="S253" s="232"/>
    </row>
    <row r="254" spans="1:19" ht="19.8" hidden="1" customHeight="1" x14ac:dyDescent="0.3">
      <c r="A254" s="967" t="str">
        <f>'[2]SourceData 2022'!H485</f>
        <v>CAT 6 connector</v>
      </c>
      <c r="B254" s="968"/>
      <c r="C254" s="968"/>
      <c r="D254" s="968"/>
      <c r="E254" s="968"/>
      <c r="F254" s="324">
        <f>DATA!O1371</f>
        <v>0</v>
      </c>
      <c r="G254" s="304"/>
      <c r="H254" s="304"/>
      <c r="I254" s="304"/>
      <c r="J254" s="304"/>
      <c r="K254" s="297"/>
      <c r="L254" s="297"/>
      <c r="M254" s="305"/>
      <c r="N254" s="224"/>
      <c r="O254" s="231"/>
      <c r="P254" s="231"/>
      <c r="Q254" s="231"/>
      <c r="R254" s="232"/>
      <c r="S254" s="232"/>
    </row>
    <row r="255" spans="1:19" ht="19.8" hidden="1" customHeight="1" x14ac:dyDescent="0.3">
      <c r="A255" s="967" t="str">
        <f>'[2]SourceData 2022'!H486</f>
        <v>Subscription of a web-based prepaid load portal service</v>
      </c>
      <c r="B255" s="968"/>
      <c r="C255" s="968"/>
      <c r="D255" s="968"/>
      <c r="E255" s="968"/>
      <c r="F255" s="324">
        <f>DATA!O1372</f>
        <v>0</v>
      </c>
      <c r="G255" s="304"/>
      <c r="H255" s="304"/>
      <c r="I255" s="304"/>
      <c r="J255" s="304"/>
      <c r="K255" s="297"/>
      <c r="L255" s="297"/>
      <c r="M255" s="305"/>
      <c r="N255" s="224"/>
      <c r="O255" s="231"/>
      <c r="P255" s="231"/>
      <c r="Q255" s="231"/>
      <c r="R255" s="232"/>
      <c r="S255" s="232"/>
    </row>
    <row r="256" spans="1:19" ht="19.8" hidden="1" customHeight="1" x14ac:dyDescent="0.3">
      <c r="A256" s="967">
        <f>'[2]SourceData 2022'!H487</f>
        <v>0</v>
      </c>
      <c r="B256" s="968"/>
      <c r="C256" s="968"/>
      <c r="D256" s="968"/>
      <c r="E256" s="968"/>
      <c r="F256" s="324">
        <f>DATA!O1373</f>
        <v>0</v>
      </c>
      <c r="G256" s="304"/>
      <c r="H256" s="304"/>
      <c r="I256" s="304"/>
      <c r="J256" s="304"/>
      <c r="K256" s="297"/>
      <c r="L256" s="297"/>
      <c r="M256" s="305"/>
      <c r="N256" s="224"/>
      <c r="O256" s="231"/>
      <c r="P256" s="231"/>
      <c r="Q256" s="231"/>
      <c r="R256" s="232"/>
      <c r="S256" s="232"/>
    </row>
    <row r="257" spans="1:19" ht="19.8" hidden="1" customHeight="1" x14ac:dyDescent="0.3">
      <c r="A257" s="967" t="str">
        <f>'[2]SourceData 2022'!H488</f>
        <v>Subscription of a web-based prepaid load portal service</v>
      </c>
      <c r="B257" s="968"/>
      <c r="C257" s="968"/>
      <c r="D257" s="968"/>
      <c r="E257" s="968"/>
      <c r="F257" s="324">
        <f>DATA!O1374</f>
        <v>0</v>
      </c>
      <c r="G257" s="304"/>
      <c r="H257" s="304"/>
      <c r="I257" s="304"/>
      <c r="J257" s="304"/>
      <c r="K257" s="297"/>
      <c r="L257" s="297"/>
      <c r="M257" s="305"/>
      <c r="N257" s="224"/>
      <c r="O257" s="231"/>
      <c r="P257" s="231"/>
      <c r="Q257" s="231"/>
      <c r="R257" s="232"/>
      <c r="S257" s="232"/>
    </row>
    <row r="258" spans="1:19" ht="19.8" hidden="1" customHeight="1" x14ac:dyDescent="0.3">
      <c r="A258" s="967">
        <f>'[2]SourceData 2022'!H489</f>
        <v>0</v>
      </c>
      <c r="B258" s="968"/>
      <c r="C258" s="968"/>
      <c r="D258" s="968"/>
      <c r="E258" s="968"/>
      <c r="F258" s="324">
        <f>DATA!O1375</f>
        <v>0</v>
      </c>
      <c r="G258" s="304"/>
      <c r="H258" s="304"/>
      <c r="I258" s="304"/>
      <c r="J258" s="304"/>
      <c r="K258" s="297"/>
      <c r="L258" s="297"/>
      <c r="M258" s="305"/>
      <c r="N258" s="224"/>
      <c r="O258" s="231"/>
      <c r="P258" s="231"/>
      <c r="Q258" s="231"/>
      <c r="R258" s="232"/>
      <c r="S258" s="232"/>
    </row>
    <row r="259" spans="1:19" ht="19.8" hidden="1" customHeight="1" x14ac:dyDescent="0.3">
      <c r="A259" s="967" t="str">
        <f>'[2]SourceData 2022'!H490</f>
        <v>Gold plated medal (7.9 cm diameter)</v>
      </c>
      <c r="B259" s="968"/>
      <c r="C259" s="968"/>
      <c r="D259" s="968"/>
      <c r="E259" s="968"/>
      <c r="F259" s="324">
        <f>DATA!O1376</f>
        <v>0</v>
      </c>
      <c r="G259" s="304"/>
      <c r="H259" s="304"/>
      <c r="I259" s="304"/>
      <c r="J259" s="304"/>
      <c r="K259" s="297"/>
      <c r="L259" s="297"/>
      <c r="M259" s="305"/>
      <c r="N259" s="224"/>
      <c r="O259" s="231"/>
      <c r="P259" s="231"/>
      <c r="Q259" s="231"/>
      <c r="R259" s="232"/>
      <c r="S259" s="232"/>
    </row>
    <row r="260" spans="1:19" ht="19.8" hidden="1" customHeight="1" x14ac:dyDescent="0.3">
      <c r="A260" s="967" t="str">
        <f>'[2]SourceData 2022'!H491</f>
        <v>Mold for medal</v>
      </c>
      <c r="B260" s="968"/>
      <c r="C260" s="968"/>
      <c r="D260" s="968"/>
      <c r="E260" s="968"/>
      <c r="F260" s="324">
        <f>DATA!O1377</f>
        <v>0</v>
      </c>
      <c r="G260" s="304"/>
      <c r="H260" s="304"/>
      <c r="I260" s="304"/>
      <c r="J260" s="304"/>
      <c r="K260" s="297"/>
      <c r="L260" s="297"/>
      <c r="M260" s="305"/>
      <c r="N260" s="224"/>
      <c r="O260" s="231"/>
      <c r="P260" s="231"/>
      <c r="Q260" s="231"/>
      <c r="R260" s="232"/>
      <c r="S260" s="232"/>
    </row>
    <row r="261" spans="1:19" ht="19.8" hidden="1" customHeight="1" x14ac:dyDescent="0.3">
      <c r="A261" s="967">
        <f>'[2]SourceData 2022'!H492</f>
        <v>0</v>
      </c>
      <c r="B261" s="968"/>
      <c r="C261" s="968"/>
      <c r="D261" s="968"/>
      <c r="E261" s="968"/>
      <c r="F261" s="324">
        <f>DATA!O1378</f>
        <v>0</v>
      </c>
      <c r="G261" s="304"/>
      <c r="H261" s="304"/>
      <c r="I261" s="304"/>
      <c r="J261" s="304"/>
      <c r="K261" s="308"/>
      <c r="L261" s="308"/>
      <c r="M261" s="305"/>
      <c r="N261" s="224"/>
      <c r="O261" s="231"/>
      <c r="P261" s="231"/>
      <c r="Q261" s="231"/>
      <c r="R261" s="232"/>
      <c r="S261" s="232"/>
    </row>
    <row r="262" spans="1:19" ht="19.8" hidden="1" customHeight="1" x14ac:dyDescent="0.3">
      <c r="A262" s="967"/>
      <c r="B262" s="968"/>
      <c r="C262" s="968"/>
      <c r="D262" s="968"/>
      <c r="E262" s="968"/>
      <c r="F262" s="324">
        <f>DATA!O1379</f>
        <v>0</v>
      </c>
      <c r="G262" s="304"/>
      <c r="H262" s="304"/>
      <c r="I262" s="304"/>
      <c r="J262" s="304"/>
      <c r="K262" s="308"/>
      <c r="L262" s="308"/>
      <c r="M262" s="305"/>
      <c r="N262" s="224"/>
      <c r="O262" s="231"/>
      <c r="P262" s="231"/>
      <c r="Q262" s="231"/>
      <c r="R262" s="232"/>
      <c r="S262" s="232"/>
    </row>
    <row r="263" spans="1:19" ht="19.8" hidden="1" customHeight="1" x14ac:dyDescent="0.3">
      <c r="A263" s="967" t="str">
        <f>'[2]SourceData 2022'!H494</f>
        <v>Printer ink (Y003)</v>
      </c>
      <c r="B263" s="968"/>
      <c r="C263" s="968"/>
      <c r="D263" s="968"/>
      <c r="E263" s="968"/>
      <c r="F263" s="324">
        <f>DATA!O1380</f>
        <v>0</v>
      </c>
      <c r="G263" s="304"/>
      <c r="H263" s="304"/>
      <c r="I263" s="304"/>
      <c r="J263" s="304"/>
      <c r="K263" s="308"/>
      <c r="L263" s="308"/>
      <c r="M263" s="305"/>
      <c r="N263" s="224"/>
      <c r="O263" s="231"/>
      <c r="P263" s="231"/>
      <c r="Q263" s="231"/>
      <c r="R263" s="232"/>
      <c r="S263" s="232"/>
    </row>
    <row r="264" spans="1:19" s="236" customFormat="1" ht="19.8" customHeight="1" x14ac:dyDescent="0.25">
      <c r="A264" s="982" t="s">
        <v>248</v>
      </c>
      <c r="B264" s="983"/>
      <c r="C264" s="983"/>
      <c r="D264" s="983"/>
      <c r="E264" s="984"/>
      <c r="F264" s="623" t="s">
        <v>2051</v>
      </c>
      <c r="G264" s="623" t="s">
        <v>806</v>
      </c>
      <c r="H264" s="623" t="s">
        <v>806</v>
      </c>
      <c r="I264" s="623" t="s">
        <v>806</v>
      </c>
      <c r="J264" s="623"/>
      <c r="K264" s="326">
        <f>SUM(K90:K124)</f>
        <v>0</v>
      </c>
      <c r="L264" s="309">
        <f>SUM(L90:L98)</f>
        <v>200000</v>
      </c>
      <c r="M264" s="309" t="s">
        <v>894</v>
      </c>
      <c r="N264" s="233"/>
      <c r="O264" s="234"/>
      <c r="P264" s="235"/>
    </row>
    <row r="265" spans="1:19" ht="1.2" customHeight="1" x14ac:dyDescent="0.45">
      <c r="A265" s="237"/>
      <c r="B265" s="238"/>
      <c r="C265" s="238"/>
      <c r="D265" s="238"/>
      <c r="E265" s="239"/>
      <c r="F265" s="240"/>
      <c r="G265" s="240"/>
      <c r="H265" s="240"/>
      <c r="I265" s="240"/>
      <c r="J265" s="240"/>
      <c r="K265" s="240"/>
      <c r="L265" s="240"/>
      <c r="M265" s="241"/>
    </row>
    <row r="266" spans="1:19" ht="17.25" hidden="1" customHeight="1" x14ac:dyDescent="0.45">
      <c r="A266" s="228"/>
      <c r="B266" s="178"/>
      <c r="C266" s="178"/>
      <c r="D266" s="178"/>
      <c r="E266" s="974" t="s">
        <v>807</v>
      </c>
      <c r="F266" s="915"/>
      <c r="G266" s="915"/>
      <c r="H266" s="915"/>
      <c r="I266" s="915"/>
      <c r="J266" s="915"/>
      <c r="K266" s="915"/>
      <c r="L266" s="351"/>
      <c r="M266" s="242"/>
    </row>
    <row r="267" spans="1:19" ht="22.5" hidden="1" customHeight="1" x14ac:dyDescent="0.4">
      <c r="A267" s="975" t="str">
        <f>A268</f>
        <v>FAILED due to incomplete quotation of supplier</v>
      </c>
      <c r="B267" s="917"/>
      <c r="C267" s="917"/>
      <c r="D267" s="917"/>
      <c r="E267" s="243" t="str">
        <f>F264</f>
        <v>non-compliant</v>
      </c>
      <c r="F267" s="918" t="s">
        <v>808</v>
      </c>
      <c r="G267" s="918"/>
      <c r="H267" s="918"/>
      <c r="I267" s="918"/>
      <c r="J267" s="918"/>
      <c r="K267" s="918"/>
      <c r="L267" s="918"/>
      <c r="M267" s="919"/>
    </row>
    <row r="268" spans="1:19" s="179" customFormat="1" ht="33.6" customHeight="1" x14ac:dyDescent="0.25">
      <c r="A268" s="976" t="s">
        <v>2052</v>
      </c>
      <c r="B268" s="977"/>
      <c r="C268" s="977"/>
      <c r="D268" s="977"/>
      <c r="E268" s="977"/>
      <c r="F268" s="527" t="s">
        <v>887</v>
      </c>
      <c r="G268" s="528"/>
      <c r="H268" s="529" t="s">
        <v>888</v>
      </c>
      <c r="I268" s="978"/>
      <c r="J268" s="979"/>
      <c r="K268" s="530"/>
      <c r="L268" s="311"/>
      <c r="M268" s="662"/>
      <c r="N268" s="34"/>
      <c r="O268" s="34"/>
    </row>
    <row r="269" spans="1:19" ht="46.2" customHeight="1" x14ac:dyDescent="0.25">
      <c r="A269" s="980" t="s">
        <v>1052</v>
      </c>
      <c r="B269" s="908"/>
      <c r="C269" s="908"/>
      <c r="D269" s="908"/>
      <c r="E269" s="910" t="s">
        <v>572</v>
      </c>
      <c r="F269" s="910"/>
      <c r="G269" s="910"/>
      <c r="H269" s="981" t="s">
        <v>524</v>
      </c>
      <c r="I269" s="925"/>
      <c r="J269" s="926"/>
      <c r="K269" s="244"/>
      <c r="L269" s="349"/>
      <c r="M269" s="244"/>
    </row>
    <row r="270" spans="1:19" ht="14.25" customHeight="1" x14ac:dyDescent="0.3">
      <c r="A270" s="970" t="s">
        <v>552</v>
      </c>
      <c r="B270" s="909"/>
      <c r="C270" s="909"/>
      <c r="D270" s="909"/>
      <c r="E270" s="455"/>
      <c r="F270" s="568" t="s">
        <v>552</v>
      </c>
      <c r="G270" s="568"/>
      <c r="H270" s="456"/>
      <c r="I270" s="971" t="s">
        <v>552</v>
      </c>
      <c r="J270" s="972"/>
      <c r="K270" s="245"/>
      <c r="L270" s="350"/>
      <c r="M270" s="245"/>
    </row>
    <row r="271" spans="1:19" ht="24" customHeight="1" x14ac:dyDescent="0.25">
      <c r="A271" s="228"/>
      <c r="F271" s="224"/>
      <c r="I271" s="224"/>
      <c r="J271" s="225"/>
      <c r="K271" s="225"/>
      <c r="L271" s="224"/>
      <c r="M271" s="225"/>
    </row>
    <row r="272" spans="1:19" ht="19.95" customHeight="1" x14ac:dyDescent="0.25">
      <c r="A272" s="973" t="str">
        <f>PR!B115</f>
        <v>JANE S. CASTILLO</v>
      </c>
      <c r="B272" s="910"/>
      <c r="C272" s="910"/>
      <c r="D272" s="910"/>
      <c r="E272" s="910" t="s">
        <v>1179</v>
      </c>
      <c r="F272" s="910"/>
      <c r="G272" s="910"/>
      <c r="H272" s="931" t="s">
        <v>920</v>
      </c>
      <c r="I272" s="931"/>
      <c r="J272" s="932"/>
      <c r="K272" s="531"/>
      <c r="L272" s="663"/>
      <c r="M272" s="223"/>
    </row>
    <row r="273" spans="1:13" ht="23.4" customHeight="1" x14ac:dyDescent="0.25">
      <c r="A273" s="969" t="s">
        <v>723</v>
      </c>
      <c r="B273" s="911"/>
      <c r="C273" s="911"/>
      <c r="D273" s="911"/>
      <c r="E273" s="457"/>
      <c r="F273" s="664" t="s">
        <v>921</v>
      </c>
      <c r="G273" s="664"/>
      <c r="H273" s="933" t="s">
        <v>526</v>
      </c>
      <c r="I273" s="933"/>
      <c r="J273" s="934"/>
      <c r="K273" s="180"/>
      <c r="L273" s="656"/>
      <c r="M273" s="180"/>
    </row>
    <row r="274" spans="1:13" ht="19.5" customHeight="1" x14ac:dyDescent="0.25">
      <c r="A274" s="532"/>
      <c r="B274" s="246"/>
      <c r="C274" s="246"/>
      <c r="D274" s="246"/>
      <c r="E274" s="246"/>
      <c r="F274" s="246"/>
      <c r="G274" s="942" t="s">
        <v>809</v>
      </c>
      <c r="H274" s="942"/>
      <c r="I274" s="904" t="str">
        <f>PR!B12</f>
        <v>2510-1005-380</v>
      </c>
      <c r="J274" s="905"/>
      <c r="K274" s="533"/>
      <c r="L274" s="348"/>
      <c r="M274" s="655"/>
    </row>
    <row r="275" spans="1:13" ht="14.4" x14ac:dyDescent="0.3">
      <c r="A275" s="35"/>
      <c r="B275" s="35"/>
      <c r="C275" s="33"/>
      <c r="D275" s="33"/>
      <c r="E275" s="247"/>
    </row>
  </sheetData>
  <mergeCells count="208">
    <mergeCell ref="E269:G269"/>
    <mergeCell ref="E272:G272"/>
    <mergeCell ref="H169:H170"/>
    <mergeCell ref="A273:D273"/>
    <mergeCell ref="H273:J273"/>
    <mergeCell ref="G274:H274"/>
    <mergeCell ref="I274:J274"/>
    <mergeCell ref="A270:D270"/>
    <mergeCell ref="I270:J270"/>
    <mergeCell ref="A272:D272"/>
    <mergeCell ref="H272:J272"/>
    <mergeCell ref="E266:K266"/>
    <mergeCell ref="A267:D267"/>
    <mergeCell ref="F267:M267"/>
    <mergeCell ref="A268:E268"/>
    <mergeCell ref="I268:J268"/>
    <mergeCell ref="A269:D269"/>
    <mergeCell ref="H269:J269"/>
    <mergeCell ref="A259:E259"/>
    <mergeCell ref="A260:E260"/>
    <mergeCell ref="A261:E261"/>
    <mergeCell ref="A262:E262"/>
    <mergeCell ref="A263:E263"/>
    <mergeCell ref="A264:E264"/>
    <mergeCell ref="A253:E253"/>
    <mergeCell ref="A254:E254"/>
    <mergeCell ref="A255:E255"/>
    <mergeCell ref="A256:E256"/>
    <mergeCell ref="A257:E257"/>
    <mergeCell ref="A258:E258"/>
    <mergeCell ref="A247:E247"/>
    <mergeCell ref="A248:E248"/>
    <mergeCell ref="A249:E249"/>
    <mergeCell ref="A250:E250"/>
    <mergeCell ref="A251:E251"/>
    <mergeCell ref="A252:E252"/>
    <mergeCell ref="A241:E241"/>
    <mergeCell ref="A242:E242"/>
    <mergeCell ref="A243:E243"/>
    <mergeCell ref="A244:E244"/>
    <mergeCell ref="A245:E245"/>
    <mergeCell ref="A246:E246"/>
    <mergeCell ref="A235:E235"/>
    <mergeCell ref="A236:E236"/>
    <mergeCell ref="A237:E237"/>
    <mergeCell ref="A238:E238"/>
    <mergeCell ref="A239:E239"/>
    <mergeCell ref="A240:E240"/>
    <mergeCell ref="A229:E229"/>
    <mergeCell ref="A230:E230"/>
    <mergeCell ref="A231:E231"/>
    <mergeCell ref="A232:E232"/>
    <mergeCell ref="A233:E233"/>
    <mergeCell ref="A234:E234"/>
    <mergeCell ref="A223:E223"/>
    <mergeCell ref="A224:E224"/>
    <mergeCell ref="A225:E225"/>
    <mergeCell ref="A226:E226"/>
    <mergeCell ref="A227:E227"/>
    <mergeCell ref="A228:E228"/>
    <mergeCell ref="A217:E217"/>
    <mergeCell ref="A218:E218"/>
    <mergeCell ref="A219:E219"/>
    <mergeCell ref="A220:E220"/>
    <mergeCell ref="A221:E221"/>
    <mergeCell ref="A222:E222"/>
    <mergeCell ref="A211:E211"/>
    <mergeCell ref="A212:E212"/>
    <mergeCell ref="A213:E213"/>
    <mergeCell ref="A214:E214"/>
    <mergeCell ref="A215:E215"/>
    <mergeCell ref="A216:E216"/>
    <mergeCell ref="A205:E205"/>
    <mergeCell ref="A206:E206"/>
    <mergeCell ref="A207:E207"/>
    <mergeCell ref="A208:E208"/>
    <mergeCell ref="A209:E209"/>
    <mergeCell ref="A210:E210"/>
    <mergeCell ref="A199:E199"/>
    <mergeCell ref="A200:E200"/>
    <mergeCell ref="A201:E201"/>
    <mergeCell ref="A202:E202"/>
    <mergeCell ref="A203:E203"/>
    <mergeCell ref="A204:E204"/>
    <mergeCell ref="A193:E193"/>
    <mergeCell ref="A194:E194"/>
    <mergeCell ref="A195:E195"/>
    <mergeCell ref="A196:E196"/>
    <mergeCell ref="A197:E197"/>
    <mergeCell ref="A198:E198"/>
    <mergeCell ref="A187:E187"/>
    <mergeCell ref="A188:E188"/>
    <mergeCell ref="A189:E189"/>
    <mergeCell ref="A190:E190"/>
    <mergeCell ref="A191:E191"/>
    <mergeCell ref="A192:E192"/>
    <mergeCell ref="A181:E181"/>
    <mergeCell ref="A182:E182"/>
    <mergeCell ref="A183:E183"/>
    <mergeCell ref="A184:E184"/>
    <mergeCell ref="A185:E185"/>
    <mergeCell ref="A186:E186"/>
    <mergeCell ref="A175:E175"/>
    <mergeCell ref="A176:E176"/>
    <mergeCell ref="A177:E177"/>
    <mergeCell ref="A178:E178"/>
    <mergeCell ref="A179:E179"/>
    <mergeCell ref="A180:E180"/>
    <mergeCell ref="G169:G170"/>
    <mergeCell ref="A170:E170"/>
    <mergeCell ref="A171:E171"/>
    <mergeCell ref="A172:E172"/>
    <mergeCell ref="A173:E173"/>
    <mergeCell ref="A174:E174"/>
    <mergeCell ref="A164:E164"/>
    <mergeCell ref="A165:E165"/>
    <mergeCell ref="A166:E166"/>
    <mergeCell ref="A167:E167"/>
    <mergeCell ref="A168:E168"/>
    <mergeCell ref="A169:E169"/>
    <mergeCell ref="A158:E158"/>
    <mergeCell ref="A159:E159"/>
    <mergeCell ref="A160:E160"/>
    <mergeCell ref="A161:E161"/>
    <mergeCell ref="A162:E162"/>
    <mergeCell ref="M162:M163"/>
    <mergeCell ref="A163:E163"/>
    <mergeCell ref="A152:E152"/>
    <mergeCell ref="A153:E153"/>
    <mergeCell ref="A154:E154"/>
    <mergeCell ref="A155:E155"/>
    <mergeCell ref="A156:E156"/>
    <mergeCell ref="A157:E157"/>
    <mergeCell ref="A146:E146"/>
    <mergeCell ref="A147:E147"/>
    <mergeCell ref="A148:E148"/>
    <mergeCell ref="A149:E149"/>
    <mergeCell ref="A150:E150"/>
    <mergeCell ref="A151:E151"/>
    <mergeCell ref="A140:E140"/>
    <mergeCell ref="A141:E141"/>
    <mergeCell ref="A142:E142"/>
    <mergeCell ref="A143:E143"/>
    <mergeCell ref="A144:E144"/>
    <mergeCell ref="A145:E145"/>
    <mergeCell ref="A134:E134"/>
    <mergeCell ref="A135:E135"/>
    <mergeCell ref="A136:E136"/>
    <mergeCell ref="A137:E137"/>
    <mergeCell ref="A138:E138"/>
    <mergeCell ref="A139:E139"/>
    <mergeCell ref="A128:E128"/>
    <mergeCell ref="A129:E129"/>
    <mergeCell ref="A130:E130"/>
    <mergeCell ref="A131:E131"/>
    <mergeCell ref="A132:E132"/>
    <mergeCell ref="A133:E133"/>
    <mergeCell ref="A122:E122"/>
    <mergeCell ref="A123:E123"/>
    <mergeCell ref="A124:E124"/>
    <mergeCell ref="A125:E125"/>
    <mergeCell ref="A126:E126"/>
    <mergeCell ref="A127:E127"/>
    <mergeCell ref="A116:E116"/>
    <mergeCell ref="A117:E117"/>
    <mergeCell ref="A118:E118"/>
    <mergeCell ref="A119:E119"/>
    <mergeCell ref="A120:E120"/>
    <mergeCell ref="A121:E121"/>
    <mergeCell ref="A110:E110"/>
    <mergeCell ref="A111:E111"/>
    <mergeCell ref="A112:E112"/>
    <mergeCell ref="A113:E113"/>
    <mergeCell ref="A114:E114"/>
    <mergeCell ref="A115:E115"/>
    <mergeCell ref="A104:E104"/>
    <mergeCell ref="A105:E105"/>
    <mergeCell ref="A106:E106"/>
    <mergeCell ref="A107:E107"/>
    <mergeCell ref="A108:E108"/>
    <mergeCell ref="A109:E109"/>
    <mergeCell ref="A98:E98"/>
    <mergeCell ref="A99:E99"/>
    <mergeCell ref="A100:E100"/>
    <mergeCell ref="A101:E101"/>
    <mergeCell ref="A102:E102"/>
    <mergeCell ref="A103:E103"/>
    <mergeCell ref="A92:E92"/>
    <mergeCell ref="A93:E93"/>
    <mergeCell ref="A94:E94"/>
    <mergeCell ref="A95:E95"/>
    <mergeCell ref="A96:E96"/>
    <mergeCell ref="A97:E97"/>
    <mergeCell ref="J88:J89"/>
    <mergeCell ref="K88:K89"/>
    <mergeCell ref="L88:L89"/>
    <mergeCell ref="M88:M89"/>
    <mergeCell ref="A90:E90"/>
    <mergeCell ref="A91:E91"/>
    <mergeCell ref="B3:M3"/>
    <mergeCell ref="B5:F5"/>
    <mergeCell ref="G5:M5"/>
    <mergeCell ref="B6:F6"/>
    <mergeCell ref="A12:E89"/>
    <mergeCell ref="F88:F89"/>
    <mergeCell ref="G88:G89"/>
    <mergeCell ref="H88:H89"/>
    <mergeCell ref="I88:I89"/>
  </mergeCells>
  <pageMargins left="0.7" right="0.7" top="2.12" bottom="0.75" header="0.7" footer="0.12"/>
  <pageSetup paperSize="9" scale="65" fitToWidth="0" fitToHeight="0" orientation="portrait" r:id="rId1"/>
  <headerFooter>
    <oddHeader>&amp;C&amp;G&amp;R&amp;10BSC-PRO-F-10</oddHeader>
    <oddFooter>&amp;C&amp;G</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A8CAC-7B90-41D7-90A5-24B191DB91A9}">
  <sheetPr>
    <pageSetUpPr fitToPage="1"/>
  </sheetPr>
  <dimension ref="A1:I46"/>
  <sheetViews>
    <sheetView view="pageLayout" zoomScaleNormal="110" zoomScaleSheetLayoutView="146" workbookViewId="0">
      <selection activeCell="B46" sqref="B46"/>
    </sheetView>
  </sheetViews>
  <sheetFormatPr defaultColWidth="8.88671875" defaultRowHeight="14.4" x14ac:dyDescent="0.3"/>
  <cols>
    <col min="1" max="1" width="9.33203125" customWidth="1"/>
    <col min="3" max="3" width="21.6640625" customWidth="1"/>
  </cols>
  <sheetData>
    <row r="1" spans="1:9" ht="13.2" customHeight="1" x14ac:dyDescent="0.3">
      <c r="A1" s="278"/>
    </row>
    <row r="2" spans="1:9" x14ac:dyDescent="0.3">
      <c r="A2" s="993"/>
      <c r="B2" s="993"/>
      <c r="C2" s="993"/>
      <c r="D2" s="993"/>
      <c r="E2" s="993"/>
      <c r="F2" s="993"/>
      <c r="G2" s="993"/>
      <c r="H2" s="993"/>
      <c r="I2" s="993"/>
    </row>
    <row r="3" spans="1:9" ht="15" x14ac:dyDescent="0.3">
      <c r="A3" s="994"/>
      <c r="B3" s="994"/>
      <c r="C3" s="994"/>
      <c r="D3" s="994"/>
      <c r="E3" s="994"/>
      <c r="F3" s="994"/>
      <c r="G3" s="994"/>
      <c r="H3" s="994"/>
      <c r="I3" s="994"/>
    </row>
    <row r="4" spans="1:9" ht="12.6" customHeight="1" x14ac:dyDescent="0.3">
      <c r="A4" s="995"/>
      <c r="B4" s="995"/>
      <c r="C4" s="995"/>
      <c r="D4" s="995"/>
      <c r="E4" s="995"/>
      <c r="F4" s="995"/>
      <c r="G4" s="995"/>
      <c r="H4" s="995"/>
      <c r="I4" s="995"/>
    </row>
    <row r="5" spans="1:9" ht="11.4" customHeight="1" x14ac:dyDescent="0.3">
      <c r="A5" s="279"/>
    </row>
    <row r="6" spans="1:9" ht="13.95" customHeight="1" x14ac:dyDescent="0.3">
      <c r="A6" s="995" t="s">
        <v>866</v>
      </c>
      <c r="B6" s="995"/>
      <c r="C6" s="995"/>
      <c r="D6" s="995"/>
      <c r="E6" s="995"/>
      <c r="F6" s="995"/>
      <c r="G6" s="995"/>
      <c r="H6" s="995"/>
      <c r="I6" s="995"/>
    </row>
    <row r="7" spans="1:9" ht="1.2" hidden="1" customHeight="1" x14ac:dyDescent="0.3">
      <c r="A7" s="279"/>
    </row>
    <row r="8" spans="1:9" ht="17.399999999999999" x14ac:dyDescent="0.3">
      <c r="A8" s="996" t="s">
        <v>867</v>
      </c>
      <c r="B8" s="996"/>
      <c r="C8" s="996"/>
      <c r="D8" s="996"/>
      <c r="E8" s="996"/>
      <c r="F8" s="996"/>
      <c r="G8" s="996"/>
      <c r="H8" s="996"/>
      <c r="I8" s="996"/>
    </row>
    <row r="9" spans="1:9" x14ac:dyDescent="0.3">
      <c r="A9" s="279"/>
    </row>
    <row r="10" spans="1:9" x14ac:dyDescent="0.3">
      <c r="A10" s="279"/>
    </row>
    <row r="11" spans="1:9" ht="15" customHeight="1" x14ac:dyDescent="0.3">
      <c r="A11" s="997" t="s">
        <v>1159</v>
      </c>
      <c r="B11" s="997"/>
      <c r="C11" s="997"/>
      <c r="D11" s="997"/>
      <c r="E11" s="997"/>
      <c r="F11" s="997"/>
      <c r="G11" s="998"/>
      <c r="H11" s="998"/>
      <c r="I11" s="998"/>
    </row>
    <row r="12" spans="1:9" ht="11.4" customHeight="1" x14ac:dyDescent="0.3">
      <c r="A12" s="987" t="s">
        <v>1049</v>
      </c>
      <c r="B12" s="987"/>
      <c r="C12" s="987"/>
      <c r="D12" s="987"/>
      <c r="E12" s="987"/>
      <c r="F12" s="987"/>
      <c r="G12" s="987"/>
      <c r="H12" s="987"/>
      <c r="I12" s="987"/>
    </row>
    <row r="13" spans="1:9" ht="15" customHeight="1" x14ac:dyDescent="0.3">
      <c r="A13" s="997" t="s">
        <v>934</v>
      </c>
      <c r="B13" s="997"/>
      <c r="C13" s="997"/>
      <c r="D13" s="997"/>
      <c r="E13" s="997"/>
      <c r="F13" s="435"/>
      <c r="G13" s="991"/>
      <c r="H13" s="991"/>
      <c r="I13" s="991"/>
    </row>
    <row r="14" spans="1:9" ht="12.6" customHeight="1" x14ac:dyDescent="0.3">
      <c r="A14" s="987" t="s">
        <v>1064</v>
      </c>
      <c r="B14" s="987"/>
      <c r="C14" s="987"/>
      <c r="D14" s="987"/>
      <c r="E14" s="987"/>
      <c r="F14" s="987"/>
      <c r="G14" s="987"/>
      <c r="H14" s="987"/>
      <c r="I14" s="987"/>
    </row>
    <row r="15" spans="1:9" ht="16.2" customHeight="1" x14ac:dyDescent="0.3">
      <c r="A15" s="434"/>
      <c r="B15" s="434"/>
      <c r="C15" s="434"/>
      <c r="D15" s="434"/>
      <c r="E15" s="434"/>
      <c r="F15" s="434"/>
    </row>
    <row r="16" spans="1:9" x14ac:dyDescent="0.3">
      <c r="A16" s="985"/>
      <c r="B16" s="985"/>
      <c r="C16" s="985"/>
      <c r="D16" s="985"/>
      <c r="E16" s="985"/>
      <c r="F16" s="985"/>
      <c r="G16" s="985"/>
      <c r="H16" s="985"/>
      <c r="I16" s="985"/>
    </row>
    <row r="17" spans="1:9" x14ac:dyDescent="0.3">
      <c r="A17" s="985" t="s">
        <v>868</v>
      </c>
      <c r="B17" s="985"/>
    </row>
    <row r="18" spans="1:9" ht="69" customHeight="1" x14ac:dyDescent="0.3">
      <c r="A18" s="989" t="s">
        <v>1160</v>
      </c>
      <c r="B18" s="989"/>
      <c r="C18" s="989"/>
      <c r="D18" s="989"/>
      <c r="E18" s="989"/>
      <c r="F18" s="989"/>
      <c r="G18" s="989"/>
      <c r="H18" s="989"/>
      <c r="I18" s="989"/>
    </row>
    <row r="19" spans="1:9" ht="31.2" customHeight="1" x14ac:dyDescent="0.3">
      <c r="A19" s="990" t="s">
        <v>969</v>
      </c>
      <c r="B19" s="990"/>
      <c r="C19" s="990"/>
      <c r="D19" s="990"/>
      <c r="E19" s="990"/>
      <c r="F19" s="990"/>
      <c r="G19" s="990"/>
      <c r="H19" s="990"/>
      <c r="I19" s="990"/>
    </row>
    <row r="20" spans="1:9" ht="1.95" hidden="1" customHeight="1" x14ac:dyDescent="0.3">
      <c r="A20" s="990" t="s">
        <v>939</v>
      </c>
      <c r="B20" s="990"/>
      <c r="C20" s="990"/>
      <c r="D20" s="990"/>
      <c r="E20" s="990"/>
      <c r="F20" s="990"/>
      <c r="G20" s="990"/>
      <c r="H20" s="990"/>
      <c r="I20" s="990"/>
    </row>
    <row r="21" spans="1:9" s="229" customFormat="1" ht="17.399999999999999" customHeight="1" x14ac:dyDescent="0.25">
      <c r="A21" s="436"/>
      <c r="B21" s="991" t="s">
        <v>869</v>
      </c>
      <c r="C21" s="991"/>
      <c r="D21" s="991"/>
      <c r="E21" s="991"/>
      <c r="F21" s="991"/>
      <c r="G21" s="436"/>
      <c r="H21" s="436"/>
      <c r="I21" s="436"/>
    </row>
    <row r="22" spans="1:9" s="229" customFormat="1" ht="13.8" x14ac:dyDescent="0.25">
      <c r="A22" s="279"/>
      <c r="B22" s="229" t="s">
        <v>870</v>
      </c>
    </row>
    <row r="23" spans="1:9" s="229" customFormat="1" ht="13.8" x14ac:dyDescent="0.25">
      <c r="A23" s="279"/>
      <c r="B23" s="991" t="s">
        <v>1161</v>
      </c>
      <c r="C23" s="991"/>
      <c r="D23" s="991"/>
      <c r="E23" s="991"/>
    </row>
    <row r="24" spans="1:9" s="229" customFormat="1" ht="13.8" x14ac:dyDescent="0.25">
      <c r="A24" s="279"/>
      <c r="B24" s="991" t="s">
        <v>871</v>
      </c>
      <c r="C24" s="991"/>
      <c r="D24" s="991"/>
      <c r="E24" s="991"/>
    </row>
    <row r="25" spans="1:9" s="229" customFormat="1" ht="13.8" x14ac:dyDescent="0.25">
      <c r="A25" s="279"/>
      <c r="B25" s="991" t="s">
        <v>1162</v>
      </c>
      <c r="C25" s="991"/>
      <c r="D25" s="991"/>
      <c r="E25" s="991"/>
      <c r="F25" s="991"/>
      <c r="G25" s="435"/>
    </row>
    <row r="26" spans="1:9" s="229" customFormat="1" ht="13.8" x14ac:dyDescent="0.25">
      <c r="A26" s="279"/>
      <c r="B26" s="991" t="s">
        <v>1163</v>
      </c>
      <c r="C26" s="991"/>
      <c r="D26" s="991"/>
      <c r="E26" s="991"/>
      <c r="F26" s="991"/>
      <c r="G26" s="991"/>
      <c r="H26" s="991"/>
    </row>
    <row r="27" spans="1:9" s="229" customFormat="1" ht="13.8" x14ac:dyDescent="0.25">
      <c r="A27" s="279"/>
      <c r="B27" s="991" t="s">
        <v>1164</v>
      </c>
      <c r="C27" s="991"/>
      <c r="D27" s="991"/>
      <c r="E27" s="991"/>
    </row>
    <row r="28" spans="1:9" s="229" customFormat="1" ht="33.75" hidden="1" customHeight="1" x14ac:dyDescent="0.25">
      <c r="A28" s="279"/>
      <c r="B28" s="992"/>
      <c r="C28" s="992"/>
      <c r="D28" s="992"/>
      <c r="E28" s="992"/>
      <c r="F28" s="992"/>
      <c r="G28" s="992"/>
    </row>
    <row r="29" spans="1:9" ht="42.6" customHeight="1" x14ac:dyDescent="0.3">
      <c r="A29" s="992" t="s">
        <v>872</v>
      </c>
      <c r="B29" s="992"/>
      <c r="C29" s="992"/>
      <c r="D29" s="992"/>
      <c r="E29" s="992"/>
      <c r="F29" s="992"/>
      <c r="G29" s="992"/>
      <c r="H29" s="992"/>
      <c r="I29" s="992"/>
    </row>
    <row r="30" spans="1:9" ht="9" hidden="1" customHeight="1" x14ac:dyDescent="0.3">
      <c r="A30" s="437"/>
      <c r="B30" s="437"/>
      <c r="C30" s="437"/>
      <c r="D30" s="437"/>
      <c r="E30" s="437"/>
      <c r="F30" s="437"/>
      <c r="G30" s="437"/>
      <c r="H30" s="437"/>
      <c r="I30" s="437"/>
    </row>
    <row r="31" spans="1:9" ht="24.6" customHeight="1" x14ac:dyDescent="0.3">
      <c r="A31" s="988" t="s">
        <v>873</v>
      </c>
      <c r="B31" s="988"/>
      <c r="C31" s="988"/>
      <c r="D31" s="988"/>
      <c r="E31" s="988"/>
      <c r="F31" s="988"/>
      <c r="G31" s="988"/>
      <c r="H31" s="988"/>
      <c r="I31" s="988"/>
    </row>
    <row r="32" spans="1:9" x14ac:dyDescent="0.3">
      <c r="A32" s="985" t="s">
        <v>874</v>
      </c>
      <c r="B32" s="985"/>
      <c r="C32" s="985"/>
      <c r="D32" s="985"/>
      <c r="E32" s="985"/>
      <c r="F32" s="985"/>
      <c r="G32" s="985"/>
      <c r="H32" s="985"/>
      <c r="I32" s="985"/>
    </row>
    <row r="33" spans="1:9" ht="13.95" customHeight="1" x14ac:dyDescent="0.3">
      <c r="A33" s="434"/>
      <c r="B33" s="434"/>
      <c r="C33" s="434"/>
      <c r="D33" s="434"/>
      <c r="E33" s="434"/>
      <c r="F33" s="434"/>
      <c r="G33" s="434"/>
      <c r="H33" s="434"/>
      <c r="I33" s="434"/>
    </row>
    <row r="34" spans="1:9" x14ac:dyDescent="0.3">
      <c r="A34" s="985" t="s">
        <v>249</v>
      </c>
      <c r="B34" s="985"/>
      <c r="C34" s="985"/>
      <c r="D34" s="985"/>
      <c r="E34" s="985"/>
      <c r="F34" s="985"/>
      <c r="G34" s="985"/>
      <c r="H34" s="985"/>
      <c r="I34" s="985"/>
    </row>
    <row r="35" spans="1:9" x14ac:dyDescent="0.3">
      <c r="A35" s="279"/>
    </row>
    <row r="36" spans="1:9" ht="10.199999999999999" customHeight="1" x14ac:dyDescent="0.3">
      <c r="A36" s="279"/>
    </row>
    <row r="37" spans="1:9" x14ac:dyDescent="0.3">
      <c r="A37" s="986" t="s">
        <v>920</v>
      </c>
      <c r="B37" s="986"/>
      <c r="C37" s="986"/>
      <c r="D37" s="986"/>
      <c r="E37" s="986"/>
      <c r="F37" s="986"/>
      <c r="G37" s="986"/>
      <c r="H37" s="986"/>
      <c r="I37" s="986"/>
    </row>
    <row r="38" spans="1:9" x14ac:dyDescent="0.3">
      <c r="A38" s="987" t="s">
        <v>526</v>
      </c>
      <c r="B38" s="987"/>
      <c r="C38" s="987"/>
      <c r="D38" s="987"/>
      <c r="E38" s="987"/>
      <c r="F38" s="987"/>
      <c r="G38" s="987"/>
      <c r="H38" s="987"/>
      <c r="I38" s="987"/>
    </row>
    <row r="39" spans="1:9" x14ac:dyDescent="0.3">
      <c r="A39" s="279"/>
    </row>
    <row r="40" spans="1:9" x14ac:dyDescent="0.3">
      <c r="A40" s="985" t="s">
        <v>396</v>
      </c>
      <c r="B40" s="985"/>
      <c r="C40" s="985"/>
      <c r="D40" s="985"/>
      <c r="E40" s="985"/>
      <c r="F40" s="985"/>
      <c r="G40" s="985"/>
      <c r="H40" s="985"/>
      <c r="I40" s="985"/>
    </row>
    <row r="41" spans="1:9" ht="10.95" customHeight="1" x14ac:dyDescent="0.3">
      <c r="A41" s="985"/>
      <c r="B41" s="985"/>
      <c r="C41" s="985"/>
      <c r="D41" s="985"/>
      <c r="E41" s="985"/>
      <c r="F41" s="985"/>
      <c r="G41" s="985"/>
      <c r="H41" s="985"/>
      <c r="I41" s="985"/>
    </row>
    <row r="42" spans="1:9" x14ac:dyDescent="0.3">
      <c r="A42" s="280"/>
      <c r="B42" s="280"/>
      <c r="C42" s="280"/>
      <c r="D42" s="280"/>
      <c r="E42" s="434"/>
      <c r="F42" s="434"/>
      <c r="G42" s="434"/>
      <c r="H42" s="434"/>
      <c r="I42" s="434"/>
    </row>
    <row r="43" spans="1:9" x14ac:dyDescent="0.3">
      <c r="A43" s="434" t="s">
        <v>250</v>
      </c>
      <c r="B43" s="434"/>
      <c r="C43" s="434"/>
      <c r="D43" s="434"/>
      <c r="E43" s="434"/>
      <c r="F43" s="434"/>
      <c r="G43" s="434"/>
      <c r="H43" s="434"/>
      <c r="I43" s="434"/>
    </row>
    <row r="44" spans="1:9" x14ac:dyDescent="0.3">
      <c r="A44" s="985" t="s">
        <v>875</v>
      </c>
      <c r="B44" s="985"/>
      <c r="C44" s="985"/>
      <c r="D44" s="985"/>
      <c r="E44" s="985"/>
      <c r="F44" s="985"/>
      <c r="G44" s="985"/>
      <c r="H44" s="985"/>
      <c r="I44" s="985"/>
    </row>
    <row r="45" spans="1:9" x14ac:dyDescent="0.3">
      <c r="A45" s="434" t="s">
        <v>251</v>
      </c>
      <c r="B45" s="985" t="str">
        <f>PR!B12</f>
        <v>2510-1005-380</v>
      </c>
      <c r="C45" s="985"/>
    </row>
    <row r="46" spans="1:9" ht="23.25" customHeight="1" x14ac:dyDescent="0.3"/>
  </sheetData>
  <mergeCells count="33">
    <mergeCell ref="A17:B17"/>
    <mergeCell ref="A2:I2"/>
    <mergeCell ref="A3:I3"/>
    <mergeCell ref="A4:I4"/>
    <mergeCell ref="A6:I6"/>
    <mergeCell ref="A8:I8"/>
    <mergeCell ref="A11:F11"/>
    <mergeCell ref="G11:I11"/>
    <mergeCell ref="A12:I12"/>
    <mergeCell ref="A13:E13"/>
    <mergeCell ref="G13:I13"/>
    <mergeCell ref="A14:I14"/>
    <mergeCell ref="A16:I16"/>
    <mergeCell ref="A31:I31"/>
    <mergeCell ref="A18:I18"/>
    <mergeCell ref="A19:I19"/>
    <mergeCell ref="A20:I20"/>
    <mergeCell ref="B21:F21"/>
    <mergeCell ref="B23:E23"/>
    <mergeCell ref="B24:E24"/>
    <mergeCell ref="B25:F25"/>
    <mergeCell ref="B26:H26"/>
    <mergeCell ref="B27:E27"/>
    <mergeCell ref="B28:G28"/>
    <mergeCell ref="A29:I29"/>
    <mergeCell ref="A44:I44"/>
    <mergeCell ref="B45:C45"/>
    <mergeCell ref="A32:I32"/>
    <mergeCell ref="A34:I34"/>
    <mergeCell ref="A37:I37"/>
    <mergeCell ref="A38:I38"/>
    <mergeCell ref="A40:I40"/>
    <mergeCell ref="A41:I41"/>
  </mergeCells>
  <pageMargins left="0.70866141732283472" right="0.70866141732283472" top="1" bottom="0.74803149606299213" header="0.77" footer="0.49"/>
  <pageSetup paperSize="9" scale="93" fitToHeight="0" orientation="portrait" r:id="rId1"/>
  <headerFooter>
    <oddHeader>&amp;C&amp;G</oddHeader>
    <oddFooter>&amp;C&amp;G</oddFoot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49"/>
  <sheetViews>
    <sheetView view="pageBreakPreview" zoomScale="119" zoomScaleNormal="100" zoomScaleSheetLayoutView="119" zoomScalePageLayoutView="145" workbookViewId="0">
      <selection activeCell="J6" sqref="J6:R49"/>
    </sheetView>
  </sheetViews>
  <sheetFormatPr defaultRowHeight="14.4" x14ac:dyDescent="0.3"/>
  <cols>
    <col min="1" max="1" width="9.44140625" customWidth="1"/>
    <col min="2" max="2" width="9.109375" customWidth="1"/>
    <col min="3" max="3" width="11.109375" customWidth="1"/>
    <col min="4" max="4" width="9.109375" customWidth="1"/>
    <col min="6" max="6" width="7.44140625" customWidth="1"/>
    <col min="8" max="8" width="8.44140625" customWidth="1"/>
    <col min="9" max="9" width="14.77734375" customWidth="1"/>
    <col min="10" max="11" width="9.109375" customWidth="1"/>
    <col min="17" max="17" width="5" customWidth="1"/>
    <col min="18" max="18" width="16.6640625" customWidth="1"/>
    <col min="19" max="19" width="9.109375" hidden="1" customWidth="1"/>
  </cols>
  <sheetData>
    <row r="1" spans="1:18" ht="15.6" x14ac:dyDescent="0.3">
      <c r="A1" s="281"/>
      <c r="B1" s="281"/>
      <c r="C1" s="281"/>
      <c r="D1" s="281"/>
      <c r="E1" s="281"/>
      <c r="F1" s="281"/>
      <c r="G1" s="281"/>
      <c r="H1" s="281"/>
      <c r="I1" s="281"/>
      <c r="J1" s="281"/>
      <c r="K1" s="281"/>
      <c r="L1" s="281"/>
      <c r="M1" s="281"/>
      <c r="N1" s="281"/>
      <c r="O1" s="281"/>
      <c r="P1" s="281"/>
      <c r="Q1" s="281"/>
      <c r="R1" s="281"/>
    </row>
    <row r="2" spans="1:18" ht="15.6" x14ac:dyDescent="0.3">
      <c r="A2" s="281"/>
      <c r="B2" s="281"/>
      <c r="C2" s="281"/>
      <c r="D2" s="282"/>
      <c r="E2" s="281"/>
      <c r="F2" s="281"/>
      <c r="G2" s="281"/>
      <c r="H2" s="281"/>
      <c r="I2" s="281"/>
      <c r="J2" s="281"/>
      <c r="K2" s="281"/>
      <c r="L2" s="281"/>
      <c r="M2" s="282"/>
      <c r="N2" s="281"/>
      <c r="O2" s="281"/>
      <c r="P2" s="281"/>
      <c r="Q2" s="281"/>
      <c r="R2" s="281"/>
    </row>
    <row r="3" spans="1:18" ht="15.6" x14ac:dyDescent="0.3">
      <c r="A3" s="281"/>
      <c r="B3" s="281"/>
      <c r="C3" s="281"/>
      <c r="D3" s="281"/>
      <c r="E3" s="342"/>
      <c r="F3" s="281"/>
      <c r="G3" s="281"/>
      <c r="H3" s="281"/>
      <c r="I3" s="281"/>
      <c r="J3" s="281"/>
      <c r="K3" s="281"/>
      <c r="L3" s="281"/>
      <c r="M3" s="281"/>
      <c r="N3" s="342"/>
      <c r="O3" s="281"/>
      <c r="P3" s="281"/>
      <c r="Q3" s="281"/>
      <c r="R3" s="281"/>
    </row>
    <row r="4" spans="1:18" ht="15.6" x14ac:dyDescent="0.3">
      <c r="A4" s="281"/>
      <c r="B4" s="281"/>
      <c r="C4" s="281"/>
      <c r="D4" s="281"/>
      <c r="E4" s="283"/>
      <c r="F4" s="281"/>
      <c r="G4" s="281"/>
      <c r="H4" s="281"/>
      <c r="I4" s="281"/>
      <c r="J4" s="281"/>
      <c r="K4" s="281"/>
      <c r="L4" s="281"/>
      <c r="M4" s="281"/>
      <c r="N4" s="283"/>
      <c r="O4" s="281"/>
      <c r="P4" s="281"/>
      <c r="Q4" s="281"/>
      <c r="R4" s="281"/>
    </row>
    <row r="5" spans="1:18" ht="15.6" x14ac:dyDescent="0.3">
      <c r="A5" s="281"/>
      <c r="B5" s="281"/>
      <c r="C5" s="281"/>
      <c r="D5" s="281"/>
      <c r="E5" s="284"/>
      <c r="F5" s="281"/>
      <c r="G5" s="281"/>
      <c r="H5" s="281"/>
      <c r="I5" s="281"/>
      <c r="J5" s="281"/>
      <c r="K5" s="281"/>
      <c r="L5" s="281"/>
      <c r="M5" s="281"/>
      <c r="N5" s="284"/>
      <c r="O5" s="281"/>
      <c r="P5" s="281"/>
      <c r="Q5" s="281"/>
      <c r="R5" s="281"/>
    </row>
    <row r="6" spans="1:18" ht="15.6" x14ac:dyDescent="0.3">
      <c r="A6" s="281"/>
      <c r="B6" s="281"/>
      <c r="C6" s="643"/>
      <c r="D6" s="643"/>
      <c r="E6" s="644" t="s">
        <v>877</v>
      </c>
      <c r="F6" s="643"/>
      <c r="G6" s="643"/>
      <c r="H6" s="643"/>
      <c r="I6" s="281"/>
      <c r="J6" s="643"/>
      <c r="K6" s="643"/>
      <c r="L6" s="643"/>
      <c r="M6" s="643"/>
      <c r="N6" s="644" t="s">
        <v>877</v>
      </c>
      <c r="O6" s="643"/>
      <c r="P6" s="643"/>
      <c r="Q6" s="643"/>
      <c r="R6" s="643"/>
    </row>
    <row r="7" spans="1:18" ht="15.6" x14ac:dyDescent="0.3">
      <c r="A7" s="281"/>
      <c r="B7" s="281"/>
      <c r="C7" s="643"/>
      <c r="D7" s="1001" t="s">
        <v>2016</v>
      </c>
      <c r="E7" s="1001"/>
      <c r="F7" s="1001"/>
      <c r="G7" s="643"/>
      <c r="H7" s="643"/>
      <c r="I7" s="281"/>
      <c r="J7" s="643"/>
      <c r="K7" s="643"/>
      <c r="L7" s="643"/>
      <c r="M7" s="1000" t="str">
        <f>D7</f>
        <v>BAC Resolution  No:</v>
      </c>
      <c r="N7" s="1000"/>
      <c r="O7" s="1000"/>
      <c r="P7" s="643"/>
      <c r="Q7" s="643"/>
      <c r="R7" s="643"/>
    </row>
    <row r="8" spans="1:18" ht="15.6" x14ac:dyDescent="0.3">
      <c r="A8" s="281"/>
      <c r="B8" s="281"/>
      <c r="C8" s="643"/>
      <c r="D8" s="1001" t="str">
        <f>PR!B12</f>
        <v>2510-1005-380</v>
      </c>
      <c r="E8" s="1001"/>
      <c r="F8" s="1001"/>
      <c r="G8" s="643"/>
      <c r="H8" s="643" t="s">
        <v>776</v>
      </c>
      <c r="I8" s="433" t="s">
        <v>306</v>
      </c>
      <c r="J8" s="643"/>
      <c r="K8" s="643"/>
      <c r="L8" s="643"/>
      <c r="M8" s="1000" t="str">
        <f>D8</f>
        <v>2510-1005-380</v>
      </c>
      <c r="N8" s="1000"/>
      <c r="O8" s="1000"/>
      <c r="P8" s="643"/>
      <c r="Q8" s="643"/>
      <c r="R8" s="643"/>
    </row>
    <row r="9" spans="1:18" ht="6.75" customHeight="1" x14ac:dyDescent="0.3">
      <c r="A9" s="281"/>
      <c r="B9" s="281"/>
      <c r="C9" s="643"/>
      <c r="D9" s="643"/>
      <c r="E9" s="643"/>
      <c r="F9" s="643"/>
      <c r="G9" s="643"/>
      <c r="H9" s="643"/>
      <c r="I9" s="281"/>
      <c r="J9" s="643"/>
      <c r="K9" s="643"/>
      <c r="L9" s="643"/>
      <c r="M9" s="643"/>
      <c r="N9" s="643"/>
      <c r="O9" s="643"/>
      <c r="P9" s="643"/>
      <c r="Q9" s="643"/>
      <c r="R9" s="643"/>
    </row>
    <row r="10" spans="1:18" ht="16.2" customHeight="1" x14ac:dyDescent="0.3">
      <c r="A10" s="281"/>
      <c r="B10" s="281"/>
      <c r="C10" s="643"/>
      <c r="D10" s="643"/>
      <c r="E10" s="645" t="s">
        <v>879</v>
      </c>
      <c r="F10" s="643"/>
      <c r="G10" s="643"/>
      <c r="H10" s="643"/>
      <c r="I10" s="281"/>
      <c r="J10" s="643"/>
      <c r="K10" s="643"/>
      <c r="L10" s="643"/>
      <c r="M10" s="643"/>
      <c r="N10" s="645" t="s">
        <v>880</v>
      </c>
      <c r="O10" s="643"/>
      <c r="P10" s="643"/>
      <c r="Q10" s="643"/>
      <c r="R10" s="643"/>
    </row>
    <row r="11" spans="1:18" ht="26.4" customHeight="1" x14ac:dyDescent="0.3"/>
    <row r="12" spans="1:18" ht="61.2" customHeight="1" x14ac:dyDescent="0.3">
      <c r="A12" s="1002" t="s">
        <v>2150</v>
      </c>
      <c r="B12" s="1002"/>
      <c r="C12" s="1002"/>
      <c r="D12" s="1002"/>
      <c r="E12" s="1002"/>
      <c r="F12" s="1002"/>
      <c r="G12" s="1002"/>
      <c r="H12" s="1002"/>
      <c r="I12" s="1002"/>
      <c r="J12" s="1002" t="s">
        <v>2150</v>
      </c>
      <c r="K12" s="1002"/>
      <c r="L12" s="1002"/>
      <c r="M12" s="1002"/>
      <c r="N12" s="1002"/>
      <c r="O12" s="1002"/>
      <c r="P12" s="1002"/>
      <c r="Q12" s="1002"/>
      <c r="R12" s="1002"/>
    </row>
    <row r="13" spans="1:18" ht="9" hidden="1" customHeight="1" x14ac:dyDescent="0.3">
      <c r="A13" s="1002"/>
      <c r="B13" s="1002"/>
      <c r="C13" s="1002"/>
      <c r="D13" s="1002"/>
      <c r="E13" s="1002"/>
      <c r="F13" s="1002"/>
      <c r="G13" s="1002"/>
      <c r="H13" s="1002"/>
      <c r="I13" s="1002"/>
      <c r="J13" s="1002"/>
      <c r="K13" s="1002"/>
      <c r="L13" s="1002"/>
      <c r="M13" s="1002"/>
      <c r="N13" s="1002"/>
      <c r="O13" s="1002"/>
      <c r="P13" s="1002"/>
      <c r="Q13" s="1002"/>
      <c r="R13" s="1002"/>
    </row>
    <row r="14" spans="1:18" ht="2.4" hidden="1" customHeight="1" x14ac:dyDescent="0.3">
      <c r="A14" s="457"/>
      <c r="B14" s="457"/>
      <c r="C14" s="457"/>
      <c r="D14" s="457"/>
      <c r="E14" s="457"/>
      <c r="F14" s="457"/>
      <c r="G14" s="457"/>
      <c r="H14" s="457"/>
      <c r="I14" s="457"/>
      <c r="J14" s="457"/>
      <c r="K14" s="457"/>
      <c r="L14" s="457"/>
      <c r="M14" s="457"/>
      <c r="N14" s="457"/>
      <c r="O14" s="457"/>
      <c r="P14" s="457"/>
      <c r="Q14" s="457"/>
      <c r="R14" s="457"/>
    </row>
    <row r="15" spans="1:18" ht="39" customHeight="1" x14ac:dyDescent="0.3">
      <c r="A15" s="999" t="s">
        <v>2151</v>
      </c>
      <c r="B15" s="999"/>
      <c r="C15" s="999"/>
      <c r="D15" s="999"/>
      <c r="E15" s="999"/>
      <c r="F15" s="999"/>
      <c r="G15" s="999"/>
      <c r="H15" s="999"/>
      <c r="I15" s="999"/>
      <c r="J15" s="999" t="s">
        <v>2151</v>
      </c>
      <c r="K15" s="999"/>
      <c r="L15" s="999"/>
      <c r="M15" s="999"/>
      <c r="N15" s="999"/>
      <c r="O15" s="999"/>
      <c r="P15" s="999"/>
      <c r="Q15" s="999"/>
      <c r="R15" s="999"/>
    </row>
    <row r="16" spans="1:18" ht="4.8" customHeight="1" x14ac:dyDescent="0.3">
      <c r="A16" s="999"/>
      <c r="B16" s="999"/>
      <c r="C16" s="999"/>
      <c r="D16" s="999"/>
      <c r="E16" s="999"/>
      <c r="F16" s="999"/>
      <c r="G16" s="999"/>
      <c r="H16" s="999"/>
      <c r="I16" s="999"/>
      <c r="J16" s="999"/>
      <c r="K16" s="999"/>
      <c r="L16" s="999"/>
      <c r="M16" s="999"/>
      <c r="N16" s="999"/>
      <c r="O16" s="999"/>
      <c r="P16" s="999"/>
      <c r="Q16" s="999"/>
      <c r="R16" s="999"/>
    </row>
    <row r="17" spans="1:18" hidden="1" x14ac:dyDescent="0.3">
      <c r="A17" s="457"/>
      <c r="B17" s="457"/>
      <c r="C17" s="457"/>
      <c r="D17" s="457"/>
      <c r="E17" s="457"/>
      <c r="F17" s="457"/>
      <c r="G17" s="457"/>
      <c r="H17" s="457"/>
      <c r="I17" s="457"/>
      <c r="J17" s="457"/>
      <c r="K17" s="457"/>
      <c r="L17" s="457"/>
      <c r="M17" s="457"/>
      <c r="N17" s="457"/>
      <c r="O17" s="457"/>
      <c r="P17" s="457"/>
      <c r="Q17" s="457"/>
      <c r="R17" s="457"/>
    </row>
    <row r="18" spans="1:18" ht="16.5" customHeight="1" x14ac:dyDescent="0.3">
      <c r="A18" s="999" t="s">
        <v>2017</v>
      </c>
      <c r="B18" s="999"/>
      <c r="C18" s="999"/>
      <c r="D18" s="999"/>
      <c r="E18" s="999"/>
      <c r="F18" s="999"/>
      <c r="G18" s="999"/>
      <c r="H18" s="999"/>
      <c r="I18" s="999"/>
      <c r="J18" s="1003" t="s">
        <v>2017</v>
      </c>
      <c r="K18" s="1003"/>
      <c r="L18" s="1003"/>
      <c r="M18" s="1003"/>
      <c r="N18" s="1003"/>
      <c r="O18" s="1003"/>
      <c r="P18" s="1003"/>
      <c r="Q18" s="1003"/>
      <c r="R18" s="1003"/>
    </row>
    <row r="19" spans="1:18" ht="15" thickBot="1" x14ac:dyDescent="0.35">
      <c r="A19" s="999"/>
      <c r="B19" s="999"/>
      <c r="C19" s="999"/>
      <c r="D19" s="999"/>
      <c r="E19" s="999"/>
      <c r="F19" s="999"/>
      <c r="G19" s="999"/>
      <c r="H19" s="999"/>
      <c r="I19" s="999"/>
      <c r="J19" s="1003"/>
      <c r="K19" s="1003"/>
      <c r="L19" s="1003"/>
      <c r="M19" s="1003"/>
      <c r="N19" s="1003"/>
      <c r="O19" s="1003"/>
      <c r="P19" s="1003"/>
      <c r="Q19" s="1003"/>
      <c r="R19" s="1003"/>
    </row>
    <row r="20" spans="1:18" ht="13.5" hidden="1" customHeight="1" thickBot="1" x14ac:dyDescent="0.35"/>
    <row r="21" spans="1:18" ht="22.8" customHeight="1" x14ac:dyDescent="0.3">
      <c r="A21" s="648" t="s">
        <v>881</v>
      </c>
      <c r="B21" s="1004" t="s">
        <v>936</v>
      </c>
      <c r="C21" s="1004"/>
      <c r="D21" s="1004"/>
      <c r="E21" s="1004"/>
      <c r="F21" s="1004"/>
      <c r="G21" s="1004" t="s">
        <v>882</v>
      </c>
      <c r="H21" s="1004"/>
      <c r="I21" s="646" t="s">
        <v>883</v>
      </c>
      <c r="J21" s="654" t="s">
        <v>881</v>
      </c>
      <c r="K21" s="1004" t="s">
        <v>936</v>
      </c>
      <c r="L21" s="1004"/>
      <c r="M21" s="1004"/>
      <c r="N21" s="1004"/>
      <c r="O21" s="1004"/>
      <c r="P21" s="1004" t="s">
        <v>882</v>
      </c>
      <c r="Q21" s="1004"/>
      <c r="R21" s="648" t="s">
        <v>883</v>
      </c>
    </row>
    <row r="22" spans="1:18" ht="15" customHeight="1" x14ac:dyDescent="0.3">
      <c r="A22" s="476">
        <v>1</v>
      </c>
      <c r="B22" s="1005" t="str">
        <f>DATA!W200</f>
        <v>YCA Printing Services</v>
      </c>
      <c r="C22" s="1006"/>
      <c r="D22" s="1006"/>
      <c r="E22" s="1006"/>
      <c r="F22" s="1007"/>
      <c r="G22" s="1008">
        <f>PR!H110</f>
        <v>81000</v>
      </c>
      <c r="H22" s="1009"/>
      <c r="I22" s="647">
        <v>81000</v>
      </c>
      <c r="J22" s="476">
        <v>1</v>
      </c>
      <c r="K22" s="1005" t="str">
        <f>B22</f>
        <v>YCA Printing Services</v>
      </c>
      <c r="L22" s="1006"/>
      <c r="M22" s="1006"/>
      <c r="N22" s="1006"/>
      <c r="O22" s="1007"/>
      <c r="P22" s="1008">
        <f t="shared" ref="P22:P28" si="0">G22</f>
        <v>81000</v>
      </c>
      <c r="Q22" s="1009"/>
      <c r="R22" s="652">
        <f t="shared" ref="R22:R28" si="1">I22</f>
        <v>81000</v>
      </c>
    </row>
    <row r="23" spans="1:18" ht="13.8" customHeight="1" x14ac:dyDescent="0.3">
      <c r="A23" s="476">
        <v>2</v>
      </c>
      <c r="B23" s="1005" t="s">
        <v>35</v>
      </c>
      <c r="C23" s="1006"/>
      <c r="D23" s="1006"/>
      <c r="E23" s="1006"/>
      <c r="F23" s="1007"/>
      <c r="G23" s="1008">
        <f>PR!H110</f>
        <v>81000</v>
      </c>
      <c r="H23" s="1009"/>
      <c r="I23" s="647">
        <v>87500</v>
      </c>
      <c r="J23" s="476">
        <v>2</v>
      </c>
      <c r="K23" s="1005" t="str">
        <f t="shared" ref="K23:K24" si="2">B23</f>
        <v>Golden Press</v>
      </c>
      <c r="L23" s="1006"/>
      <c r="M23" s="1006"/>
      <c r="N23" s="1006"/>
      <c r="O23" s="1007"/>
      <c r="P23" s="1008">
        <f t="shared" si="0"/>
        <v>81000</v>
      </c>
      <c r="Q23" s="1009"/>
      <c r="R23" s="652">
        <f t="shared" si="1"/>
        <v>87500</v>
      </c>
    </row>
    <row r="24" spans="1:18" s="290" customFormat="1" ht="15.6" customHeight="1" x14ac:dyDescent="0.3">
      <c r="A24" s="476">
        <v>3</v>
      </c>
      <c r="B24" s="1005" t="s">
        <v>994</v>
      </c>
      <c r="C24" s="1006"/>
      <c r="D24" s="1006"/>
      <c r="E24" s="1006"/>
      <c r="F24" s="1007"/>
      <c r="G24" s="1008">
        <f>PR!H110</f>
        <v>81000</v>
      </c>
      <c r="H24" s="1009"/>
      <c r="I24" s="647">
        <v>90000</v>
      </c>
      <c r="J24" s="476">
        <v>3</v>
      </c>
      <c r="K24" s="1005" t="str">
        <f t="shared" si="2"/>
        <v>CMVILL Trading</v>
      </c>
      <c r="L24" s="1006"/>
      <c r="M24" s="1006"/>
      <c r="N24" s="1006"/>
      <c r="O24" s="1007"/>
      <c r="P24" s="1008">
        <f t="shared" si="0"/>
        <v>81000</v>
      </c>
      <c r="Q24" s="1009"/>
      <c r="R24" s="652">
        <f>I24</f>
        <v>90000</v>
      </c>
    </row>
    <row r="25" spans="1:18" ht="16.2" customHeight="1" x14ac:dyDescent="0.3">
      <c r="A25" s="476">
        <v>4</v>
      </c>
      <c r="B25" s="1005" t="s">
        <v>27</v>
      </c>
      <c r="C25" s="1006"/>
      <c r="D25" s="1006"/>
      <c r="E25" s="1006"/>
      <c r="F25" s="1007"/>
      <c r="G25" s="1008">
        <f>PR!H110</f>
        <v>81000</v>
      </c>
      <c r="H25" s="1009"/>
      <c r="I25" s="647" t="s">
        <v>806</v>
      </c>
      <c r="J25" s="476">
        <v>4</v>
      </c>
      <c r="K25" s="1005" t="str">
        <f>B25</f>
        <v>One-Touch Technology Trading</v>
      </c>
      <c r="L25" s="1006"/>
      <c r="M25" s="1006"/>
      <c r="N25" s="1006"/>
      <c r="O25" s="1007"/>
      <c r="P25" s="1008">
        <f t="shared" si="0"/>
        <v>81000</v>
      </c>
      <c r="Q25" s="1009"/>
      <c r="R25" s="670" t="str">
        <f>I25</f>
        <v>none</v>
      </c>
    </row>
    <row r="26" spans="1:18" hidden="1" x14ac:dyDescent="0.3">
      <c r="A26" s="476">
        <v>5</v>
      </c>
      <c r="B26" s="1005"/>
      <c r="C26" s="1006"/>
      <c r="D26" s="1006"/>
      <c r="E26" s="1006"/>
      <c r="F26" s="1007"/>
      <c r="G26" s="1008">
        <f>PR!H110</f>
        <v>81000</v>
      </c>
      <c r="H26" s="1009"/>
      <c r="I26" s="647" t="s">
        <v>806</v>
      </c>
      <c r="J26" s="476">
        <v>5</v>
      </c>
      <c r="K26" s="1004">
        <f>B26</f>
        <v>0</v>
      </c>
      <c r="L26" s="1004"/>
      <c r="M26" s="1004"/>
      <c r="N26" s="1004"/>
      <c r="O26" s="1004"/>
      <c r="P26" s="1008">
        <f>G26</f>
        <v>81000</v>
      </c>
      <c r="Q26" s="1009"/>
      <c r="R26" s="652" t="str">
        <f>I26</f>
        <v>none</v>
      </c>
    </row>
    <row r="27" spans="1:18" ht="15" hidden="1" customHeight="1" x14ac:dyDescent="0.3">
      <c r="A27" s="288">
        <v>6</v>
      </c>
      <c r="B27" s="1005" t="s">
        <v>1958</v>
      </c>
      <c r="C27" s="1006"/>
      <c r="D27" s="1006"/>
      <c r="E27" s="1006"/>
      <c r="F27" s="1007"/>
      <c r="G27" s="1010">
        <f>PR!H110</f>
        <v>81000</v>
      </c>
      <c r="H27" s="1011"/>
      <c r="I27" s="341" t="s">
        <v>806</v>
      </c>
      <c r="J27" s="288">
        <v>6</v>
      </c>
      <c r="K27" s="1012" t="str">
        <f>B27</f>
        <v>JPM General Merchandise &amp; hardware</v>
      </c>
      <c r="L27" s="1012"/>
      <c r="M27" s="1012"/>
      <c r="N27" s="1012"/>
      <c r="O27" s="1012"/>
      <c r="P27" s="1010">
        <f>G27</f>
        <v>81000</v>
      </c>
      <c r="Q27" s="1011"/>
      <c r="R27" s="289" t="str">
        <f>I27</f>
        <v>none</v>
      </c>
    </row>
    <row r="28" spans="1:18" ht="17.399999999999999" hidden="1" customHeight="1" x14ac:dyDescent="0.3">
      <c r="A28" s="288">
        <v>7</v>
      </c>
      <c r="B28" s="1013"/>
      <c r="C28" s="1014"/>
      <c r="D28" s="1014"/>
      <c r="E28" s="1014"/>
      <c r="F28" s="1015"/>
      <c r="G28" s="1010"/>
      <c r="H28" s="1011"/>
      <c r="I28" s="341"/>
      <c r="J28" s="288">
        <v>7</v>
      </c>
      <c r="K28" s="1012">
        <f t="shared" ref="K28" si="3">B28</f>
        <v>0</v>
      </c>
      <c r="L28" s="1012"/>
      <c r="M28" s="1012"/>
      <c r="N28" s="1012"/>
      <c r="O28" s="1012"/>
      <c r="P28" s="1010">
        <f t="shared" si="0"/>
        <v>0</v>
      </c>
      <c r="Q28" s="1011"/>
      <c r="R28" s="289">
        <f t="shared" si="1"/>
        <v>0</v>
      </c>
    </row>
    <row r="29" spans="1:18" ht="0.6" customHeight="1" x14ac:dyDescent="0.3">
      <c r="A29" s="288"/>
      <c r="B29" s="1013" t="s">
        <v>1958</v>
      </c>
      <c r="C29" s="1014"/>
      <c r="D29" s="1014"/>
      <c r="E29" s="1014"/>
      <c r="F29" s="1015"/>
      <c r="G29" s="1010"/>
      <c r="H29" s="1011"/>
      <c r="I29" s="289"/>
      <c r="J29" s="288">
        <v>8</v>
      </c>
      <c r="K29" s="1016" t="str">
        <f>B29</f>
        <v>JPM General Merchandise &amp; hardware</v>
      </c>
      <c r="L29" s="1016"/>
      <c r="M29" s="1016"/>
      <c r="N29" s="1016"/>
      <c r="O29" s="1016"/>
      <c r="P29" s="1017">
        <f>G29</f>
        <v>0</v>
      </c>
      <c r="Q29" s="1018"/>
      <c r="R29" s="289">
        <f>I29</f>
        <v>0</v>
      </c>
    </row>
    <row r="30" spans="1:18" ht="0.6" customHeight="1" x14ac:dyDescent="0.3">
      <c r="A30" s="1019"/>
      <c r="B30" s="1019"/>
      <c r="C30" s="1019"/>
      <c r="D30" s="1019"/>
      <c r="E30" s="1019"/>
      <c r="F30" s="1019"/>
      <c r="G30" s="1019"/>
      <c r="H30" s="1019"/>
      <c r="I30" s="1019"/>
      <c r="J30" s="1020" t="s">
        <v>2019</v>
      </c>
      <c r="K30" s="1020"/>
      <c r="L30" s="1020"/>
      <c r="M30" s="1020"/>
      <c r="N30" s="1020"/>
      <c r="O30" s="1020"/>
      <c r="P30" s="1020"/>
      <c r="Q30" s="1020"/>
      <c r="R30" s="1020"/>
    </row>
    <row r="31" spans="1:18" ht="1.95" customHeight="1" x14ac:dyDescent="0.3">
      <c r="A31" s="1019"/>
      <c r="B31" s="1019"/>
      <c r="C31" s="1019"/>
      <c r="D31" s="1019"/>
      <c r="E31" s="1019"/>
      <c r="F31" s="1019"/>
      <c r="G31" s="1019"/>
      <c r="H31" s="1019"/>
      <c r="I31" s="1019"/>
      <c r="J31" s="1021"/>
      <c r="K31" s="1021"/>
      <c r="L31" s="1021"/>
      <c r="M31" s="1021"/>
      <c r="N31" s="1021"/>
      <c r="O31" s="1021"/>
      <c r="P31" s="1021"/>
      <c r="Q31" s="1021"/>
      <c r="R31" s="1021"/>
    </row>
    <row r="32" spans="1:18" ht="56.4" customHeight="1" x14ac:dyDescent="0.3">
      <c r="A32" s="649"/>
      <c r="B32" s="1022" t="s">
        <v>2152</v>
      </c>
      <c r="C32" s="1022"/>
      <c r="D32" s="1022"/>
      <c r="E32" s="1022"/>
      <c r="F32" s="1022"/>
      <c r="G32" s="1022"/>
      <c r="H32" s="1022"/>
      <c r="I32" s="1022"/>
      <c r="J32" s="1021"/>
      <c r="K32" s="1021"/>
      <c r="L32" s="1021"/>
      <c r="M32" s="1021"/>
      <c r="N32" s="1021"/>
      <c r="O32" s="1021"/>
      <c r="P32" s="1021"/>
      <c r="Q32" s="1021"/>
      <c r="R32" s="1021"/>
    </row>
    <row r="33" spans="1:18" ht="1.8" hidden="1" customHeight="1" x14ac:dyDescent="0.3">
      <c r="A33" s="649"/>
      <c r="B33" s="1022"/>
      <c r="C33" s="1022"/>
      <c r="D33" s="1022"/>
      <c r="E33" s="1022"/>
      <c r="F33" s="1022"/>
      <c r="G33" s="1022"/>
      <c r="H33" s="1022"/>
      <c r="I33" s="1022"/>
      <c r="J33" s="1021"/>
      <c r="K33" s="1021"/>
      <c r="L33" s="1021"/>
      <c r="M33" s="1021"/>
      <c r="N33" s="1021"/>
      <c r="O33" s="1021"/>
      <c r="P33" s="1021"/>
      <c r="Q33" s="1021"/>
      <c r="R33" s="1021"/>
    </row>
    <row r="34" spans="1:18" ht="4.2" customHeight="1" x14ac:dyDescent="0.3">
      <c r="A34" s="649"/>
      <c r="B34" s="1022"/>
      <c r="C34" s="1022"/>
      <c r="D34" s="1022"/>
      <c r="E34" s="1022"/>
      <c r="F34" s="1022"/>
      <c r="G34" s="1022"/>
      <c r="H34" s="1022"/>
      <c r="I34" s="1022"/>
      <c r="J34" s="1021"/>
      <c r="K34" s="1021"/>
      <c r="L34" s="1021"/>
      <c r="M34" s="1021"/>
      <c r="N34" s="1021"/>
      <c r="O34" s="1021"/>
      <c r="P34" s="1021"/>
      <c r="Q34" s="1021"/>
      <c r="R34" s="1021"/>
    </row>
    <row r="35" spans="1:18" ht="32.4" customHeight="1" x14ac:dyDescent="0.3">
      <c r="A35" s="649"/>
      <c r="B35" s="1023" t="s">
        <v>884</v>
      </c>
      <c r="C35" s="1023"/>
      <c r="D35" s="1023"/>
      <c r="E35" s="1023"/>
      <c r="F35" s="1023"/>
      <c r="G35" s="1023"/>
      <c r="H35" s="1023"/>
      <c r="I35" s="1023"/>
      <c r="J35" s="1021"/>
      <c r="K35" s="1021"/>
      <c r="L35" s="1021"/>
      <c r="M35" s="1021"/>
      <c r="N35" s="1021"/>
      <c r="O35" s="1021"/>
      <c r="P35" s="1021"/>
      <c r="Q35" s="1021"/>
      <c r="R35" s="1021"/>
    </row>
    <row r="36" spans="1:18" ht="19.8" customHeight="1" x14ac:dyDescent="0.3">
      <c r="A36" s="1024" t="s">
        <v>2018</v>
      </c>
      <c r="B36" s="1024"/>
      <c r="C36" s="1024"/>
      <c r="D36" s="1024"/>
      <c r="E36" s="1024"/>
      <c r="F36" s="1024"/>
      <c r="G36" s="1024"/>
      <c r="H36" s="1024"/>
      <c r="I36" s="1024"/>
      <c r="J36" s="1021" t="s">
        <v>2153</v>
      </c>
      <c r="K36" s="1021"/>
      <c r="L36" s="1021"/>
      <c r="M36" s="1021"/>
      <c r="N36" s="1021"/>
      <c r="O36" s="1021"/>
      <c r="P36" s="1021"/>
      <c r="Q36" s="1021"/>
      <c r="R36" s="1021"/>
    </row>
    <row r="37" spans="1:18" ht="33" customHeight="1" x14ac:dyDescent="0.3">
      <c r="A37" s="1026" t="s">
        <v>721</v>
      </c>
      <c r="B37" s="1026"/>
      <c r="C37" s="1026"/>
      <c r="D37" s="1025"/>
      <c r="E37" s="1025"/>
      <c r="F37" s="1025"/>
      <c r="G37" s="1025"/>
      <c r="H37" s="1025"/>
      <c r="I37" s="1025"/>
      <c r="J37" s="1021"/>
      <c r="K37" s="1021"/>
      <c r="L37" s="1021"/>
      <c r="M37" s="1021"/>
      <c r="N37" s="1021"/>
      <c r="O37" s="1021"/>
      <c r="P37" s="1021"/>
      <c r="Q37" s="1021"/>
      <c r="R37" s="1021"/>
    </row>
    <row r="38" spans="1:18" hidden="1" x14ac:dyDescent="0.3">
      <c r="A38" s="457"/>
      <c r="B38" s="457"/>
      <c r="C38" s="457"/>
      <c r="D38" s="457"/>
      <c r="E38" s="457"/>
      <c r="F38" s="457"/>
      <c r="G38" s="457"/>
      <c r="H38" s="457"/>
      <c r="I38" s="457"/>
      <c r="J38" s="457"/>
      <c r="K38" s="457"/>
      <c r="L38" s="457"/>
      <c r="M38" s="457"/>
      <c r="N38" s="457"/>
      <c r="O38" s="457"/>
      <c r="P38" s="457"/>
      <c r="Q38" s="457"/>
      <c r="R38" s="457"/>
    </row>
    <row r="39" spans="1:18" ht="0.6" hidden="1" customHeight="1" x14ac:dyDescent="0.3">
      <c r="A39" s="457"/>
      <c r="B39" s="650"/>
      <c r="C39" s="457"/>
      <c r="D39" s="457"/>
      <c r="E39" s="457"/>
      <c r="F39" s="457"/>
      <c r="G39" s="457"/>
      <c r="H39" s="457"/>
      <c r="I39" s="457"/>
      <c r="J39" s="457"/>
      <c r="K39" s="650"/>
      <c r="L39" s="457"/>
      <c r="M39" s="457"/>
      <c r="N39" s="457"/>
      <c r="O39" s="457"/>
      <c r="P39" s="457"/>
      <c r="Q39" s="457"/>
      <c r="R39" s="457"/>
    </row>
    <row r="40" spans="1:18" ht="24.6" customHeight="1" x14ac:dyDescent="0.3">
      <c r="A40" s="1027" t="s">
        <v>1052</v>
      </c>
      <c r="B40" s="1027"/>
      <c r="C40" s="1027"/>
      <c r="D40" s="1027" t="s">
        <v>524</v>
      </c>
      <c r="E40" s="1027"/>
      <c r="F40" s="1027"/>
      <c r="G40" s="1027" t="s">
        <v>572</v>
      </c>
      <c r="H40" s="1027"/>
      <c r="I40" s="1027"/>
      <c r="J40" s="1028" t="s">
        <v>2154</v>
      </c>
      <c r="K40" s="1028"/>
      <c r="L40" s="1028"/>
      <c r="M40" s="1028"/>
      <c r="N40" s="1028"/>
      <c r="O40" s="1028"/>
      <c r="P40" s="1028"/>
      <c r="Q40" s="1028"/>
      <c r="R40" s="1028"/>
    </row>
    <row r="41" spans="1:18" x14ac:dyDescent="0.3">
      <c r="A41" s="1029" t="s">
        <v>552</v>
      </c>
      <c r="B41" s="1029"/>
      <c r="C41" s="1029"/>
      <c r="D41" s="1029" t="s">
        <v>552</v>
      </c>
      <c r="E41" s="1029"/>
      <c r="F41" s="1029"/>
      <c r="G41" s="1029" t="s">
        <v>552</v>
      </c>
      <c r="H41" s="1029"/>
      <c r="I41" s="1029"/>
      <c r="J41" s="457"/>
      <c r="K41" s="1030"/>
      <c r="L41" s="1030"/>
      <c r="M41" s="457"/>
      <c r="N41" s="457"/>
      <c r="O41" s="457"/>
      <c r="P41" s="457"/>
      <c r="Q41" s="1030"/>
      <c r="R41" s="1030"/>
    </row>
    <row r="42" spans="1:18" hidden="1" x14ac:dyDescent="0.3">
      <c r="A42" s="649"/>
      <c r="B42" s="649"/>
      <c r="C42" s="649"/>
      <c r="D42" s="649"/>
      <c r="E42" s="649"/>
      <c r="F42" s="649"/>
      <c r="G42" s="649"/>
      <c r="H42" s="649"/>
      <c r="I42" s="649"/>
      <c r="J42" s="457"/>
      <c r="K42" s="457"/>
      <c r="L42" s="457"/>
      <c r="M42" s="457"/>
      <c r="N42" s="457"/>
      <c r="O42" s="457"/>
      <c r="P42" s="457"/>
      <c r="Q42" s="457"/>
      <c r="R42" s="457"/>
    </row>
    <row r="43" spans="1:18" ht="1.2" customHeight="1" x14ac:dyDescent="0.3">
      <c r="A43" s="649"/>
      <c r="B43" s="649"/>
      <c r="C43" s="649"/>
      <c r="D43" s="649"/>
      <c r="E43" s="649"/>
      <c r="F43" s="649"/>
      <c r="G43" s="649"/>
      <c r="H43" s="649"/>
      <c r="I43" s="649"/>
      <c r="J43" s="457"/>
      <c r="K43" s="457"/>
      <c r="L43" s="457"/>
      <c r="M43" s="457"/>
      <c r="N43" s="457"/>
      <c r="O43" s="457"/>
      <c r="P43" s="457"/>
      <c r="Q43" s="457"/>
      <c r="R43" s="457"/>
    </row>
    <row r="44" spans="1:18" ht="24.6" customHeight="1" x14ac:dyDescent="0.3">
      <c r="A44" s="1029"/>
      <c r="B44" s="1029"/>
      <c r="C44" s="1029"/>
      <c r="D44" s="1029"/>
      <c r="E44" s="649" t="s">
        <v>306</v>
      </c>
      <c r="F44" s="649"/>
      <c r="G44" s="1029"/>
      <c r="H44" s="1029"/>
      <c r="I44" s="1029"/>
      <c r="J44" s="457"/>
      <c r="K44" s="651"/>
      <c r="L44" s="1032" t="s">
        <v>985</v>
      </c>
      <c r="M44" s="1032"/>
      <c r="N44" s="1032"/>
      <c r="O44" s="1032"/>
      <c r="P44" s="457"/>
      <c r="Q44" s="457"/>
      <c r="R44" s="457"/>
    </row>
    <row r="45" spans="1:18" ht="15" customHeight="1" x14ac:dyDescent="0.3">
      <c r="A45" s="1027" t="str">
        <f>PR!B115</f>
        <v>JANE S. CASTILLO</v>
      </c>
      <c r="B45" s="1027"/>
      <c r="C45" s="1027"/>
      <c r="D45" s="1027"/>
      <c r="E45" s="649"/>
      <c r="F45" s="1027" t="s">
        <v>1179</v>
      </c>
      <c r="G45" s="1027"/>
      <c r="H45" s="1027"/>
      <c r="I45" s="1027"/>
      <c r="J45" s="457"/>
      <c r="K45" s="651"/>
      <c r="L45" s="1033" t="s">
        <v>1004</v>
      </c>
      <c r="M45" s="1033"/>
      <c r="N45" s="1033"/>
      <c r="O45" s="1033"/>
      <c r="P45" s="653"/>
      <c r="Q45" s="457"/>
      <c r="R45" s="457"/>
    </row>
    <row r="46" spans="1:18" x14ac:dyDescent="0.3">
      <c r="A46" s="1029" t="s">
        <v>927</v>
      </c>
      <c r="B46" s="1029"/>
      <c r="C46" s="1029"/>
      <c r="D46" s="1029"/>
      <c r="E46" s="649"/>
      <c r="F46" s="1029" t="s">
        <v>928</v>
      </c>
      <c r="G46" s="1029"/>
      <c r="H46" s="1029"/>
      <c r="I46" s="1029"/>
      <c r="J46" s="457"/>
      <c r="K46" s="1030"/>
      <c r="L46" s="1030"/>
      <c r="M46" s="457"/>
      <c r="N46" s="457"/>
      <c r="O46" s="457"/>
      <c r="P46" s="457"/>
      <c r="Q46" s="1031"/>
      <c r="R46" s="1031"/>
    </row>
    <row r="47" spans="1:18" ht="25.2" customHeight="1" x14ac:dyDescent="0.3">
      <c r="A47" s="649"/>
      <c r="B47" s="649"/>
      <c r="C47" s="649"/>
      <c r="D47" s="236"/>
      <c r="E47" s="649"/>
      <c r="F47" s="649"/>
      <c r="G47" s="649"/>
      <c r="H47" s="1029"/>
      <c r="I47" s="1029"/>
      <c r="Q47" s="763"/>
      <c r="R47" s="763"/>
    </row>
    <row r="48" spans="1:18" ht="19.8" customHeight="1" x14ac:dyDescent="0.3">
      <c r="A48" s="649"/>
      <c r="B48" s="649"/>
      <c r="C48" s="649"/>
      <c r="D48" s="1027" t="s">
        <v>920</v>
      </c>
      <c r="E48" s="1027"/>
      <c r="F48" s="1027"/>
      <c r="G48" s="649"/>
      <c r="H48" s="649"/>
      <c r="I48" s="649"/>
      <c r="N48" s="294"/>
    </row>
    <row r="49" spans="1:15" x14ac:dyDescent="0.3">
      <c r="A49" s="649"/>
      <c r="B49" s="649"/>
      <c r="C49" s="649"/>
      <c r="D49" s="1029" t="s">
        <v>526</v>
      </c>
      <c r="E49" s="1029"/>
      <c r="F49" s="1029"/>
      <c r="G49" s="649"/>
      <c r="H49" s="649"/>
      <c r="I49" s="649"/>
      <c r="N49" s="763"/>
      <c r="O49" s="763"/>
    </row>
  </sheetData>
  <mergeCells count="79">
    <mergeCell ref="D48:F48"/>
    <mergeCell ref="D49:F49"/>
    <mergeCell ref="N49:O49"/>
    <mergeCell ref="A46:D46"/>
    <mergeCell ref="F46:I46"/>
    <mergeCell ref="K46:L46"/>
    <mergeCell ref="Q46:R46"/>
    <mergeCell ref="H47:I47"/>
    <mergeCell ref="Q47:R47"/>
    <mergeCell ref="A44:D44"/>
    <mergeCell ref="G44:I44"/>
    <mergeCell ref="L44:O44"/>
    <mergeCell ref="A45:D45"/>
    <mergeCell ref="F45:I45"/>
    <mergeCell ref="L45:O45"/>
    <mergeCell ref="A40:C40"/>
    <mergeCell ref="D40:F40"/>
    <mergeCell ref="G40:I40"/>
    <mergeCell ref="J40:R40"/>
    <mergeCell ref="A41:C41"/>
    <mergeCell ref="D41:F41"/>
    <mergeCell ref="G41:I41"/>
    <mergeCell ref="K41:L41"/>
    <mergeCell ref="Q41:R41"/>
    <mergeCell ref="A30:I31"/>
    <mergeCell ref="J30:R35"/>
    <mergeCell ref="B32:I34"/>
    <mergeCell ref="B35:I35"/>
    <mergeCell ref="A36:I36"/>
    <mergeCell ref="J36:R37"/>
    <mergeCell ref="D37:F37"/>
    <mergeCell ref="G37:I37"/>
    <mergeCell ref="A37:C37"/>
    <mergeCell ref="B28:F28"/>
    <mergeCell ref="G28:H28"/>
    <mergeCell ref="K28:O28"/>
    <mergeCell ref="P28:Q28"/>
    <mergeCell ref="B29:F29"/>
    <mergeCell ref="G29:H29"/>
    <mergeCell ref="K29:O29"/>
    <mergeCell ref="P29:Q29"/>
    <mergeCell ref="B26:F26"/>
    <mergeCell ref="G26:H26"/>
    <mergeCell ref="K26:O26"/>
    <mergeCell ref="P26:Q26"/>
    <mergeCell ref="B27:F27"/>
    <mergeCell ref="G27:H27"/>
    <mergeCell ref="K27:O27"/>
    <mergeCell ref="P27:Q27"/>
    <mergeCell ref="B24:F24"/>
    <mergeCell ref="G24:H24"/>
    <mergeCell ref="K24:O24"/>
    <mergeCell ref="P24:Q24"/>
    <mergeCell ref="B25:F25"/>
    <mergeCell ref="G25:H25"/>
    <mergeCell ref="K25:O25"/>
    <mergeCell ref="P25:Q25"/>
    <mergeCell ref="B22:F22"/>
    <mergeCell ref="G22:H22"/>
    <mergeCell ref="K22:O22"/>
    <mergeCell ref="P22:Q22"/>
    <mergeCell ref="B23:F23"/>
    <mergeCell ref="G23:H23"/>
    <mergeCell ref="K23:O23"/>
    <mergeCell ref="P23:Q23"/>
    <mergeCell ref="A18:I19"/>
    <mergeCell ref="J18:R19"/>
    <mergeCell ref="B21:F21"/>
    <mergeCell ref="G21:H21"/>
    <mergeCell ref="K21:O21"/>
    <mergeCell ref="P21:Q21"/>
    <mergeCell ref="A15:I16"/>
    <mergeCell ref="J15:R16"/>
    <mergeCell ref="M7:O7"/>
    <mergeCell ref="D8:F8"/>
    <mergeCell ref="M8:O8"/>
    <mergeCell ref="A12:I13"/>
    <mergeCell ref="J12:R13"/>
    <mergeCell ref="D7:F7"/>
  </mergeCells>
  <pageMargins left="0.61458333333333337" right="0.7" top="1.8" bottom="0.82" header="0.56999999999999995" footer="0.18"/>
  <pageSetup paperSize="9" orientation="portrait" r:id="rId1"/>
  <headerFooter>
    <oddHeader>&amp;C&amp;G</oddHeader>
    <oddFooter>&amp;C&amp;G</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52"/>
  <sheetViews>
    <sheetView view="pageLayout" topLeftCell="A10" zoomScale="145" zoomScaleNormal="100" zoomScaleSheetLayoutView="119" zoomScalePageLayoutView="145" workbookViewId="0">
      <selection activeCell="A32" sqref="A32:I33"/>
    </sheetView>
  </sheetViews>
  <sheetFormatPr defaultRowHeight="14.4" x14ac:dyDescent="0.3"/>
  <cols>
    <col min="2" max="2" width="9.109375" customWidth="1"/>
    <col min="3" max="3" width="11.33203125" customWidth="1"/>
    <col min="4" max="4" width="9.109375" customWidth="1"/>
    <col min="6" max="6" width="7.44140625" customWidth="1"/>
    <col min="8" max="8" width="8.44140625" customWidth="1"/>
    <col min="9" max="9" width="14.77734375" customWidth="1"/>
    <col min="10" max="11" width="9.109375" customWidth="1"/>
    <col min="18" max="18" width="13.33203125" customWidth="1"/>
    <col min="19" max="19" width="9.109375" hidden="1" customWidth="1"/>
  </cols>
  <sheetData>
    <row r="1" spans="1:18" ht="15.6" x14ac:dyDescent="0.3">
      <c r="A1" s="281"/>
      <c r="B1" s="281"/>
      <c r="C1" s="281"/>
      <c r="D1" s="281"/>
      <c r="E1" s="281"/>
      <c r="F1" s="281"/>
      <c r="G1" s="281"/>
      <c r="H1" s="281"/>
      <c r="I1" s="281"/>
      <c r="J1" s="281"/>
      <c r="K1" s="281"/>
      <c r="L1" s="281"/>
      <c r="M1" s="281"/>
      <c r="N1" s="281"/>
      <c r="O1" s="281"/>
      <c r="P1" s="281"/>
      <c r="Q1" s="281"/>
      <c r="R1" s="281"/>
    </row>
    <row r="2" spans="1:18" ht="15.6" x14ac:dyDescent="0.3">
      <c r="A2" s="281"/>
      <c r="B2" s="281"/>
      <c r="C2" s="281"/>
      <c r="D2" s="282"/>
      <c r="E2" s="281"/>
      <c r="F2" s="281"/>
      <c r="G2" s="281"/>
      <c r="H2" s="281"/>
      <c r="I2" s="281"/>
      <c r="J2" s="281"/>
      <c r="K2" s="281"/>
      <c r="L2" s="281"/>
      <c r="M2" s="282"/>
      <c r="N2" s="281"/>
      <c r="O2" s="281"/>
      <c r="P2" s="281"/>
      <c r="Q2" s="281"/>
      <c r="R2" s="281"/>
    </row>
    <row r="3" spans="1:18" ht="15.6" x14ac:dyDescent="0.3">
      <c r="A3" s="281"/>
      <c r="B3" s="281"/>
      <c r="C3" s="281"/>
      <c r="D3" s="281"/>
      <c r="E3" s="342"/>
      <c r="F3" s="281"/>
      <c r="G3" s="281"/>
      <c r="H3" s="281"/>
      <c r="I3" s="281"/>
      <c r="J3" s="281"/>
      <c r="K3" s="281"/>
      <c r="L3" s="281"/>
      <c r="M3" s="281"/>
      <c r="N3" s="342"/>
      <c r="O3" s="281"/>
      <c r="P3" s="281"/>
      <c r="Q3" s="281"/>
      <c r="R3" s="281"/>
    </row>
    <row r="4" spans="1:18" ht="15.6" x14ac:dyDescent="0.3">
      <c r="A4" s="281"/>
      <c r="B4" s="281"/>
      <c r="C4" s="281"/>
      <c r="D4" s="281"/>
      <c r="E4" s="283"/>
      <c r="F4" s="281"/>
      <c r="G4" s="281"/>
      <c r="H4" s="281"/>
      <c r="I4" s="281"/>
      <c r="J4" s="281"/>
      <c r="K4" s="281"/>
      <c r="L4" s="281"/>
      <c r="M4" s="281"/>
      <c r="N4" s="283"/>
      <c r="O4" s="281"/>
      <c r="P4" s="281"/>
      <c r="Q4" s="281"/>
      <c r="R4" s="281"/>
    </row>
    <row r="5" spans="1:18" ht="15.6" x14ac:dyDescent="0.3">
      <c r="A5" s="281"/>
      <c r="B5" s="281"/>
      <c r="C5" s="281"/>
      <c r="D5" s="281"/>
      <c r="E5" s="284"/>
      <c r="F5" s="281"/>
      <c r="G5" s="281"/>
      <c r="H5" s="281"/>
      <c r="I5" s="281"/>
      <c r="J5" s="281"/>
      <c r="K5" s="281"/>
      <c r="L5" s="281"/>
      <c r="M5" s="281"/>
      <c r="N5" s="284"/>
      <c r="O5" s="281"/>
      <c r="P5" s="281"/>
      <c r="Q5" s="281"/>
      <c r="R5" s="281"/>
    </row>
    <row r="6" spans="1:18" ht="15.6" x14ac:dyDescent="0.3">
      <c r="A6" s="281"/>
      <c r="B6" s="281"/>
      <c r="C6" s="281"/>
      <c r="D6" s="281"/>
      <c r="E6" s="285" t="s">
        <v>877</v>
      </c>
      <c r="F6" s="281"/>
      <c r="G6" s="281"/>
      <c r="H6" s="281"/>
      <c r="I6" s="281"/>
      <c r="J6" s="281"/>
      <c r="K6" s="281"/>
      <c r="L6" s="281"/>
      <c r="M6" s="281"/>
      <c r="N6" s="285" t="s">
        <v>877</v>
      </c>
      <c r="O6" s="281"/>
      <c r="P6" s="281"/>
      <c r="Q6" s="281"/>
      <c r="R6" s="281"/>
    </row>
    <row r="7" spans="1:18" ht="15.6" x14ac:dyDescent="0.3">
      <c r="A7" s="281"/>
      <c r="B7" s="281"/>
      <c r="C7" s="281"/>
      <c r="D7" s="281"/>
      <c r="E7" s="342" t="s">
        <v>878</v>
      </c>
      <c r="F7" s="281"/>
      <c r="G7" s="281"/>
      <c r="H7" s="281"/>
      <c r="I7" s="281"/>
      <c r="J7" s="281"/>
      <c r="K7" s="281"/>
      <c r="L7" s="281"/>
      <c r="M7" s="1047" t="str">
        <f>E7</f>
        <v>bac resolution No:</v>
      </c>
      <c r="N7" s="1047"/>
      <c r="O7" s="1047"/>
      <c r="P7" s="281"/>
      <c r="Q7" s="281"/>
      <c r="R7" s="281"/>
    </row>
    <row r="8" spans="1:18" ht="15.6" x14ac:dyDescent="0.3">
      <c r="A8" s="281"/>
      <c r="B8" s="281"/>
      <c r="C8" s="281"/>
      <c r="D8" s="1048" t="str">
        <f>PR!B12</f>
        <v>2510-1005-380</v>
      </c>
      <c r="E8" s="1048"/>
      <c r="F8" s="1048"/>
      <c r="G8" s="281"/>
      <c r="H8" s="281"/>
      <c r="I8" s="281"/>
      <c r="J8" s="281"/>
      <c r="K8" s="281"/>
      <c r="L8" s="281"/>
      <c r="M8" s="1047" t="str">
        <f>D8</f>
        <v>2510-1005-380</v>
      </c>
      <c r="N8" s="1047"/>
      <c r="O8" s="1047"/>
      <c r="P8" s="281"/>
      <c r="Q8" s="281"/>
      <c r="R8" s="281"/>
    </row>
    <row r="9" spans="1:18" ht="3.6" customHeight="1" x14ac:dyDescent="0.3">
      <c r="A9" s="281"/>
      <c r="B9" s="281"/>
      <c r="C9" s="281"/>
      <c r="D9" s="281"/>
      <c r="E9" s="281"/>
      <c r="F9" s="281"/>
      <c r="G9" s="281"/>
      <c r="H9" s="281"/>
      <c r="I9" s="281"/>
      <c r="J9" s="281"/>
      <c r="K9" s="281"/>
      <c r="L9" s="281"/>
      <c r="M9" s="281"/>
      <c r="N9" s="281"/>
      <c r="O9" s="281"/>
      <c r="P9" s="281"/>
      <c r="Q9" s="281"/>
      <c r="R9" s="281"/>
    </row>
    <row r="10" spans="1:18" ht="14.25" customHeight="1" x14ac:dyDescent="0.3">
      <c r="A10" s="281"/>
      <c r="B10" s="281"/>
      <c r="C10" s="281"/>
      <c r="D10" s="281"/>
      <c r="E10" s="286" t="s">
        <v>879</v>
      </c>
      <c r="F10" s="281"/>
      <c r="G10" s="281"/>
      <c r="H10" s="281"/>
      <c r="I10" s="281"/>
      <c r="J10" s="281"/>
      <c r="K10" s="281"/>
      <c r="L10" s="281"/>
      <c r="M10" s="281"/>
      <c r="N10" s="286" t="s">
        <v>880</v>
      </c>
      <c r="O10" s="281"/>
      <c r="P10" s="281"/>
      <c r="Q10" s="281"/>
      <c r="R10" s="281"/>
    </row>
    <row r="11" spans="1:18" ht="6.75" hidden="1" customHeight="1" x14ac:dyDescent="0.3"/>
    <row r="12" spans="1:18" ht="21.6" customHeight="1" x14ac:dyDescent="0.3">
      <c r="A12" s="1049" t="s">
        <v>1764</v>
      </c>
      <c r="B12" s="1049"/>
      <c r="C12" s="1049"/>
      <c r="D12" s="1049"/>
      <c r="E12" s="1049"/>
      <c r="F12" s="1049"/>
      <c r="G12" s="1049"/>
      <c r="H12" s="1049"/>
      <c r="I12" s="1049"/>
      <c r="J12" s="1049" t="s">
        <v>1764</v>
      </c>
      <c r="K12" s="1049"/>
      <c r="L12" s="1049"/>
      <c r="M12" s="1049"/>
      <c r="N12" s="1049"/>
      <c r="O12" s="1049"/>
      <c r="P12" s="1049"/>
      <c r="Q12" s="1049"/>
      <c r="R12" s="1049"/>
    </row>
    <row r="13" spans="1:18" ht="25.95" customHeight="1" x14ac:dyDescent="0.3">
      <c r="A13" s="1049"/>
      <c r="B13" s="1049"/>
      <c r="C13" s="1049"/>
      <c r="D13" s="1049"/>
      <c r="E13" s="1049"/>
      <c r="F13" s="1049"/>
      <c r="G13" s="1049"/>
      <c r="H13" s="1049"/>
      <c r="I13" s="1049"/>
      <c r="J13" s="1049"/>
      <c r="K13" s="1049"/>
      <c r="L13" s="1049"/>
      <c r="M13" s="1049"/>
      <c r="N13" s="1049"/>
      <c r="O13" s="1049"/>
      <c r="P13" s="1049"/>
      <c r="Q13" s="1049"/>
      <c r="R13" s="1049"/>
    </row>
    <row r="14" spans="1:18" ht="9.75" hidden="1" customHeight="1" x14ac:dyDescent="0.3">
      <c r="A14" s="343"/>
      <c r="B14" s="343"/>
      <c r="C14" s="343"/>
      <c r="D14" s="343"/>
      <c r="E14" s="343"/>
      <c r="F14" s="343"/>
      <c r="G14" s="343"/>
      <c r="H14" s="343"/>
      <c r="I14" s="343"/>
      <c r="J14" s="343"/>
      <c r="K14" s="343"/>
      <c r="L14" s="343"/>
      <c r="M14" s="343"/>
      <c r="N14" s="343"/>
      <c r="O14" s="343"/>
      <c r="P14" s="343"/>
      <c r="Q14" s="343"/>
      <c r="R14" s="343"/>
    </row>
    <row r="15" spans="1:18" ht="25.5" customHeight="1" x14ac:dyDescent="0.3">
      <c r="A15" s="1045" t="s">
        <v>1759</v>
      </c>
      <c r="B15" s="1045"/>
      <c r="C15" s="1045"/>
      <c r="D15" s="1045"/>
      <c r="E15" s="1045"/>
      <c r="F15" s="1045"/>
      <c r="G15" s="1045"/>
      <c r="H15" s="1045"/>
      <c r="I15" s="1045"/>
      <c r="J15" s="1045" t="s">
        <v>1759</v>
      </c>
      <c r="K15" s="1045"/>
      <c r="L15" s="1045"/>
      <c r="M15" s="1045"/>
      <c r="N15" s="1045"/>
      <c r="O15" s="1045"/>
      <c r="P15" s="1045"/>
      <c r="Q15" s="1045"/>
      <c r="R15" s="1045"/>
    </row>
    <row r="16" spans="1:18" ht="8.4" customHeight="1" x14ac:dyDescent="0.3">
      <c r="A16" s="1045"/>
      <c r="B16" s="1045"/>
      <c r="C16" s="1045"/>
      <c r="D16" s="1045"/>
      <c r="E16" s="1045"/>
      <c r="F16" s="1045"/>
      <c r="G16" s="1045"/>
      <c r="H16" s="1045"/>
      <c r="I16" s="1045"/>
      <c r="J16" s="1045"/>
      <c r="K16" s="1045"/>
      <c r="L16" s="1045"/>
      <c r="M16" s="1045"/>
      <c r="N16" s="1045"/>
      <c r="O16" s="1045"/>
      <c r="P16" s="1045"/>
      <c r="Q16" s="1045"/>
      <c r="R16" s="1045"/>
    </row>
    <row r="17" spans="1:18" hidden="1" x14ac:dyDescent="0.3">
      <c r="A17" s="343"/>
      <c r="B17" s="343"/>
      <c r="C17" s="343"/>
      <c r="D17" s="343"/>
      <c r="E17" s="343"/>
      <c r="F17" s="343"/>
      <c r="G17" s="343"/>
      <c r="H17" s="343"/>
      <c r="I17" s="343"/>
      <c r="J17" s="343"/>
      <c r="K17" s="343"/>
      <c r="L17" s="343"/>
      <c r="M17" s="343"/>
      <c r="N17" s="343"/>
      <c r="O17" s="343"/>
      <c r="P17" s="343"/>
      <c r="Q17" s="343"/>
      <c r="R17" s="343"/>
    </row>
    <row r="18" spans="1:18" ht="16.5" customHeight="1" x14ac:dyDescent="0.3">
      <c r="A18" s="1045" t="s">
        <v>924</v>
      </c>
      <c r="B18" s="1045"/>
      <c r="C18" s="1045"/>
      <c r="D18" s="1045"/>
      <c r="E18" s="1045"/>
      <c r="F18" s="1045"/>
      <c r="G18" s="1045"/>
      <c r="H18" s="1045"/>
      <c r="I18" s="1045"/>
      <c r="J18" s="1046" t="s">
        <v>924</v>
      </c>
      <c r="K18" s="1046"/>
      <c r="L18" s="1046"/>
      <c r="M18" s="1046"/>
      <c r="N18" s="1046"/>
      <c r="O18" s="1046"/>
      <c r="P18" s="1046"/>
      <c r="Q18" s="1046"/>
      <c r="R18" s="1046"/>
    </row>
    <row r="19" spans="1:18" ht="15" thickBot="1" x14ac:dyDescent="0.35">
      <c r="A19" s="1045"/>
      <c r="B19" s="1045"/>
      <c r="C19" s="1045"/>
      <c r="D19" s="1045"/>
      <c r="E19" s="1045"/>
      <c r="F19" s="1045"/>
      <c r="G19" s="1045"/>
      <c r="H19" s="1045"/>
      <c r="I19" s="1045"/>
      <c r="J19" s="1046"/>
      <c r="K19" s="1046"/>
      <c r="L19" s="1046"/>
      <c r="M19" s="1046"/>
      <c r="N19" s="1046"/>
      <c r="O19" s="1046"/>
      <c r="P19" s="1046"/>
      <c r="Q19" s="1046"/>
      <c r="R19" s="1046"/>
    </row>
    <row r="20" spans="1:18" ht="13.5" hidden="1" customHeight="1" thickBot="1" x14ac:dyDescent="0.35"/>
    <row r="21" spans="1:18" ht="27" customHeight="1" x14ac:dyDescent="0.3">
      <c r="A21" s="340" t="s">
        <v>881</v>
      </c>
      <c r="B21" s="1012" t="s">
        <v>936</v>
      </c>
      <c r="C21" s="1012"/>
      <c r="D21" s="1012"/>
      <c r="E21" s="1012"/>
      <c r="F21" s="1012"/>
      <c r="G21" s="1012" t="s">
        <v>882</v>
      </c>
      <c r="H21" s="1012"/>
      <c r="I21" s="340" t="s">
        <v>883</v>
      </c>
      <c r="J21" s="287" t="s">
        <v>881</v>
      </c>
      <c r="K21" s="1012" t="s">
        <v>936</v>
      </c>
      <c r="L21" s="1012"/>
      <c r="M21" s="1012"/>
      <c r="N21" s="1012"/>
      <c r="O21" s="1012"/>
      <c r="P21" s="1012" t="s">
        <v>882</v>
      </c>
      <c r="Q21" s="1012"/>
      <c r="R21" s="340" t="s">
        <v>883</v>
      </c>
    </row>
    <row r="22" spans="1:18" ht="20.25" customHeight="1" x14ac:dyDescent="0.3">
      <c r="A22" s="288">
        <v>1</v>
      </c>
      <c r="B22" s="1013" t="str">
        <f>DATA!W135</f>
        <v>YCA Printing Services</v>
      </c>
      <c r="C22" s="1014"/>
      <c r="D22" s="1014"/>
      <c r="E22" s="1014"/>
      <c r="F22" s="1015"/>
      <c r="G22" s="1010">
        <f>PR!H110</f>
        <v>81000</v>
      </c>
      <c r="H22" s="1011"/>
      <c r="I22" s="341">
        <v>1200</v>
      </c>
      <c r="J22" s="288">
        <v>1</v>
      </c>
      <c r="K22" s="1012" t="str">
        <f>B22</f>
        <v>YCA Printing Services</v>
      </c>
      <c r="L22" s="1012"/>
      <c r="M22" s="1012"/>
      <c r="N22" s="1012"/>
      <c r="O22" s="1012"/>
      <c r="P22" s="1010">
        <f t="shared" ref="P22:P28" si="0">G22</f>
        <v>81000</v>
      </c>
      <c r="Q22" s="1011"/>
      <c r="R22" s="289">
        <f t="shared" ref="R22:R28" si="1">I22</f>
        <v>1200</v>
      </c>
    </row>
    <row r="23" spans="1:18" ht="15.75" customHeight="1" x14ac:dyDescent="0.3">
      <c r="A23" s="288">
        <v>2</v>
      </c>
      <c r="B23" s="1013" t="s">
        <v>658</v>
      </c>
      <c r="C23" s="1014"/>
      <c r="D23" s="1014"/>
      <c r="E23" s="1014"/>
      <c r="F23" s="1015"/>
      <c r="G23" s="1010">
        <f>PR!H110</f>
        <v>81000</v>
      </c>
      <c r="H23" s="1011"/>
      <c r="I23" s="341">
        <v>1200</v>
      </c>
      <c r="J23" s="288">
        <v>2</v>
      </c>
      <c r="K23" s="1012" t="str">
        <f t="shared" ref="K23:K28" si="2">B23</f>
        <v>IAM'J Graphic Design &amp; Printing</v>
      </c>
      <c r="L23" s="1012"/>
      <c r="M23" s="1012"/>
      <c r="N23" s="1012"/>
      <c r="O23" s="1012"/>
      <c r="P23" s="1010">
        <f t="shared" si="0"/>
        <v>81000</v>
      </c>
      <c r="Q23" s="1011"/>
      <c r="R23" s="289">
        <f t="shared" si="1"/>
        <v>1200</v>
      </c>
    </row>
    <row r="24" spans="1:18" s="290" customFormat="1" ht="18" customHeight="1" x14ac:dyDescent="0.3">
      <c r="A24" s="288">
        <v>3</v>
      </c>
      <c r="B24" s="1013" t="s">
        <v>994</v>
      </c>
      <c r="C24" s="1014"/>
      <c r="D24" s="1014"/>
      <c r="E24" s="1014"/>
      <c r="F24" s="1015"/>
      <c r="G24" s="1010">
        <f>PR!H110</f>
        <v>81000</v>
      </c>
      <c r="H24" s="1011"/>
      <c r="I24" s="341">
        <v>2500</v>
      </c>
      <c r="J24" s="288">
        <v>3</v>
      </c>
      <c r="K24" s="1012" t="str">
        <f t="shared" si="2"/>
        <v>CMVILL Trading</v>
      </c>
      <c r="L24" s="1012"/>
      <c r="M24" s="1012"/>
      <c r="N24" s="1012"/>
      <c r="O24" s="1012"/>
      <c r="P24" s="1010">
        <f t="shared" si="0"/>
        <v>81000</v>
      </c>
      <c r="Q24" s="1011"/>
      <c r="R24" s="289">
        <f t="shared" si="1"/>
        <v>2500</v>
      </c>
    </row>
    <row r="25" spans="1:18" ht="16.2" hidden="1" customHeight="1" x14ac:dyDescent="0.3">
      <c r="A25" s="288">
        <v>4</v>
      </c>
      <c r="B25" s="1013"/>
      <c r="C25" s="1014"/>
      <c r="D25" s="1014"/>
      <c r="E25" s="1014"/>
      <c r="F25" s="1015"/>
      <c r="G25" s="1010"/>
      <c r="H25" s="1011"/>
      <c r="I25" s="341"/>
      <c r="J25" s="288">
        <v>4</v>
      </c>
      <c r="K25" s="1012">
        <f t="shared" si="2"/>
        <v>0</v>
      </c>
      <c r="L25" s="1012"/>
      <c r="M25" s="1012"/>
      <c r="N25" s="1012"/>
      <c r="O25" s="1012"/>
      <c r="P25" s="1010">
        <f t="shared" si="0"/>
        <v>0</v>
      </c>
      <c r="Q25" s="1011"/>
      <c r="R25" s="289">
        <f t="shared" si="1"/>
        <v>0</v>
      </c>
    </row>
    <row r="26" spans="1:18" ht="18" hidden="1" customHeight="1" x14ac:dyDescent="0.3">
      <c r="A26" s="288">
        <v>5</v>
      </c>
      <c r="B26" s="1013"/>
      <c r="C26" s="1014"/>
      <c r="D26" s="1014"/>
      <c r="E26" s="1014"/>
      <c r="F26" s="1015"/>
      <c r="G26" s="1010"/>
      <c r="H26" s="1011"/>
      <c r="I26" s="341"/>
      <c r="J26" s="288">
        <v>5</v>
      </c>
      <c r="K26" s="1012">
        <f>B26</f>
        <v>0</v>
      </c>
      <c r="L26" s="1012"/>
      <c r="M26" s="1012"/>
      <c r="N26" s="1012"/>
      <c r="O26" s="1012"/>
      <c r="P26" s="1010">
        <f>G26</f>
        <v>0</v>
      </c>
      <c r="Q26" s="1011"/>
      <c r="R26" s="289">
        <f>I26</f>
        <v>0</v>
      </c>
    </row>
    <row r="27" spans="1:18" ht="15.6" hidden="1" customHeight="1" x14ac:dyDescent="0.3">
      <c r="A27" s="288">
        <v>6</v>
      </c>
      <c r="B27" s="1013"/>
      <c r="C27" s="1014"/>
      <c r="D27" s="1014"/>
      <c r="E27" s="1014"/>
      <c r="F27" s="1015"/>
      <c r="G27" s="1010"/>
      <c r="H27" s="1011"/>
      <c r="I27" s="341"/>
      <c r="J27" s="288">
        <v>6</v>
      </c>
      <c r="K27" s="1012">
        <f>B27</f>
        <v>0</v>
      </c>
      <c r="L27" s="1012"/>
      <c r="M27" s="1012"/>
      <c r="N27" s="1012"/>
      <c r="O27" s="1012"/>
      <c r="P27" s="1010">
        <f>G27</f>
        <v>0</v>
      </c>
      <c r="Q27" s="1011"/>
      <c r="R27" s="289">
        <f>I27</f>
        <v>0</v>
      </c>
    </row>
    <row r="28" spans="1:18" ht="17.399999999999999" hidden="1" customHeight="1" x14ac:dyDescent="0.3">
      <c r="A28" s="288">
        <v>7</v>
      </c>
      <c r="B28" s="1013"/>
      <c r="C28" s="1014"/>
      <c r="D28" s="1014"/>
      <c r="E28" s="1014"/>
      <c r="F28" s="1015"/>
      <c r="G28" s="1010"/>
      <c r="H28" s="1011"/>
      <c r="I28" s="341"/>
      <c r="J28" s="288">
        <v>7</v>
      </c>
      <c r="K28" s="1012">
        <f t="shared" si="2"/>
        <v>0</v>
      </c>
      <c r="L28" s="1012"/>
      <c r="M28" s="1012"/>
      <c r="N28" s="1012"/>
      <c r="O28" s="1012"/>
      <c r="P28" s="1010">
        <f t="shared" si="0"/>
        <v>0</v>
      </c>
      <c r="Q28" s="1011"/>
      <c r="R28" s="289">
        <f t="shared" si="1"/>
        <v>0</v>
      </c>
    </row>
    <row r="29" spans="1:18" ht="16.95" hidden="1" customHeight="1" x14ac:dyDescent="0.3">
      <c r="A29" s="288">
        <v>8</v>
      </c>
      <c r="B29" s="1013"/>
      <c r="C29" s="1014"/>
      <c r="D29" s="1014"/>
      <c r="E29" s="1014"/>
      <c r="F29" s="1015"/>
      <c r="G29" s="1010"/>
      <c r="H29" s="1011"/>
      <c r="I29" s="289"/>
      <c r="J29" s="288">
        <v>8</v>
      </c>
      <c r="K29" s="1016">
        <f>B29</f>
        <v>0</v>
      </c>
      <c r="L29" s="1016"/>
      <c r="M29" s="1016"/>
      <c r="N29" s="1016"/>
      <c r="O29" s="1016"/>
      <c r="P29" s="1017">
        <f>G29</f>
        <v>0</v>
      </c>
      <c r="Q29" s="1018"/>
      <c r="R29" s="289">
        <f>I29</f>
        <v>0</v>
      </c>
    </row>
    <row r="30" spans="1:18" ht="19.2" customHeight="1" x14ac:dyDescent="0.3">
      <c r="A30" s="1044" t="s">
        <v>933</v>
      </c>
      <c r="B30" s="1044"/>
      <c r="C30" s="1044"/>
      <c r="D30" s="1044"/>
      <c r="E30" s="1044"/>
      <c r="F30" s="1044"/>
      <c r="G30" s="1044"/>
      <c r="H30" s="1044"/>
      <c r="I30" s="1044"/>
      <c r="J30" s="1044" t="s">
        <v>933</v>
      </c>
      <c r="K30" s="1044"/>
      <c r="L30" s="1044"/>
      <c r="M30" s="1044"/>
      <c r="N30" s="1044"/>
      <c r="O30" s="1044"/>
      <c r="P30" s="1044"/>
      <c r="Q30" s="1044"/>
      <c r="R30" s="1044"/>
    </row>
    <row r="31" spans="1:18" ht="2.4" hidden="1" customHeight="1" x14ac:dyDescent="0.3">
      <c r="A31" s="1045"/>
      <c r="B31" s="1045"/>
      <c r="C31" s="1045"/>
      <c r="D31" s="1045"/>
      <c r="E31" s="1045"/>
      <c r="F31" s="1045"/>
      <c r="G31" s="1045"/>
      <c r="H31" s="1045"/>
      <c r="I31" s="1045"/>
      <c r="J31" s="1045"/>
      <c r="K31" s="1045"/>
      <c r="L31" s="1045"/>
      <c r="M31" s="1045"/>
      <c r="N31" s="1045"/>
      <c r="O31" s="1045"/>
      <c r="P31" s="1045"/>
      <c r="Q31" s="1045"/>
      <c r="R31" s="1045"/>
    </row>
    <row r="32" spans="1:18" ht="14.4" customHeight="1" x14ac:dyDescent="0.3">
      <c r="A32" s="1045" t="s">
        <v>1761</v>
      </c>
      <c r="B32" s="1045"/>
      <c r="C32" s="1045"/>
      <c r="D32" s="1045"/>
      <c r="E32" s="1045"/>
      <c r="F32" s="1045"/>
      <c r="G32" s="1045"/>
      <c r="H32" s="1045"/>
      <c r="I32" s="1045"/>
      <c r="J32" s="1045" t="s">
        <v>922</v>
      </c>
      <c r="K32" s="1045"/>
      <c r="L32" s="1045"/>
      <c r="M32" s="1045"/>
      <c r="N32" s="1045"/>
      <c r="O32" s="1045"/>
      <c r="P32" s="1045"/>
      <c r="Q32" s="1045"/>
      <c r="R32" s="1045"/>
    </row>
    <row r="33" spans="1:18" ht="28.95" customHeight="1" x14ac:dyDescent="0.3">
      <c r="A33" s="1045"/>
      <c r="B33" s="1045"/>
      <c r="C33" s="1045"/>
      <c r="D33" s="1045"/>
      <c r="E33" s="1045"/>
      <c r="F33" s="1045"/>
      <c r="G33" s="1045"/>
      <c r="H33" s="1045"/>
      <c r="I33" s="1045"/>
      <c r="J33" s="1045"/>
      <c r="K33" s="1045"/>
      <c r="L33" s="1045"/>
      <c r="M33" s="1045"/>
      <c r="N33" s="1045"/>
      <c r="O33" s="1045"/>
      <c r="P33" s="1045"/>
      <c r="Q33" s="1045"/>
      <c r="R33" s="1045"/>
    </row>
    <row r="34" spans="1:18" ht="20.399999999999999" customHeight="1" x14ac:dyDescent="0.3">
      <c r="A34" s="1045" t="s">
        <v>1762</v>
      </c>
      <c r="B34" s="1045"/>
      <c r="C34" s="1045"/>
      <c r="D34" s="1045"/>
      <c r="E34" s="1045"/>
      <c r="F34" s="1045"/>
      <c r="G34" s="1045"/>
      <c r="H34" s="1045"/>
      <c r="I34" s="1045"/>
      <c r="J34" s="1035" t="s">
        <v>1763</v>
      </c>
      <c r="K34" s="1035"/>
      <c r="L34" s="1035"/>
      <c r="M34" s="1035"/>
      <c r="N34" s="1035"/>
      <c r="O34" s="1035"/>
      <c r="P34" s="1035"/>
      <c r="Q34" s="1035"/>
      <c r="R34" s="1035"/>
    </row>
    <row r="35" spans="1:18" ht="27.6" customHeight="1" x14ac:dyDescent="0.3">
      <c r="A35" s="1034" t="s">
        <v>1760</v>
      </c>
      <c r="B35" s="1034"/>
      <c r="C35" s="1034"/>
      <c r="D35" s="1034"/>
      <c r="E35" s="1034"/>
      <c r="F35" s="1034"/>
      <c r="G35" s="1034"/>
      <c r="H35" s="1034"/>
      <c r="I35" s="1034"/>
      <c r="J35" s="1034" t="s">
        <v>1760</v>
      </c>
      <c r="K35" s="1034"/>
      <c r="L35" s="1034"/>
      <c r="M35" s="1034"/>
      <c r="N35" s="1034"/>
      <c r="O35" s="1034"/>
      <c r="P35" s="1034"/>
      <c r="Q35" s="1034"/>
      <c r="R35" s="1034"/>
    </row>
    <row r="36" spans="1:18" ht="1.95" hidden="1" customHeight="1" x14ac:dyDescent="0.3">
      <c r="A36" s="343"/>
      <c r="B36" s="1043" t="s">
        <v>1765</v>
      </c>
      <c r="C36" s="1043"/>
      <c r="D36" s="1043"/>
      <c r="E36" s="1043"/>
      <c r="F36" s="1043"/>
      <c r="G36" s="1043"/>
      <c r="H36" s="1043"/>
      <c r="I36" s="1043"/>
      <c r="J36" s="1035" t="s">
        <v>923</v>
      </c>
      <c r="K36" s="1035"/>
      <c r="L36" s="1035"/>
      <c r="M36" s="1035"/>
      <c r="N36" s="1035"/>
      <c r="O36" s="1035"/>
      <c r="P36" s="1035"/>
      <c r="Q36" s="1035"/>
      <c r="R36" s="1035"/>
    </row>
    <row r="37" spans="1:18" ht="21.6" customHeight="1" x14ac:dyDescent="0.3">
      <c r="A37" s="343"/>
      <c r="B37" s="1043"/>
      <c r="C37" s="1043"/>
      <c r="D37" s="1043"/>
      <c r="E37" s="1043"/>
      <c r="F37" s="1043"/>
      <c r="G37" s="1043"/>
      <c r="H37" s="1043"/>
      <c r="I37" s="1043"/>
      <c r="J37" s="1035"/>
      <c r="K37" s="1035"/>
      <c r="L37" s="1035"/>
      <c r="M37" s="1035"/>
      <c r="N37" s="1035"/>
      <c r="O37" s="1035"/>
      <c r="P37" s="1035"/>
      <c r="Q37" s="1035"/>
      <c r="R37" s="1035"/>
    </row>
    <row r="38" spans="1:18" ht="13.2" customHeight="1" x14ac:dyDescent="0.3">
      <c r="A38" s="343"/>
      <c r="B38" s="1043"/>
      <c r="C38" s="1043"/>
      <c r="D38" s="1043"/>
      <c r="E38" s="1043"/>
      <c r="F38" s="1043"/>
      <c r="G38" s="1043"/>
      <c r="H38" s="1043"/>
      <c r="I38" s="1043"/>
      <c r="J38" s="1035"/>
      <c r="K38" s="1035"/>
      <c r="L38" s="1035"/>
      <c r="M38" s="1035"/>
      <c r="N38" s="1035"/>
      <c r="O38" s="1035"/>
      <c r="P38" s="1035"/>
      <c r="Q38" s="1035"/>
      <c r="R38" s="1035"/>
    </row>
    <row r="39" spans="1:18" ht="27.6" customHeight="1" x14ac:dyDescent="0.3">
      <c r="A39" s="343"/>
      <c r="B39" s="1035" t="s">
        <v>884</v>
      </c>
      <c r="C39" s="1035"/>
      <c r="D39" s="1035"/>
      <c r="E39" s="1035"/>
      <c r="F39" s="1035"/>
      <c r="G39" s="1035"/>
      <c r="H39" s="1035"/>
      <c r="I39" s="1035"/>
      <c r="J39" s="1035"/>
      <c r="K39" s="1035"/>
      <c r="L39" s="1035"/>
      <c r="M39" s="1035"/>
      <c r="N39" s="1035"/>
      <c r="O39" s="1035"/>
      <c r="P39" s="1035"/>
      <c r="Q39" s="1035"/>
      <c r="R39" s="1035"/>
    </row>
    <row r="40" spans="1:18" ht="16.2" customHeight="1" x14ac:dyDescent="0.3">
      <c r="A40" s="1034" t="s">
        <v>885</v>
      </c>
      <c r="B40" s="1034"/>
      <c r="C40" s="1034"/>
      <c r="D40" s="1034"/>
      <c r="E40" s="1034"/>
      <c r="F40" s="1034"/>
      <c r="G40" s="1034"/>
      <c r="H40" s="1034"/>
      <c r="I40" s="1034"/>
      <c r="J40" s="1035" t="s">
        <v>1766</v>
      </c>
      <c r="K40" s="1035"/>
      <c r="L40" s="1035"/>
      <c r="M40" s="1035"/>
      <c r="N40" s="1035"/>
      <c r="O40" s="1035"/>
      <c r="P40" s="1035"/>
      <c r="Q40" s="1035"/>
      <c r="R40" s="1035"/>
    </row>
    <row r="41" spans="1:18" ht="36.6" customHeight="1" x14ac:dyDescent="0.3">
      <c r="A41" s="344" t="s">
        <v>721</v>
      </c>
      <c r="B41" s="345"/>
      <c r="C41" s="345"/>
      <c r="D41" s="1038"/>
      <c r="E41" s="1038"/>
      <c r="F41" s="1038"/>
      <c r="G41" s="1038"/>
      <c r="H41" s="1038"/>
      <c r="I41" s="1038"/>
      <c r="J41" s="1035"/>
      <c r="K41" s="1035"/>
      <c r="L41" s="1035"/>
      <c r="M41" s="1035"/>
      <c r="N41" s="1035"/>
      <c r="O41" s="1035"/>
      <c r="P41" s="1035"/>
      <c r="Q41" s="1035"/>
      <c r="R41" s="1035"/>
    </row>
    <row r="42" spans="1:18" hidden="1" x14ac:dyDescent="0.3">
      <c r="A42" s="229"/>
      <c r="B42" s="229"/>
      <c r="C42" s="229"/>
      <c r="D42" s="229"/>
      <c r="E42" s="229"/>
      <c r="F42" s="229"/>
      <c r="G42" s="229"/>
      <c r="H42" s="229"/>
      <c r="I42" s="229"/>
    </row>
    <row r="43" spans="1:18" ht="21" hidden="1" customHeight="1" x14ac:dyDescent="0.3">
      <c r="A43" s="229"/>
      <c r="B43" s="291"/>
      <c r="C43" s="229"/>
      <c r="D43" s="229"/>
      <c r="E43" s="229"/>
      <c r="F43" s="229"/>
      <c r="G43" s="229"/>
      <c r="H43" s="229"/>
      <c r="I43" s="229"/>
      <c r="K43" s="291"/>
    </row>
    <row r="44" spans="1:18" ht="15.6" x14ac:dyDescent="0.3">
      <c r="A44" s="1036" t="s">
        <v>1052</v>
      </c>
      <c r="B44" s="1036"/>
      <c r="C44" s="1036"/>
      <c r="D44" s="1036" t="s">
        <v>524</v>
      </c>
      <c r="E44" s="1036"/>
      <c r="F44" s="1036"/>
      <c r="G44" s="1036" t="s">
        <v>572</v>
      </c>
      <c r="H44" s="1036"/>
      <c r="I44" s="1036"/>
      <c r="J44" s="293" t="s">
        <v>886</v>
      </c>
      <c r="K44" s="294"/>
      <c r="N44" s="417">
        <v>2025</v>
      </c>
      <c r="Q44" s="1037"/>
      <c r="R44" s="1037"/>
    </row>
    <row r="45" spans="1:18" x14ac:dyDescent="0.3">
      <c r="A45" s="923" t="s">
        <v>552</v>
      </c>
      <c r="B45" s="923"/>
      <c r="C45" s="923"/>
      <c r="D45" s="923" t="s">
        <v>552</v>
      </c>
      <c r="E45" s="923"/>
      <c r="F45" s="923"/>
      <c r="G45" s="923" t="s">
        <v>552</v>
      </c>
      <c r="H45" s="923"/>
      <c r="I45" s="923"/>
      <c r="K45" s="763"/>
      <c r="L45" s="763"/>
      <c r="Q45" s="763"/>
      <c r="R45" s="763"/>
    </row>
    <row r="46" spans="1:18" hidden="1" x14ac:dyDescent="0.3">
      <c r="A46" s="229"/>
      <c r="B46" s="229"/>
      <c r="C46" s="229"/>
      <c r="D46" s="229"/>
      <c r="E46" s="229"/>
      <c r="F46" s="229"/>
      <c r="G46" s="229"/>
      <c r="H46" s="229"/>
      <c r="I46" s="229"/>
    </row>
    <row r="47" spans="1:18" ht="23.4" customHeight="1" x14ac:dyDescent="0.3">
      <c r="A47" s="923"/>
      <c r="B47" s="923"/>
      <c r="C47" s="923"/>
      <c r="D47" s="923" t="s">
        <v>306</v>
      </c>
      <c r="E47" s="923"/>
      <c r="F47" s="923"/>
      <c r="G47" s="923"/>
      <c r="H47" s="923"/>
      <c r="I47" s="923"/>
      <c r="K47" s="294"/>
      <c r="L47" s="1041" t="s">
        <v>985</v>
      </c>
      <c r="M47" s="1041"/>
      <c r="N47" s="1041"/>
      <c r="O47" s="1041"/>
    </row>
    <row r="48" spans="1:18" ht="15" customHeight="1" x14ac:dyDescent="0.3">
      <c r="A48" s="1039" t="str">
        <f>PR!B115</f>
        <v>JANE S. CASTILLO</v>
      </c>
      <c r="B48" s="1039"/>
      <c r="C48" s="1039"/>
      <c r="D48" s="1036" t="s">
        <v>1179</v>
      </c>
      <c r="E48" s="1036"/>
      <c r="F48" s="1036"/>
      <c r="G48" s="1036"/>
      <c r="H48" s="1036" t="s">
        <v>920</v>
      </c>
      <c r="I48" s="1036"/>
      <c r="K48" s="294"/>
      <c r="L48" s="1042" t="s">
        <v>1004</v>
      </c>
      <c r="M48" s="1042"/>
      <c r="N48" s="1042"/>
      <c r="O48" s="1042"/>
      <c r="P48" s="328"/>
    </row>
    <row r="49" spans="1:18" ht="29.4" customHeight="1" x14ac:dyDescent="0.3">
      <c r="A49" s="1040" t="s">
        <v>927</v>
      </c>
      <c r="B49" s="1040"/>
      <c r="C49" s="1040"/>
      <c r="D49" s="923" t="s">
        <v>724</v>
      </c>
      <c r="E49" s="923"/>
      <c r="F49" s="923"/>
      <c r="G49" s="923"/>
      <c r="H49" s="923" t="s">
        <v>526</v>
      </c>
      <c r="I49" s="923"/>
      <c r="K49" s="763"/>
      <c r="L49" s="763"/>
      <c r="Q49" s="1037"/>
      <c r="R49" s="1037"/>
    </row>
    <row r="50" spans="1:18" x14ac:dyDescent="0.3">
      <c r="A50" s="229"/>
      <c r="B50" s="229"/>
      <c r="C50" s="229"/>
      <c r="D50" s="292"/>
      <c r="E50" s="229"/>
      <c r="F50" s="229"/>
      <c r="G50" s="229"/>
      <c r="H50" s="923"/>
      <c r="I50" s="923"/>
      <c r="Q50" s="763"/>
      <c r="R50" s="763"/>
    </row>
    <row r="51" spans="1:18" x14ac:dyDescent="0.3">
      <c r="A51" s="229"/>
      <c r="B51" s="229"/>
      <c r="C51" s="229"/>
      <c r="D51" s="229"/>
      <c r="E51" s="229"/>
      <c r="F51" s="229"/>
      <c r="G51" s="229"/>
      <c r="H51" s="229"/>
      <c r="I51" s="229"/>
      <c r="N51" s="294"/>
    </row>
    <row r="52" spans="1:18" x14ac:dyDescent="0.3">
      <c r="A52" s="229"/>
      <c r="B52" s="229"/>
      <c r="C52" s="229"/>
      <c r="D52" s="229"/>
      <c r="E52" s="923"/>
      <c r="F52" s="923"/>
      <c r="G52" s="229"/>
      <c r="H52" s="229"/>
      <c r="I52" s="229"/>
      <c r="N52" s="763"/>
      <c r="O52" s="763"/>
    </row>
  </sheetData>
  <mergeCells count="86">
    <mergeCell ref="A15:I16"/>
    <mergeCell ref="J15:R16"/>
    <mergeCell ref="M7:O7"/>
    <mergeCell ref="D8:F8"/>
    <mergeCell ref="M8:O8"/>
    <mergeCell ref="A12:I13"/>
    <mergeCell ref="J12:R13"/>
    <mergeCell ref="A18:I19"/>
    <mergeCell ref="J18:R19"/>
    <mergeCell ref="B21:F21"/>
    <mergeCell ref="G21:H21"/>
    <mergeCell ref="K21:O21"/>
    <mergeCell ref="P21:Q21"/>
    <mergeCell ref="B22:F22"/>
    <mergeCell ref="G22:H22"/>
    <mergeCell ref="K22:O22"/>
    <mergeCell ref="P22:Q22"/>
    <mergeCell ref="B23:F23"/>
    <mergeCell ref="G23:H23"/>
    <mergeCell ref="K23:O23"/>
    <mergeCell ref="P23:Q23"/>
    <mergeCell ref="B24:F24"/>
    <mergeCell ref="G24:H24"/>
    <mergeCell ref="K24:O24"/>
    <mergeCell ref="P24:Q24"/>
    <mergeCell ref="B25:F25"/>
    <mergeCell ref="G25:H25"/>
    <mergeCell ref="K25:O25"/>
    <mergeCell ref="P25:Q25"/>
    <mergeCell ref="B26:F26"/>
    <mergeCell ref="G26:H26"/>
    <mergeCell ref="K26:O26"/>
    <mergeCell ref="P26:Q26"/>
    <mergeCell ref="B27:F27"/>
    <mergeCell ref="G27:H27"/>
    <mergeCell ref="K27:O27"/>
    <mergeCell ref="P27:Q27"/>
    <mergeCell ref="B28:F28"/>
    <mergeCell ref="G28:H28"/>
    <mergeCell ref="K28:O28"/>
    <mergeCell ref="J36:R39"/>
    <mergeCell ref="B36:I38"/>
    <mergeCell ref="B39:I39"/>
    <mergeCell ref="A30:I31"/>
    <mergeCell ref="J30:R31"/>
    <mergeCell ref="J32:R33"/>
    <mergeCell ref="A32:I33"/>
    <mergeCell ref="P28:Q28"/>
    <mergeCell ref="B29:F29"/>
    <mergeCell ref="G29:H29"/>
    <mergeCell ref="K29:O29"/>
    <mergeCell ref="P29:Q29"/>
    <mergeCell ref="A34:I34"/>
    <mergeCell ref="Q45:R45"/>
    <mergeCell ref="G44:I44"/>
    <mergeCell ref="Q49:R49"/>
    <mergeCell ref="H50:I50"/>
    <mergeCell ref="Q50:R50"/>
    <mergeCell ref="G47:I47"/>
    <mergeCell ref="L47:O47"/>
    <mergeCell ref="L48:O48"/>
    <mergeCell ref="A47:C47"/>
    <mergeCell ref="D47:F47"/>
    <mergeCell ref="E52:F52"/>
    <mergeCell ref="N52:O52"/>
    <mergeCell ref="A45:C45"/>
    <mergeCell ref="D45:F45"/>
    <mergeCell ref="H49:I49"/>
    <mergeCell ref="D48:G48"/>
    <mergeCell ref="D49:G49"/>
    <mergeCell ref="A48:C48"/>
    <mergeCell ref="A49:C49"/>
    <mergeCell ref="H48:I48"/>
    <mergeCell ref="K49:L49"/>
    <mergeCell ref="G45:I45"/>
    <mergeCell ref="K45:L45"/>
    <mergeCell ref="A35:I35"/>
    <mergeCell ref="J34:R34"/>
    <mergeCell ref="J35:R35"/>
    <mergeCell ref="A44:C44"/>
    <mergeCell ref="D44:F44"/>
    <mergeCell ref="Q44:R44"/>
    <mergeCell ref="D41:F41"/>
    <mergeCell ref="G41:I41"/>
    <mergeCell ref="A40:I40"/>
    <mergeCell ref="J40:R41"/>
  </mergeCells>
  <pageMargins left="0.61458333333333337" right="0.7" top="1.91" bottom="0.75" header="0.65" footer="0.43"/>
  <pageSetup paperSize="9" orientation="portrait" r:id="rId1"/>
  <headerFooter>
    <oddHeader>&amp;C&amp;G</oddHeader>
    <oddFooter>&amp;C&amp;G</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1291-BC92-40A1-8F28-68BBB7011A7C}">
  <sheetPr>
    <pageSetUpPr fitToPage="1"/>
  </sheetPr>
  <dimension ref="A1:L105"/>
  <sheetViews>
    <sheetView showWhiteSpace="0" view="pageLayout" zoomScale="94" zoomScaleNormal="100" zoomScaleSheetLayoutView="100" zoomScalePageLayoutView="94" workbookViewId="0">
      <selection activeCell="E15" sqref="E15"/>
    </sheetView>
  </sheetViews>
  <sheetFormatPr defaultColWidth="9.109375" defaultRowHeight="13.2" x14ac:dyDescent="0.25"/>
  <cols>
    <col min="1" max="1" width="14.77734375" style="479" customWidth="1"/>
    <col min="2" max="2" width="12.33203125" style="479" customWidth="1"/>
    <col min="3" max="3" width="37.5546875" style="479" customWidth="1"/>
    <col min="4" max="4" width="12.88671875" style="479" customWidth="1"/>
    <col min="5" max="6" width="19.5546875" style="479" customWidth="1"/>
    <col min="7" max="7" width="2.6640625" style="479" customWidth="1"/>
    <col min="8" max="256" width="9.109375" style="479"/>
    <col min="257" max="257" width="13.44140625" style="479" customWidth="1"/>
    <col min="258" max="258" width="13.88671875" style="479" customWidth="1"/>
    <col min="259" max="259" width="35" style="479" customWidth="1"/>
    <col min="260" max="260" width="12.88671875" style="479" customWidth="1"/>
    <col min="261" max="261" width="13" style="479" customWidth="1"/>
    <col min="262" max="262" width="16.88671875" style="479" customWidth="1"/>
    <col min="263" max="263" width="2.6640625" style="479" customWidth="1"/>
    <col min="264" max="512" width="9.109375" style="479"/>
    <col min="513" max="513" width="13.44140625" style="479" customWidth="1"/>
    <col min="514" max="514" width="13.88671875" style="479" customWidth="1"/>
    <col min="515" max="515" width="35" style="479" customWidth="1"/>
    <col min="516" max="516" width="12.88671875" style="479" customWidth="1"/>
    <col min="517" max="517" width="13" style="479" customWidth="1"/>
    <col min="518" max="518" width="16.88671875" style="479" customWidth="1"/>
    <col min="519" max="519" width="2.6640625" style="479" customWidth="1"/>
    <col min="520" max="768" width="9.109375" style="479"/>
    <col min="769" max="769" width="13.44140625" style="479" customWidth="1"/>
    <col min="770" max="770" width="13.88671875" style="479" customWidth="1"/>
    <col min="771" max="771" width="35" style="479" customWidth="1"/>
    <col min="772" max="772" width="12.88671875" style="479" customWidth="1"/>
    <col min="773" max="773" width="13" style="479" customWidth="1"/>
    <col min="774" max="774" width="16.88671875" style="479" customWidth="1"/>
    <col min="775" max="775" width="2.6640625" style="479" customWidth="1"/>
    <col min="776" max="1024" width="9.109375" style="479"/>
    <col min="1025" max="1025" width="13.44140625" style="479" customWidth="1"/>
    <col min="1026" max="1026" width="13.88671875" style="479" customWidth="1"/>
    <col min="1027" max="1027" width="35" style="479" customWidth="1"/>
    <col min="1028" max="1028" width="12.88671875" style="479" customWidth="1"/>
    <col min="1029" max="1029" width="13" style="479" customWidth="1"/>
    <col min="1030" max="1030" width="16.88671875" style="479" customWidth="1"/>
    <col min="1031" max="1031" width="2.6640625" style="479" customWidth="1"/>
    <col min="1032" max="1280" width="9.109375" style="479"/>
    <col min="1281" max="1281" width="13.44140625" style="479" customWidth="1"/>
    <col min="1282" max="1282" width="13.88671875" style="479" customWidth="1"/>
    <col min="1283" max="1283" width="35" style="479" customWidth="1"/>
    <col min="1284" max="1284" width="12.88671875" style="479" customWidth="1"/>
    <col min="1285" max="1285" width="13" style="479" customWidth="1"/>
    <col min="1286" max="1286" width="16.88671875" style="479" customWidth="1"/>
    <col min="1287" max="1287" width="2.6640625" style="479" customWidth="1"/>
    <col min="1288" max="1536" width="9.109375" style="479"/>
    <col min="1537" max="1537" width="13.44140625" style="479" customWidth="1"/>
    <col min="1538" max="1538" width="13.88671875" style="479" customWidth="1"/>
    <col min="1539" max="1539" width="35" style="479" customWidth="1"/>
    <col min="1540" max="1540" width="12.88671875" style="479" customWidth="1"/>
    <col min="1541" max="1541" width="13" style="479" customWidth="1"/>
    <col min="1542" max="1542" width="16.88671875" style="479" customWidth="1"/>
    <col min="1543" max="1543" width="2.6640625" style="479" customWidth="1"/>
    <col min="1544" max="1792" width="9.109375" style="479"/>
    <col min="1793" max="1793" width="13.44140625" style="479" customWidth="1"/>
    <col min="1794" max="1794" width="13.88671875" style="479" customWidth="1"/>
    <col min="1795" max="1795" width="35" style="479" customWidth="1"/>
    <col min="1796" max="1796" width="12.88671875" style="479" customWidth="1"/>
    <col min="1797" max="1797" width="13" style="479" customWidth="1"/>
    <col min="1798" max="1798" width="16.88671875" style="479" customWidth="1"/>
    <col min="1799" max="1799" width="2.6640625" style="479" customWidth="1"/>
    <col min="1800" max="2048" width="9.109375" style="479"/>
    <col min="2049" max="2049" width="13.44140625" style="479" customWidth="1"/>
    <col min="2050" max="2050" width="13.88671875" style="479" customWidth="1"/>
    <col min="2051" max="2051" width="35" style="479" customWidth="1"/>
    <col min="2052" max="2052" width="12.88671875" style="479" customWidth="1"/>
    <col min="2053" max="2053" width="13" style="479" customWidth="1"/>
    <col min="2054" max="2054" width="16.88671875" style="479" customWidth="1"/>
    <col min="2055" max="2055" width="2.6640625" style="479" customWidth="1"/>
    <col min="2056" max="2304" width="9.109375" style="479"/>
    <col min="2305" max="2305" width="13.44140625" style="479" customWidth="1"/>
    <col min="2306" max="2306" width="13.88671875" style="479" customWidth="1"/>
    <col min="2307" max="2307" width="35" style="479" customWidth="1"/>
    <col min="2308" max="2308" width="12.88671875" style="479" customWidth="1"/>
    <col min="2309" max="2309" width="13" style="479" customWidth="1"/>
    <col min="2310" max="2310" width="16.88671875" style="479" customWidth="1"/>
    <col min="2311" max="2311" width="2.6640625" style="479" customWidth="1"/>
    <col min="2312" max="2560" width="9.109375" style="479"/>
    <col min="2561" max="2561" width="13.44140625" style="479" customWidth="1"/>
    <col min="2562" max="2562" width="13.88671875" style="479" customWidth="1"/>
    <col min="2563" max="2563" width="35" style="479" customWidth="1"/>
    <col min="2564" max="2564" width="12.88671875" style="479" customWidth="1"/>
    <col min="2565" max="2565" width="13" style="479" customWidth="1"/>
    <col min="2566" max="2566" width="16.88671875" style="479" customWidth="1"/>
    <col min="2567" max="2567" width="2.6640625" style="479" customWidth="1"/>
    <col min="2568" max="2816" width="9.109375" style="479"/>
    <col min="2817" max="2817" width="13.44140625" style="479" customWidth="1"/>
    <col min="2818" max="2818" width="13.88671875" style="479" customWidth="1"/>
    <col min="2819" max="2819" width="35" style="479" customWidth="1"/>
    <col min="2820" max="2820" width="12.88671875" style="479" customWidth="1"/>
    <col min="2821" max="2821" width="13" style="479" customWidth="1"/>
    <col min="2822" max="2822" width="16.88671875" style="479" customWidth="1"/>
    <col min="2823" max="2823" width="2.6640625" style="479" customWidth="1"/>
    <col min="2824" max="3072" width="9.109375" style="479"/>
    <col min="3073" max="3073" width="13.44140625" style="479" customWidth="1"/>
    <col min="3074" max="3074" width="13.88671875" style="479" customWidth="1"/>
    <col min="3075" max="3075" width="35" style="479" customWidth="1"/>
    <col min="3076" max="3076" width="12.88671875" style="479" customWidth="1"/>
    <col min="3077" max="3077" width="13" style="479" customWidth="1"/>
    <col min="3078" max="3078" width="16.88671875" style="479" customWidth="1"/>
    <col min="3079" max="3079" width="2.6640625" style="479" customWidth="1"/>
    <col min="3080" max="3328" width="9.109375" style="479"/>
    <col min="3329" max="3329" width="13.44140625" style="479" customWidth="1"/>
    <col min="3330" max="3330" width="13.88671875" style="479" customWidth="1"/>
    <col min="3331" max="3331" width="35" style="479" customWidth="1"/>
    <col min="3332" max="3332" width="12.88671875" style="479" customWidth="1"/>
    <col min="3333" max="3333" width="13" style="479" customWidth="1"/>
    <col min="3334" max="3334" width="16.88671875" style="479" customWidth="1"/>
    <col min="3335" max="3335" width="2.6640625" style="479" customWidth="1"/>
    <col min="3336" max="3584" width="9.109375" style="479"/>
    <col min="3585" max="3585" width="13.44140625" style="479" customWidth="1"/>
    <col min="3586" max="3586" width="13.88671875" style="479" customWidth="1"/>
    <col min="3587" max="3587" width="35" style="479" customWidth="1"/>
    <col min="3588" max="3588" width="12.88671875" style="479" customWidth="1"/>
    <col min="3589" max="3589" width="13" style="479" customWidth="1"/>
    <col min="3590" max="3590" width="16.88671875" style="479" customWidth="1"/>
    <col min="3591" max="3591" width="2.6640625" style="479" customWidth="1"/>
    <col min="3592" max="3840" width="9.109375" style="479"/>
    <col min="3841" max="3841" width="13.44140625" style="479" customWidth="1"/>
    <col min="3842" max="3842" width="13.88671875" style="479" customWidth="1"/>
    <col min="3843" max="3843" width="35" style="479" customWidth="1"/>
    <col min="3844" max="3844" width="12.88671875" style="479" customWidth="1"/>
    <col min="3845" max="3845" width="13" style="479" customWidth="1"/>
    <col min="3846" max="3846" width="16.88671875" style="479" customWidth="1"/>
    <col min="3847" max="3847" width="2.6640625" style="479" customWidth="1"/>
    <col min="3848" max="4096" width="9.109375" style="479"/>
    <col min="4097" max="4097" width="13.44140625" style="479" customWidth="1"/>
    <col min="4098" max="4098" width="13.88671875" style="479" customWidth="1"/>
    <col min="4099" max="4099" width="35" style="479" customWidth="1"/>
    <col min="4100" max="4100" width="12.88671875" style="479" customWidth="1"/>
    <col min="4101" max="4101" width="13" style="479" customWidth="1"/>
    <col min="4102" max="4102" width="16.88671875" style="479" customWidth="1"/>
    <col min="4103" max="4103" width="2.6640625" style="479" customWidth="1"/>
    <col min="4104" max="4352" width="9.109375" style="479"/>
    <col min="4353" max="4353" width="13.44140625" style="479" customWidth="1"/>
    <col min="4354" max="4354" width="13.88671875" style="479" customWidth="1"/>
    <col min="4355" max="4355" width="35" style="479" customWidth="1"/>
    <col min="4356" max="4356" width="12.88671875" style="479" customWidth="1"/>
    <col min="4357" max="4357" width="13" style="479" customWidth="1"/>
    <col min="4358" max="4358" width="16.88671875" style="479" customWidth="1"/>
    <col min="4359" max="4359" width="2.6640625" style="479" customWidth="1"/>
    <col min="4360" max="4608" width="9.109375" style="479"/>
    <col min="4609" max="4609" width="13.44140625" style="479" customWidth="1"/>
    <col min="4610" max="4610" width="13.88671875" style="479" customWidth="1"/>
    <col min="4611" max="4611" width="35" style="479" customWidth="1"/>
    <col min="4612" max="4612" width="12.88671875" style="479" customWidth="1"/>
    <col min="4613" max="4613" width="13" style="479" customWidth="1"/>
    <col min="4614" max="4614" width="16.88671875" style="479" customWidth="1"/>
    <col min="4615" max="4615" width="2.6640625" style="479" customWidth="1"/>
    <col min="4616" max="4864" width="9.109375" style="479"/>
    <col min="4865" max="4865" width="13.44140625" style="479" customWidth="1"/>
    <col min="4866" max="4866" width="13.88671875" style="479" customWidth="1"/>
    <col min="4867" max="4867" width="35" style="479" customWidth="1"/>
    <col min="4868" max="4868" width="12.88671875" style="479" customWidth="1"/>
    <col min="4869" max="4869" width="13" style="479" customWidth="1"/>
    <col min="4870" max="4870" width="16.88671875" style="479" customWidth="1"/>
    <col min="4871" max="4871" width="2.6640625" style="479" customWidth="1"/>
    <col min="4872" max="5120" width="9.109375" style="479"/>
    <col min="5121" max="5121" width="13.44140625" style="479" customWidth="1"/>
    <col min="5122" max="5122" width="13.88671875" style="479" customWidth="1"/>
    <col min="5123" max="5123" width="35" style="479" customWidth="1"/>
    <col min="5124" max="5124" width="12.88671875" style="479" customWidth="1"/>
    <col min="5125" max="5125" width="13" style="479" customWidth="1"/>
    <col min="5126" max="5126" width="16.88671875" style="479" customWidth="1"/>
    <col min="5127" max="5127" width="2.6640625" style="479" customWidth="1"/>
    <col min="5128" max="5376" width="9.109375" style="479"/>
    <col min="5377" max="5377" width="13.44140625" style="479" customWidth="1"/>
    <col min="5378" max="5378" width="13.88671875" style="479" customWidth="1"/>
    <col min="5379" max="5379" width="35" style="479" customWidth="1"/>
    <col min="5380" max="5380" width="12.88671875" style="479" customWidth="1"/>
    <col min="5381" max="5381" width="13" style="479" customWidth="1"/>
    <col min="5382" max="5382" width="16.88671875" style="479" customWidth="1"/>
    <col min="5383" max="5383" width="2.6640625" style="479" customWidth="1"/>
    <col min="5384" max="5632" width="9.109375" style="479"/>
    <col min="5633" max="5633" width="13.44140625" style="479" customWidth="1"/>
    <col min="5634" max="5634" width="13.88671875" style="479" customWidth="1"/>
    <col min="5635" max="5635" width="35" style="479" customWidth="1"/>
    <col min="5636" max="5636" width="12.88671875" style="479" customWidth="1"/>
    <col min="5637" max="5637" width="13" style="479" customWidth="1"/>
    <col min="5638" max="5638" width="16.88671875" style="479" customWidth="1"/>
    <col min="5639" max="5639" width="2.6640625" style="479" customWidth="1"/>
    <col min="5640" max="5888" width="9.109375" style="479"/>
    <col min="5889" max="5889" width="13.44140625" style="479" customWidth="1"/>
    <col min="5890" max="5890" width="13.88671875" style="479" customWidth="1"/>
    <col min="5891" max="5891" width="35" style="479" customWidth="1"/>
    <col min="5892" max="5892" width="12.88671875" style="479" customWidth="1"/>
    <col min="5893" max="5893" width="13" style="479" customWidth="1"/>
    <col min="5894" max="5894" width="16.88671875" style="479" customWidth="1"/>
    <col min="5895" max="5895" width="2.6640625" style="479" customWidth="1"/>
    <col min="5896" max="6144" width="9.109375" style="479"/>
    <col min="6145" max="6145" width="13.44140625" style="479" customWidth="1"/>
    <col min="6146" max="6146" width="13.88671875" style="479" customWidth="1"/>
    <col min="6147" max="6147" width="35" style="479" customWidth="1"/>
    <col min="6148" max="6148" width="12.88671875" style="479" customWidth="1"/>
    <col min="6149" max="6149" width="13" style="479" customWidth="1"/>
    <col min="6150" max="6150" width="16.88671875" style="479" customWidth="1"/>
    <col min="6151" max="6151" width="2.6640625" style="479" customWidth="1"/>
    <col min="6152" max="6400" width="9.109375" style="479"/>
    <col min="6401" max="6401" width="13.44140625" style="479" customWidth="1"/>
    <col min="6402" max="6402" width="13.88671875" style="479" customWidth="1"/>
    <col min="6403" max="6403" width="35" style="479" customWidth="1"/>
    <col min="6404" max="6404" width="12.88671875" style="479" customWidth="1"/>
    <col min="6405" max="6405" width="13" style="479" customWidth="1"/>
    <col min="6406" max="6406" width="16.88671875" style="479" customWidth="1"/>
    <col min="6407" max="6407" width="2.6640625" style="479" customWidth="1"/>
    <col min="6408" max="6656" width="9.109375" style="479"/>
    <col min="6657" max="6657" width="13.44140625" style="479" customWidth="1"/>
    <col min="6658" max="6658" width="13.88671875" style="479" customWidth="1"/>
    <col min="6659" max="6659" width="35" style="479" customWidth="1"/>
    <col min="6660" max="6660" width="12.88671875" style="479" customWidth="1"/>
    <col min="6661" max="6661" width="13" style="479" customWidth="1"/>
    <col min="6662" max="6662" width="16.88671875" style="479" customWidth="1"/>
    <col min="6663" max="6663" width="2.6640625" style="479" customWidth="1"/>
    <col min="6664" max="6912" width="9.109375" style="479"/>
    <col min="6913" max="6913" width="13.44140625" style="479" customWidth="1"/>
    <col min="6914" max="6914" width="13.88671875" style="479" customWidth="1"/>
    <col min="6915" max="6915" width="35" style="479" customWidth="1"/>
    <col min="6916" max="6916" width="12.88671875" style="479" customWidth="1"/>
    <col min="6917" max="6917" width="13" style="479" customWidth="1"/>
    <col min="6918" max="6918" width="16.88671875" style="479" customWidth="1"/>
    <col min="6919" max="6919" width="2.6640625" style="479" customWidth="1"/>
    <col min="6920" max="7168" width="9.109375" style="479"/>
    <col min="7169" max="7169" width="13.44140625" style="479" customWidth="1"/>
    <col min="7170" max="7170" width="13.88671875" style="479" customWidth="1"/>
    <col min="7171" max="7171" width="35" style="479" customWidth="1"/>
    <col min="7172" max="7172" width="12.88671875" style="479" customWidth="1"/>
    <col min="7173" max="7173" width="13" style="479" customWidth="1"/>
    <col min="7174" max="7174" width="16.88671875" style="479" customWidth="1"/>
    <col min="7175" max="7175" width="2.6640625" style="479" customWidth="1"/>
    <col min="7176" max="7424" width="9.109375" style="479"/>
    <col min="7425" max="7425" width="13.44140625" style="479" customWidth="1"/>
    <col min="7426" max="7426" width="13.88671875" style="479" customWidth="1"/>
    <col min="7427" max="7427" width="35" style="479" customWidth="1"/>
    <col min="7428" max="7428" width="12.88671875" style="479" customWidth="1"/>
    <col min="7429" max="7429" width="13" style="479" customWidth="1"/>
    <col min="7430" max="7430" width="16.88671875" style="479" customWidth="1"/>
    <col min="7431" max="7431" width="2.6640625" style="479" customWidth="1"/>
    <col min="7432" max="7680" width="9.109375" style="479"/>
    <col min="7681" max="7681" width="13.44140625" style="479" customWidth="1"/>
    <col min="7682" max="7682" width="13.88671875" style="479" customWidth="1"/>
    <col min="7683" max="7683" width="35" style="479" customWidth="1"/>
    <col min="7684" max="7684" width="12.88671875" style="479" customWidth="1"/>
    <col min="7685" max="7685" width="13" style="479" customWidth="1"/>
    <col min="7686" max="7686" width="16.88671875" style="479" customWidth="1"/>
    <col min="7687" max="7687" width="2.6640625" style="479" customWidth="1"/>
    <col min="7688" max="7936" width="9.109375" style="479"/>
    <col min="7937" max="7937" width="13.44140625" style="479" customWidth="1"/>
    <col min="7938" max="7938" width="13.88671875" style="479" customWidth="1"/>
    <col min="7939" max="7939" width="35" style="479" customWidth="1"/>
    <col min="7940" max="7940" width="12.88671875" style="479" customWidth="1"/>
    <col min="7941" max="7941" width="13" style="479" customWidth="1"/>
    <col min="7942" max="7942" width="16.88671875" style="479" customWidth="1"/>
    <col min="7943" max="7943" width="2.6640625" style="479" customWidth="1"/>
    <col min="7944" max="8192" width="9.109375" style="479"/>
    <col min="8193" max="8193" width="13.44140625" style="479" customWidth="1"/>
    <col min="8194" max="8194" width="13.88671875" style="479" customWidth="1"/>
    <col min="8195" max="8195" width="35" style="479" customWidth="1"/>
    <col min="8196" max="8196" width="12.88671875" style="479" customWidth="1"/>
    <col min="8197" max="8197" width="13" style="479" customWidth="1"/>
    <col min="8198" max="8198" width="16.88671875" style="479" customWidth="1"/>
    <col min="8199" max="8199" width="2.6640625" style="479" customWidth="1"/>
    <col min="8200" max="8448" width="9.109375" style="479"/>
    <col min="8449" max="8449" width="13.44140625" style="479" customWidth="1"/>
    <col min="8450" max="8450" width="13.88671875" style="479" customWidth="1"/>
    <col min="8451" max="8451" width="35" style="479" customWidth="1"/>
    <col min="8452" max="8452" width="12.88671875" style="479" customWidth="1"/>
    <col min="8453" max="8453" width="13" style="479" customWidth="1"/>
    <col min="8454" max="8454" width="16.88671875" style="479" customWidth="1"/>
    <col min="8455" max="8455" width="2.6640625" style="479" customWidth="1"/>
    <col min="8456" max="8704" width="9.109375" style="479"/>
    <col min="8705" max="8705" width="13.44140625" style="479" customWidth="1"/>
    <col min="8706" max="8706" width="13.88671875" style="479" customWidth="1"/>
    <col min="8707" max="8707" width="35" style="479" customWidth="1"/>
    <col min="8708" max="8708" width="12.88671875" style="479" customWidth="1"/>
    <col min="8709" max="8709" width="13" style="479" customWidth="1"/>
    <col min="8710" max="8710" width="16.88671875" style="479" customWidth="1"/>
    <col min="8711" max="8711" width="2.6640625" style="479" customWidth="1"/>
    <col min="8712" max="8960" width="9.109375" style="479"/>
    <col min="8961" max="8961" width="13.44140625" style="479" customWidth="1"/>
    <col min="8962" max="8962" width="13.88671875" style="479" customWidth="1"/>
    <col min="8963" max="8963" width="35" style="479" customWidth="1"/>
    <col min="8964" max="8964" width="12.88671875" style="479" customWidth="1"/>
    <col min="8965" max="8965" width="13" style="479" customWidth="1"/>
    <col min="8966" max="8966" width="16.88671875" style="479" customWidth="1"/>
    <col min="8967" max="8967" width="2.6640625" style="479" customWidth="1"/>
    <col min="8968" max="9216" width="9.109375" style="479"/>
    <col min="9217" max="9217" width="13.44140625" style="479" customWidth="1"/>
    <col min="9218" max="9218" width="13.88671875" style="479" customWidth="1"/>
    <col min="9219" max="9219" width="35" style="479" customWidth="1"/>
    <col min="9220" max="9220" width="12.88671875" style="479" customWidth="1"/>
    <col min="9221" max="9221" width="13" style="479" customWidth="1"/>
    <col min="9222" max="9222" width="16.88671875" style="479" customWidth="1"/>
    <col min="9223" max="9223" width="2.6640625" style="479" customWidth="1"/>
    <col min="9224" max="9472" width="9.109375" style="479"/>
    <col min="9473" max="9473" width="13.44140625" style="479" customWidth="1"/>
    <col min="9474" max="9474" width="13.88671875" style="479" customWidth="1"/>
    <col min="9475" max="9475" width="35" style="479" customWidth="1"/>
    <col min="9476" max="9476" width="12.88671875" style="479" customWidth="1"/>
    <col min="9477" max="9477" width="13" style="479" customWidth="1"/>
    <col min="9478" max="9478" width="16.88671875" style="479" customWidth="1"/>
    <col min="9479" max="9479" width="2.6640625" style="479" customWidth="1"/>
    <col min="9480" max="9728" width="9.109375" style="479"/>
    <col min="9729" max="9729" width="13.44140625" style="479" customWidth="1"/>
    <col min="9730" max="9730" width="13.88671875" style="479" customWidth="1"/>
    <col min="9731" max="9731" width="35" style="479" customWidth="1"/>
    <col min="9732" max="9732" width="12.88671875" style="479" customWidth="1"/>
    <col min="9733" max="9733" width="13" style="479" customWidth="1"/>
    <col min="9734" max="9734" width="16.88671875" style="479" customWidth="1"/>
    <col min="9735" max="9735" width="2.6640625" style="479" customWidth="1"/>
    <col min="9736" max="9984" width="9.109375" style="479"/>
    <col min="9985" max="9985" width="13.44140625" style="479" customWidth="1"/>
    <col min="9986" max="9986" width="13.88671875" style="479" customWidth="1"/>
    <col min="9987" max="9987" width="35" style="479" customWidth="1"/>
    <col min="9988" max="9988" width="12.88671875" style="479" customWidth="1"/>
    <col min="9989" max="9989" width="13" style="479" customWidth="1"/>
    <col min="9990" max="9990" width="16.88671875" style="479" customWidth="1"/>
    <col min="9991" max="9991" width="2.6640625" style="479" customWidth="1"/>
    <col min="9992" max="10240" width="9.109375" style="479"/>
    <col min="10241" max="10241" width="13.44140625" style="479" customWidth="1"/>
    <col min="10242" max="10242" width="13.88671875" style="479" customWidth="1"/>
    <col min="10243" max="10243" width="35" style="479" customWidth="1"/>
    <col min="10244" max="10244" width="12.88671875" style="479" customWidth="1"/>
    <col min="10245" max="10245" width="13" style="479" customWidth="1"/>
    <col min="10246" max="10246" width="16.88671875" style="479" customWidth="1"/>
    <col min="10247" max="10247" width="2.6640625" style="479" customWidth="1"/>
    <col min="10248" max="10496" width="9.109375" style="479"/>
    <col min="10497" max="10497" width="13.44140625" style="479" customWidth="1"/>
    <col min="10498" max="10498" width="13.88671875" style="479" customWidth="1"/>
    <col min="10499" max="10499" width="35" style="479" customWidth="1"/>
    <col min="10500" max="10500" width="12.88671875" style="479" customWidth="1"/>
    <col min="10501" max="10501" width="13" style="479" customWidth="1"/>
    <col min="10502" max="10502" width="16.88671875" style="479" customWidth="1"/>
    <col min="10503" max="10503" width="2.6640625" style="479" customWidth="1"/>
    <col min="10504" max="10752" width="9.109375" style="479"/>
    <col min="10753" max="10753" width="13.44140625" style="479" customWidth="1"/>
    <col min="10754" max="10754" width="13.88671875" style="479" customWidth="1"/>
    <col min="10755" max="10755" width="35" style="479" customWidth="1"/>
    <col min="10756" max="10756" width="12.88671875" style="479" customWidth="1"/>
    <col min="10757" max="10757" width="13" style="479" customWidth="1"/>
    <col min="10758" max="10758" width="16.88671875" style="479" customWidth="1"/>
    <col min="10759" max="10759" width="2.6640625" style="479" customWidth="1"/>
    <col min="10760" max="11008" width="9.109375" style="479"/>
    <col min="11009" max="11009" width="13.44140625" style="479" customWidth="1"/>
    <col min="11010" max="11010" width="13.88671875" style="479" customWidth="1"/>
    <col min="11011" max="11011" width="35" style="479" customWidth="1"/>
    <col min="11012" max="11012" width="12.88671875" style="479" customWidth="1"/>
    <col min="11013" max="11013" width="13" style="479" customWidth="1"/>
    <col min="11014" max="11014" width="16.88671875" style="479" customWidth="1"/>
    <col min="11015" max="11015" width="2.6640625" style="479" customWidth="1"/>
    <col min="11016" max="11264" width="9.109375" style="479"/>
    <col min="11265" max="11265" width="13.44140625" style="479" customWidth="1"/>
    <col min="11266" max="11266" width="13.88671875" style="479" customWidth="1"/>
    <col min="11267" max="11267" width="35" style="479" customWidth="1"/>
    <col min="11268" max="11268" width="12.88671875" style="479" customWidth="1"/>
    <col min="11269" max="11269" width="13" style="479" customWidth="1"/>
    <col min="11270" max="11270" width="16.88671875" style="479" customWidth="1"/>
    <col min="11271" max="11271" width="2.6640625" style="479" customWidth="1"/>
    <col min="11272" max="11520" width="9.109375" style="479"/>
    <col min="11521" max="11521" width="13.44140625" style="479" customWidth="1"/>
    <col min="11522" max="11522" width="13.88671875" style="479" customWidth="1"/>
    <col min="11523" max="11523" width="35" style="479" customWidth="1"/>
    <col min="11524" max="11524" width="12.88671875" style="479" customWidth="1"/>
    <col min="11525" max="11525" width="13" style="479" customWidth="1"/>
    <col min="11526" max="11526" width="16.88671875" style="479" customWidth="1"/>
    <col min="11527" max="11527" width="2.6640625" style="479" customWidth="1"/>
    <col min="11528" max="11776" width="9.109375" style="479"/>
    <col min="11777" max="11777" width="13.44140625" style="479" customWidth="1"/>
    <col min="11778" max="11778" width="13.88671875" style="479" customWidth="1"/>
    <col min="11779" max="11779" width="35" style="479" customWidth="1"/>
    <col min="11780" max="11780" width="12.88671875" style="479" customWidth="1"/>
    <col min="11781" max="11781" width="13" style="479" customWidth="1"/>
    <col min="11782" max="11782" width="16.88671875" style="479" customWidth="1"/>
    <col min="11783" max="11783" width="2.6640625" style="479" customWidth="1"/>
    <col min="11784" max="12032" width="9.109375" style="479"/>
    <col min="12033" max="12033" width="13.44140625" style="479" customWidth="1"/>
    <col min="12034" max="12034" width="13.88671875" style="479" customWidth="1"/>
    <col min="12035" max="12035" width="35" style="479" customWidth="1"/>
    <col min="12036" max="12036" width="12.88671875" style="479" customWidth="1"/>
    <col min="12037" max="12037" width="13" style="479" customWidth="1"/>
    <col min="12038" max="12038" width="16.88671875" style="479" customWidth="1"/>
    <col min="12039" max="12039" width="2.6640625" style="479" customWidth="1"/>
    <col min="12040" max="12288" width="9.109375" style="479"/>
    <col min="12289" max="12289" width="13.44140625" style="479" customWidth="1"/>
    <col min="12290" max="12290" width="13.88671875" style="479" customWidth="1"/>
    <col min="12291" max="12291" width="35" style="479" customWidth="1"/>
    <col min="12292" max="12292" width="12.88671875" style="479" customWidth="1"/>
    <col min="12293" max="12293" width="13" style="479" customWidth="1"/>
    <col min="12294" max="12294" width="16.88671875" style="479" customWidth="1"/>
    <col min="12295" max="12295" width="2.6640625" style="479" customWidth="1"/>
    <col min="12296" max="12544" width="9.109375" style="479"/>
    <col min="12545" max="12545" width="13.44140625" style="479" customWidth="1"/>
    <col min="12546" max="12546" width="13.88671875" style="479" customWidth="1"/>
    <col min="12547" max="12547" width="35" style="479" customWidth="1"/>
    <col min="12548" max="12548" width="12.88671875" style="479" customWidth="1"/>
    <col min="12549" max="12549" width="13" style="479" customWidth="1"/>
    <col min="12550" max="12550" width="16.88671875" style="479" customWidth="1"/>
    <col min="12551" max="12551" width="2.6640625" style="479" customWidth="1"/>
    <col min="12552" max="12800" width="9.109375" style="479"/>
    <col min="12801" max="12801" width="13.44140625" style="479" customWidth="1"/>
    <col min="12802" max="12802" width="13.88671875" style="479" customWidth="1"/>
    <col min="12803" max="12803" width="35" style="479" customWidth="1"/>
    <col min="12804" max="12804" width="12.88671875" style="479" customWidth="1"/>
    <col min="12805" max="12805" width="13" style="479" customWidth="1"/>
    <col min="12806" max="12806" width="16.88671875" style="479" customWidth="1"/>
    <col min="12807" max="12807" width="2.6640625" style="479" customWidth="1"/>
    <col min="12808" max="13056" width="9.109375" style="479"/>
    <col min="13057" max="13057" width="13.44140625" style="479" customWidth="1"/>
    <col min="13058" max="13058" width="13.88671875" style="479" customWidth="1"/>
    <col min="13059" max="13059" width="35" style="479" customWidth="1"/>
    <col min="13060" max="13060" width="12.88671875" style="479" customWidth="1"/>
    <col min="13061" max="13061" width="13" style="479" customWidth="1"/>
    <col min="13062" max="13062" width="16.88671875" style="479" customWidth="1"/>
    <col min="13063" max="13063" width="2.6640625" style="479" customWidth="1"/>
    <col min="13064" max="13312" width="9.109375" style="479"/>
    <col min="13313" max="13313" width="13.44140625" style="479" customWidth="1"/>
    <col min="13314" max="13314" width="13.88671875" style="479" customWidth="1"/>
    <col min="13315" max="13315" width="35" style="479" customWidth="1"/>
    <col min="13316" max="13316" width="12.88671875" style="479" customWidth="1"/>
    <col min="13317" max="13317" width="13" style="479" customWidth="1"/>
    <col min="13318" max="13318" width="16.88671875" style="479" customWidth="1"/>
    <col min="13319" max="13319" width="2.6640625" style="479" customWidth="1"/>
    <col min="13320" max="13568" width="9.109375" style="479"/>
    <col min="13569" max="13569" width="13.44140625" style="479" customWidth="1"/>
    <col min="13570" max="13570" width="13.88671875" style="479" customWidth="1"/>
    <col min="13571" max="13571" width="35" style="479" customWidth="1"/>
    <col min="13572" max="13572" width="12.88671875" style="479" customWidth="1"/>
    <col min="13573" max="13573" width="13" style="479" customWidth="1"/>
    <col min="13574" max="13574" width="16.88671875" style="479" customWidth="1"/>
    <col min="13575" max="13575" width="2.6640625" style="479" customWidth="1"/>
    <col min="13576" max="13824" width="9.109375" style="479"/>
    <col min="13825" max="13825" width="13.44140625" style="479" customWidth="1"/>
    <col min="13826" max="13826" width="13.88671875" style="479" customWidth="1"/>
    <col min="13827" max="13827" width="35" style="479" customWidth="1"/>
    <col min="13828" max="13828" width="12.88671875" style="479" customWidth="1"/>
    <col min="13829" max="13829" width="13" style="479" customWidth="1"/>
    <col min="13830" max="13830" width="16.88671875" style="479" customWidth="1"/>
    <col min="13831" max="13831" width="2.6640625" style="479" customWidth="1"/>
    <col min="13832" max="14080" width="9.109375" style="479"/>
    <col min="14081" max="14081" width="13.44140625" style="479" customWidth="1"/>
    <col min="14082" max="14082" width="13.88671875" style="479" customWidth="1"/>
    <col min="14083" max="14083" width="35" style="479" customWidth="1"/>
    <col min="14084" max="14084" width="12.88671875" style="479" customWidth="1"/>
    <col min="14085" max="14085" width="13" style="479" customWidth="1"/>
    <col min="14086" max="14086" width="16.88671875" style="479" customWidth="1"/>
    <col min="14087" max="14087" width="2.6640625" style="479" customWidth="1"/>
    <col min="14088" max="14336" width="9.109375" style="479"/>
    <col min="14337" max="14337" width="13.44140625" style="479" customWidth="1"/>
    <col min="14338" max="14338" width="13.88671875" style="479" customWidth="1"/>
    <col min="14339" max="14339" width="35" style="479" customWidth="1"/>
    <col min="14340" max="14340" width="12.88671875" style="479" customWidth="1"/>
    <col min="14341" max="14341" width="13" style="479" customWidth="1"/>
    <col min="14342" max="14342" width="16.88671875" style="479" customWidth="1"/>
    <col min="14343" max="14343" width="2.6640625" style="479" customWidth="1"/>
    <col min="14344" max="14592" width="9.109375" style="479"/>
    <col min="14593" max="14593" width="13.44140625" style="479" customWidth="1"/>
    <col min="14594" max="14594" width="13.88671875" style="479" customWidth="1"/>
    <col min="14595" max="14595" width="35" style="479" customWidth="1"/>
    <col min="14596" max="14596" width="12.88671875" style="479" customWidth="1"/>
    <col min="14597" max="14597" width="13" style="479" customWidth="1"/>
    <col min="14598" max="14598" width="16.88671875" style="479" customWidth="1"/>
    <col min="14599" max="14599" width="2.6640625" style="479" customWidth="1"/>
    <col min="14600" max="14848" width="9.109375" style="479"/>
    <col min="14849" max="14849" width="13.44140625" style="479" customWidth="1"/>
    <col min="14850" max="14850" width="13.88671875" style="479" customWidth="1"/>
    <col min="14851" max="14851" width="35" style="479" customWidth="1"/>
    <col min="14852" max="14852" width="12.88671875" style="479" customWidth="1"/>
    <col min="14853" max="14853" width="13" style="479" customWidth="1"/>
    <col min="14854" max="14854" width="16.88671875" style="479" customWidth="1"/>
    <col min="14855" max="14855" width="2.6640625" style="479" customWidth="1"/>
    <col min="14856" max="15104" width="9.109375" style="479"/>
    <col min="15105" max="15105" width="13.44140625" style="479" customWidth="1"/>
    <col min="15106" max="15106" width="13.88671875" style="479" customWidth="1"/>
    <col min="15107" max="15107" width="35" style="479" customWidth="1"/>
    <col min="15108" max="15108" width="12.88671875" style="479" customWidth="1"/>
    <col min="15109" max="15109" width="13" style="479" customWidth="1"/>
    <col min="15110" max="15110" width="16.88671875" style="479" customWidth="1"/>
    <col min="15111" max="15111" width="2.6640625" style="479" customWidth="1"/>
    <col min="15112" max="15360" width="9.109375" style="479"/>
    <col min="15361" max="15361" width="13.44140625" style="479" customWidth="1"/>
    <col min="15362" max="15362" width="13.88671875" style="479" customWidth="1"/>
    <col min="15363" max="15363" width="35" style="479" customWidth="1"/>
    <col min="15364" max="15364" width="12.88671875" style="479" customWidth="1"/>
    <col min="15365" max="15365" width="13" style="479" customWidth="1"/>
    <col min="15366" max="15366" width="16.88671875" style="479" customWidth="1"/>
    <col min="15367" max="15367" width="2.6640625" style="479" customWidth="1"/>
    <col min="15368" max="15616" width="9.109375" style="479"/>
    <col min="15617" max="15617" width="13.44140625" style="479" customWidth="1"/>
    <col min="15618" max="15618" width="13.88671875" style="479" customWidth="1"/>
    <col min="15619" max="15619" width="35" style="479" customWidth="1"/>
    <col min="15620" max="15620" width="12.88671875" style="479" customWidth="1"/>
    <col min="15621" max="15621" width="13" style="479" customWidth="1"/>
    <col min="15622" max="15622" width="16.88671875" style="479" customWidth="1"/>
    <col min="15623" max="15623" width="2.6640625" style="479" customWidth="1"/>
    <col min="15624" max="15872" width="9.109375" style="479"/>
    <col min="15873" max="15873" width="13.44140625" style="479" customWidth="1"/>
    <col min="15874" max="15874" width="13.88671875" style="479" customWidth="1"/>
    <col min="15875" max="15875" width="35" style="479" customWidth="1"/>
    <col min="15876" max="15876" width="12.88671875" style="479" customWidth="1"/>
    <col min="15877" max="15877" width="13" style="479" customWidth="1"/>
    <col min="15878" max="15878" width="16.88671875" style="479" customWidth="1"/>
    <col min="15879" max="15879" width="2.6640625" style="479" customWidth="1"/>
    <col min="15880" max="16128" width="9.109375" style="479"/>
    <col min="16129" max="16129" width="13.44140625" style="479" customWidth="1"/>
    <col min="16130" max="16130" width="13.88671875" style="479" customWidth="1"/>
    <col min="16131" max="16131" width="35" style="479" customWidth="1"/>
    <col min="16132" max="16132" width="12.88671875" style="479" customWidth="1"/>
    <col min="16133" max="16133" width="13" style="479" customWidth="1"/>
    <col min="16134" max="16134" width="16.88671875" style="479" customWidth="1"/>
    <col min="16135" max="16135" width="2.6640625" style="479" customWidth="1"/>
    <col min="16136" max="16384" width="9.109375" style="479"/>
  </cols>
  <sheetData>
    <row r="1" spans="1:6" ht="21.6" customHeight="1" x14ac:dyDescent="0.25"/>
    <row r="2" spans="1:6" ht="38.4" customHeight="1" thickBot="1" x14ac:dyDescent="0.4">
      <c r="E2" s="1079" t="s">
        <v>1371</v>
      </c>
      <c r="F2" s="1079"/>
    </row>
    <row r="3" spans="1:6" ht="25.2" customHeight="1" x14ac:dyDescent="0.25">
      <c r="A3" s="1080" t="s">
        <v>239</v>
      </c>
      <c r="B3" s="1081"/>
      <c r="C3" s="1081"/>
      <c r="D3" s="1081"/>
      <c r="E3" s="1081"/>
      <c r="F3" s="1082"/>
    </row>
    <row r="4" spans="1:6" ht="19.2" customHeight="1" x14ac:dyDescent="0.35">
      <c r="A4" s="1083" t="s">
        <v>240</v>
      </c>
      <c r="B4" s="1084"/>
      <c r="C4" s="1084"/>
      <c r="D4" s="1084"/>
      <c r="E4" s="1084"/>
      <c r="F4" s="1085"/>
    </row>
    <row r="5" spans="1:6" ht="17.399999999999999" customHeight="1" x14ac:dyDescent="0.3">
      <c r="A5" s="1086" t="s">
        <v>1372</v>
      </c>
      <c r="B5" s="1087"/>
      <c r="C5" s="1087"/>
      <c r="D5" s="1087"/>
      <c r="E5" s="1087"/>
      <c r="F5" s="1088"/>
    </row>
    <row r="6" spans="1:6" ht="18.600000000000001" customHeight="1" x14ac:dyDescent="0.3">
      <c r="A6" s="726" t="s">
        <v>1373</v>
      </c>
      <c r="B6" s="1089" t="str">
        <f>DATA!W200</f>
        <v>YCA Printing Services</v>
      </c>
      <c r="C6" s="1089"/>
      <c r="D6" s="727" t="s">
        <v>1374</v>
      </c>
      <c r="E6" s="1089" t="s">
        <v>2156</v>
      </c>
      <c r="F6" s="1090"/>
    </row>
    <row r="7" spans="1:6" ht="19.2" customHeight="1" x14ac:dyDescent="0.3">
      <c r="A7" s="726" t="s">
        <v>1375</v>
      </c>
      <c r="B7" s="1089" t="s">
        <v>241</v>
      </c>
      <c r="C7" s="1089"/>
      <c r="D7" s="727" t="s">
        <v>1376</v>
      </c>
      <c r="E7" s="1091" t="s">
        <v>2159</v>
      </c>
      <c r="F7" s="1092"/>
    </row>
    <row r="8" spans="1:6" ht="20.25" customHeight="1" x14ac:dyDescent="0.25">
      <c r="A8" s="728" t="s">
        <v>1377</v>
      </c>
      <c r="B8" s="1093" t="s">
        <v>1010</v>
      </c>
      <c r="C8" s="1093" t="s">
        <v>1010</v>
      </c>
      <c r="D8" s="1094" t="s">
        <v>2158</v>
      </c>
      <c r="E8" s="1094"/>
      <c r="F8" s="1095"/>
    </row>
    <row r="9" spans="1:6" ht="14.4" customHeight="1" x14ac:dyDescent="0.3">
      <c r="A9" s="729" t="s">
        <v>1378</v>
      </c>
      <c r="B9" s="730"/>
      <c r="C9" s="731"/>
      <c r="D9" s="731"/>
      <c r="E9" s="731"/>
      <c r="F9" s="732"/>
    </row>
    <row r="10" spans="1:6" ht="15.6" x14ac:dyDescent="0.3">
      <c r="A10" s="1096" t="s">
        <v>1379</v>
      </c>
      <c r="B10" s="1097"/>
      <c r="C10" s="1097"/>
      <c r="D10" s="1097"/>
      <c r="E10" s="1097"/>
      <c r="F10" s="1098"/>
    </row>
    <row r="11" spans="1:6" ht="7.2" customHeight="1" x14ac:dyDescent="0.3">
      <c r="A11" s="733"/>
      <c r="B11" s="731"/>
      <c r="C11" s="731"/>
      <c r="D11" s="734"/>
      <c r="E11" s="734"/>
      <c r="F11" s="735"/>
    </row>
    <row r="12" spans="1:6" ht="16.8" customHeight="1" x14ac:dyDescent="0.3">
      <c r="A12" s="687" t="s">
        <v>1380</v>
      </c>
      <c r="B12" s="1077" t="s">
        <v>1381</v>
      </c>
      <c r="C12" s="1077"/>
      <c r="D12" s="1077" t="s">
        <v>1382</v>
      </c>
      <c r="E12" s="1077"/>
      <c r="F12" s="1078"/>
    </row>
    <row r="13" spans="1:6" ht="19.8" customHeight="1" x14ac:dyDescent="0.25">
      <c r="A13" s="689" t="s">
        <v>1383</v>
      </c>
      <c r="B13" s="1062" t="s">
        <v>1965</v>
      </c>
      <c r="C13" s="1062"/>
      <c r="D13" s="1062" t="s">
        <v>1384</v>
      </c>
      <c r="E13" s="1062"/>
      <c r="F13" s="1063"/>
    </row>
    <row r="14" spans="1:6" s="482" customFormat="1" ht="41.4" customHeight="1" x14ac:dyDescent="0.25">
      <c r="A14" s="736" t="s">
        <v>1385</v>
      </c>
      <c r="B14" s="737" t="s">
        <v>111</v>
      </c>
      <c r="C14" s="737" t="s">
        <v>245</v>
      </c>
      <c r="D14" s="737" t="s">
        <v>1386</v>
      </c>
      <c r="E14" s="737" t="s">
        <v>246</v>
      </c>
      <c r="F14" s="738" t="s">
        <v>247</v>
      </c>
    </row>
    <row r="15" spans="1:6" ht="76.2" customHeight="1" x14ac:dyDescent="0.25">
      <c r="A15" s="669">
        <v>1</v>
      </c>
      <c r="B15" s="666" t="str">
        <f>PR!B16</f>
        <v>copies</v>
      </c>
      <c r="C15" s="667" t="str">
        <f>PR!D16</f>
        <v>Printing of Training Manual (Hardbound cover, laminated, colored,15.5 x 23 cm, 70 pages, 80gsm, colored, glossy with ISSN/ISBN number)</v>
      </c>
      <c r="D15" s="686">
        <f>PR!A16</f>
        <v>60</v>
      </c>
      <c r="E15" s="668">
        <f>DATA!N200</f>
        <v>1350</v>
      </c>
      <c r="F15" s="690">
        <f>SUM(D15*E15)</f>
        <v>81000</v>
      </c>
    </row>
    <row r="16" spans="1:6" ht="22.8" customHeight="1" x14ac:dyDescent="0.25">
      <c r="A16" s="669">
        <v>2</v>
      </c>
      <c r="B16" s="666"/>
      <c r="C16" s="667"/>
      <c r="D16" s="686"/>
      <c r="E16" s="668"/>
      <c r="F16" s="690">
        <f t="shared" ref="F16:F18" si="0">SUM(D16*E16)</f>
        <v>0</v>
      </c>
    </row>
    <row r="17" spans="1:12" ht="25.2" customHeight="1" x14ac:dyDescent="0.25">
      <c r="A17" s="669">
        <v>3</v>
      </c>
      <c r="B17" s="666"/>
      <c r="C17" s="667"/>
      <c r="D17" s="686"/>
      <c r="E17" s="668"/>
      <c r="F17" s="690">
        <f t="shared" si="0"/>
        <v>0</v>
      </c>
    </row>
    <row r="18" spans="1:12" ht="25.8" customHeight="1" x14ac:dyDescent="0.25">
      <c r="A18" s="669">
        <v>4</v>
      </c>
      <c r="B18" s="666"/>
      <c r="C18" s="667"/>
      <c r="D18" s="686"/>
      <c r="E18" s="668"/>
      <c r="F18" s="690">
        <f t="shared" si="0"/>
        <v>0</v>
      </c>
    </row>
    <row r="19" spans="1:12" ht="22.2" customHeight="1" x14ac:dyDescent="0.25">
      <c r="A19" s="669">
        <v>5</v>
      </c>
      <c r="B19" s="666"/>
      <c r="C19" s="667"/>
      <c r="D19" s="686"/>
      <c r="E19" s="668"/>
      <c r="F19" s="690">
        <f t="shared" ref="F19:F24" si="1">SUM(D19*E19)</f>
        <v>0</v>
      </c>
    </row>
    <row r="20" spans="1:12" ht="21.6" customHeight="1" x14ac:dyDescent="0.25">
      <c r="A20" s="669">
        <v>6</v>
      </c>
      <c r="B20" s="666"/>
      <c r="C20" s="667"/>
      <c r="D20" s="686"/>
      <c r="E20" s="668"/>
      <c r="F20" s="690">
        <f>SUM(D20*E20)</f>
        <v>0</v>
      </c>
    </row>
    <row r="21" spans="1:12" ht="22.2" customHeight="1" x14ac:dyDescent="0.25">
      <c r="A21" s="669">
        <v>7</v>
      </c>
      <c r="B21" s="666"/>
      <c r="C21" s="667"/>
      <c r="D21" s="686"/>
      <c r="E21" s="668"/>
      <c r="F21" s="690">
        <f t="shared" si="1"/>
        <v>0</v>
      </c>
    </row>
    <row r="22" spans="1:12" ht="22.2" customHeight="1" x14ac:dyDescent="0.25">
      <c r="A22" s="669">
        <v>8</v>
      </c>
      <c r="B22" s="666"/>
      <c r="C22" s="667"/>
      <c r="D22" s="686"/>
      <c r="E22" s="668"/>
      <c r="F22" s="690">
        <f>SUM(D22*E22)</f>
        <v>0</v>
      </c>
    </row>
    <row r="23" spans="1:12" ht="19.2" customHeight="1" x14ac:dyDescent="0.25">
      <c r="A23" s="669">
        <v>9</v>
      </c>
      <c r="B23" s="666"/>
      <c r="C23" s="667"/>
      <c r="D23" s="686"/>
      <c r="E23" s="668"/>
      <c r="F23" s="690">
        <f t="shared" si="1"/>
        <v>0</v>
      </c>
    </row>
    <row r="24" spans="1:12" ht="21.6" customHeight="1" x14ac:dyDescent="0.3">
      <c r="A24" s="669">
        <v>10</v>
      </c>
      <c r="B24" s="666"/>
      <c r="C24" s="667"/>
      <c r="D24" s="686"/>
      <c r="E24" s="668"/>
      <c r="F24" s="690">
        <f t="shared" si="1"/>
        <v>0</v>
      </c>
      <c r="G24" s="602"/>
      <c r="H24" s="601"/>
      <c r="I24" s="486"/>
      <c r="J24" s="487"/>
      <c r="K24" s="487"/>
      <c r="L24" s="488"/>
    </row>
    <row r="25" spans="1:12" ht="18.600000000000001" hidden="1" customHeight="1" x14ac:dyDescent="0.3">
      <c r="A25" s="669">
        <v>11</v>
      </c>
      <c r="B25" s="666">
        <f>PR!B26</f>
        <v>0</v>
      </c>
      <c r="C25" s="667">
        <f>PR!D26</f>
        <v>0</v>
      </c>
      <c r="D25" s="686">
        <f>PR!A26</f>
        <v>0</v>
      </c>
      <c r="E25" s="668">
        <f>DATA!N356</f>
        <v>3385</v>
      </c>
      <c r="F25" s="739">
        <f t="shared" ref="F25:F56" si="2">SUM(D25*E25)</f>
        <v>0</v>
      </c>
      <c r="G25" s="602"/>
      <c r="H25" s="601"/>
      <c r="I25" s="486"/>
      <c r="J25" s="487"/>
      <c r="K25" s="487"/>
      <c r="L25" s="488"/>
    </row>
    <row r="26" spans="1:12" ht="34.799999999999997" hidden="1" customHeight="1" x14ac:dyDescent="0.3">
      <c r="A26" s="669">
        <v>12</v>
      </c>
      <c r="B26" s="666">
        <f>PR!B27</f>
        <v>0</v>
      </c>
      <c r="C26" s="667">
        <f>PR!D27</f>
        <v>0</v>
      </c>
      <c r="D26" s="686">
        <f>PR!A27</f>
        <v>0</v>
      </c>
      <c r="E26" s="668">
        <f>DATA!N357</f>
        <v>2280</v>
      </c>
      <c r="F26" s="739">
        <f t="shared" si="2"/>
        <v>0</v>
      </c>
      <c r="G26" s="602"/>
      <c r="H26" s="603"/>
      <c r="J26" s="604"/>
      <c r="K26" s="604"/>
      <c r="L26" s="593"/>
    </row>
    <row r="27" spans="1:12" ht="19.8" hidden="1" customHeight="1" x14ac:dyDescent="0.3">
      <c r="A27" s="669">
        <v>13</v>
      </c>
      <c r="B27" s="666">
        <f>PR!B28</f>
        <v>0</v>
      </c>
      <c r="C27" s="667">
        <f>PR!D28</f>
        <v>0</v>
      </c>
      <c r="D27" s="686">
        <f>PR!A28</f>
        <v>0</v>
      </c>
      <c r="E27" s="668">
        <f>DATA!N358</f>
        <v>0</v>
      </c>
      <c r="F27" s="739">
        <f t="shared" si="2"/>
        <v>0</v>
      </c>
      <c r="G27" s="602"/>
      <c r="H27" s="603"/>
      <c r="J27" s="604"/>
      <c r="K27" s="604"/>
      <c r="L27" s="593"/>
    </row>
    <row r="28" spans="1:12" ht="21.6" hidden="1" customHeight="1" x14ac:dyDescent="0.3">
      <c r="A28" s="669">
        <v>14</v>
      </c>
      <c r="B28" s="666">
        <f>PR!B29</f>
        <v>0</v>
      </c>
      <c r="C28" s="667">
        <f>PR!D29</f>
        <v>0</v>
      </c>
      <c r="D28" s="686">
        <f>PR!A29</f>
        <v>0</v>
      </c>
      <c r="E28" s="668">
        <f>DATA!N359</f>
        <v>0</v>
      </c>
      <c r="F28" s="739">
        <f t="shared" si="2"/>
        <v>0</v>
      </c>
      <c r="G28" s="602"/>
      <c r="H28" s="603"/>
      <c r="J28" s="604"/>
      <c r="K28" s="604"/>
      <c r="L28" s="593"/>
    </row>
    <row r="29" spans="1:12" ht="15.6" hidden="1" x14ac:dyDescent="0.3">
      <c r="A29" s="669">
        <v>15</v>
      </c>
      <c r="B29" s="666">
        <f>PR!B30</f>
        <v>0</v>
      </c>
      <c r="C29" s="667">
        <f>PR!D30</f>
        <v>0</v>
      </c>
      <c r="D29" s="686">
        <f>PR!A30</f>
        <v>0</v>
      </c>
      <c r="E29" s="668">
        <f>DATA!N360</f>
        <v>0</v>
      </c>
      <c r="F29" s="739">
        <f t="shared" si="2"/>
        <v>0</v>
      </c>
      <c r="G29" s="602"/>
      <c r="H29" s="603"/>
      <c r="J29" s="604"/>
      <c r="K29" s="604"/>
      <c r="L29" s="593"/>
    </row>
    <row r="30" spans="1:12" ht="21" hidden="1" customHeight="1" x14ac:dyDescent="0.3">
      <c r="A30" s="551">
        <v>16</v>
      </c>
      <c r="B30" s="666">
        <f>PR!B31</f>
        <v>0</v>
      </c>
      <c r="C30" s="667">
        <f>PR!D31</f>
        <v>0</v>
      </c>
      <c r="D30" s="686">
        <f>PR!A31</f>
        <v>0</v>
      </c>
      <c r="E30" s="668">
        <f>DATA!N361</f>
        <v>0</v>
      </c>
      <c r="F30" s="739">
        <f t="shared" si="2"/>
        <v>0</v>
      </c>
      <c r="G30" s="602"/>
      <c r="H30" s="603"/>
      <c r="J30" s="604"/>
      <c r="K30" s="604"/>
      <c r="L30" s="593"/>
    </row>
    <row r="31" spans="1:12" ht="15.6" hidden="1" x14ac:dyDescent="0.3">
      <c r="A31" s="551">
        <v>17</v>
      </c>
      <c r="B31" s="483"/>
      <c r="C31" s="484"/>
      <c r="D31" s="483"/>
      <c r="E31" s="668">
        <f>DATA!N362</f>
        <v>0</v>
      </c>
      <c r="F31" s="485">
        <f t="shared" si="2"/>
        <v>0</v>
      </c>
      <c r="G31" s="602"/>
      <c r="H31" s="603"/>
      <c r="J31" s="604"/>
      <c r="K31" s="604"/>
      <c r="L31" s="593"/>
    </row>
    <row r="32" spans="1:12" ht="15.6" hidden="1" x14ac:dyDescent="0.3">
      <c r="A32" s="551">
        <v>18</v>
      </c>
      <c r="B32" s="483"/>
      <c r="C32" s="605"/>
      <c r="D32" s="483"/>
      <c r="E32" s="668">
        <f>DATA!N363</f>
        <v>0</v>
      </c>
      <c r="F32" s="485">
        <f t="shared" si="2"/>
        <v>0</v>
      </c>
      <c r="G32" s="602"/>
      <c r="H32" s="603"/>
      <c r="J32" s="604"/>
      <c r="K32" s="604"/>
      <c r="L32" s="593"/>
    </row>
    <row r="33" spans="1:12" ht="15.6" hidden="1" x14ac:dyDescent="0.3">
      <c r="A33" s="551">
        <v>19</v>
      </c>
      <c r="B33" s="483"/>
      <c r="C33" s="484"/>
      <c r="D33" s="483"/>
      <c r="E33" s="668">
        <f>DATA!N364</f>
        <v>0</v>
      </c>
      <c r="F33" s="485">
        <f t="shared" si="2"/>
        <v>0</v>
      </c>
      <c r="G33" s="602"/>
      <c r="H33" s="603"/>
      <c r="J33" s="604"/>
      <c r="K33" s="604"/>
      <c r="L33" s="593"/>
    </row>
    <row r="34" spans="1:12" ht="15.6" hidden="1" x14ac:dyDescent="0.3">
      <c r="A34" s="551">
        <v>20</v>
      </c>
      <c r="B34" s="483"/>
      <c r="C34" s="484"/>
      <c r="D34" s="483"/>
      <c r="E34" s="668">
        <f>DATA!N365</f>
        <v>0</v>
      </c>
      <c r="F34" s="485">
        <f t="shared" si="2"/>
        <v>0</v>
      </c>
      <c r="G34" s="602"/>
      <c r="H34" s="603"/>
      <c r="J34" s="604"/>
      <c r="K34" s="604"/>
      <c r="L34" s="593"/>
    </row>
    <row r="35" spans="1:12" ht="15.6" hidden="1" x14ac:dyDescent="0.3">
      <c r="A35" s="551">
        <v>21</v>
      </c>
      <c r="B35" s="483"/>
      <c r="C35" s="605"/>
      <c r="D35" s="483"/>
      <c r="E35" s="668">
        <f>DATA!N366</f>
        <v>0</v>
      </c>
      <c r="F35" s="485">
        <f t="shared" si="2"/>
        <v>0</v>
      </c>
      <c r="G35" s="602"/>
      <c r="H35" s="603"/>
      <c r="J35" s="604"/>
      <c r="K35" s="604"/>
      <c r="L35" s="593"/>
    </row>
    <row r="36" spans="1:12" ht="15.6" hidden="1" x14ac:dyDescent="0.3">
      <c r="A36" s="551">
        <v>22</v>
      </c>
      <c r="B36" s="483"/>
      <c r="C36" s="484"/>
      <c r="D36" s="483"/>
      <c r="E36" s="668">
        <f>DATA!N367</f>
        <v>0</v>
      </c>
      <c r="F36" s="485">
        <f t="shared" si="2"/>
        <v>0</v>
      </c>
      <c r="G36" s="602"/>
      <c r="H36" s="603"/>
      <c r="J36" s="604"/>
      <c r="K36" s="604"/>
      <c r="L36" s="593"/>
    </row>
    <row r="37" spans="1:12" ht="15.6" hidden="1" x14ac:dyDescent="0.3">
      <c r="A37" s="551">
        <v>23</v>
      </c>
      <c r="B37" s="483"/>
      <c r="C37" s="484"/>
      <c r="D37" s="483"/>
      <c r="E37" s="668">
        <f>DATA!N368</f>
        <v>0</v>
      </c>
      <c r="F37" s="485">
        <f t="shared" si="2"/>
        <v>0</v>
      </c>
      <c r="G37" s="602"/>
      <c r="H37" s="603"/>
      <c r="J37" s="604"/>
      <c r="K37" s="604"/>
      <c r="L37" s="593"/>
    </row>
    <row r="38" spans="1:12" ht="15.6" hidden="1" x14ac:dyDescent="0.3">
      <c r="A38" s="551">
        <v>24</v>
      </c>
      <c r="B38" s="483"/>
      <c r="C38" s="605"/>
      <c r="D38" s="483"/>
      <c r="E38" s="668">
        <f>DATA!N369</f>
        <v>0</v>
      </c>
      <c r="F38" s="485">
        <f t="shared" si="2"/>
        <v>0</v>
      </c>
      <c r="G38" s="602"/>
      <c r="H38" s="603"/>
      <c r="J38" s="604"/>
      <c r="K38" s="604"/>
      <c r="L38" s="593"/>
    </row>
    <row r="39" spans="1:12" ht="15.6" hidden="1" x14ac:dyDescent="0.3">
      <c r="A39" s="551">
        <v>25</v>
      </c>
      <c r="B39" s="483"/>
      <c r="C39" s="605"/>
      <c r="D39" s="483"/>
      <c r="E39" s="668">
        <f>DATA!N370</f>
        <v>225</v>
      </c>
      <c r="F39" s="485">
        <f t="shared" si="2"/>
        <v>0</v>
      </c>
      <c r="G39" s="602"/>
      <c r="H39" s="603"/>
      <c r="J39" s="604"/>
      <c r="K39" s="604"/>
      <c r="L39" s="593"/>
    </row>
    <row r="40" spans="1:12" ht="15.6" hidden="1" x14ac:dyDescent="0.3">
      <c r="A40" s="551">
        <v>26</v>
      </c>
      <c r="B40" s="483"/>
      <c r="C40" s="484"/>
      <c r="D40" s="483"/>
      <c r="E40" s="668">
        <f>DATA!N371</f>
        <v>225</v>
      </c>
      <c r="F40" s="485">
        <f t="shared" si="2"/>
        <v>0</v>
      </c>
      <c r="G40" s="602"/>
      <c r="H40" s="603"/>
      <c r="J40" s="604"/>
      <c r="K40" s="604"/>
      <c r="L40" s="593"/>
    </row>
    <row r="41" spans="1:12" ht="15.6" hidden="1" x14ac:dyDescent="0.3">
      <c r="A41" s="551">
        <v>27</v>
      </c>
      <c r="B41" s="483"/>
      <c r="C41" s="484"/>
      <c r="D41" s="483"/>
      <c r="E41" s="668">
        <f>DATA!N372</f>
        <v>225</v>
      </c>
      <c r="F41" s="485">
        <f t="shared" si="2"/>
        <v>0</v>
      </c>
      <c r="G41" s="602"/>
      <c r="H41" s="603"/>
      <c r="J41" s="604"/>
      <c r="K41" s="604"/>
      <c r="L41" s="593"/>
    </row>
    <row r="42" spans="1:12" ht="15.6" hidden="1" x14ac:dyDescent="0.3">
      <c r="A42" s="551">
        <v>28</v>
      </c>
      <c r="B42" s="483"/>
      <c r="C42" s="484"/>
      <c r="D42" s="483"/>
      <c r="E42" s="668">
        <f>DATA!N373</f>
        <v>185</v>
      </c>
      <c r="F42" s="485">
        <f t="shared" si="2"/>
        <v>0</v>
      </c>
      <c r="G42" s="602"/>
      <c r="H42" s="603"/>
      <c r="J42" s="604"/>
      <c r="K42" s="604"/>
      <c r="L42" s="593"/>
    </row>
    <row r="43" spans="1:12" ht="15.6" hidden="1" x14ac:dyDescent="0.3">
      <c r="A43" s="551">
        <v>29</v>
      </c>
      <c r="B43" s="483"/>
      <c r="C43" s="484"/>
      <c r="D43" s="483"/>
      <c r="E43" s="668">
        <f>DATA!N374</f>
        <v>185</v>
      </c>
      <c r="F43" s="485">
        <f t="shared" si="2"/>
        <v>0</v>
      </c>
      <c r="G43" s="602"/>
      <c r="H43" s="603"/>
      <c r="J43" s="604"/>
      <c r="K43" s="604"/>
      <c r="L43" s="593"/>
    </row>
    <row r="44" spans="1:12" ht="15.6" hidden="1" x14ac:dyDescent="0.3">
      <c r="A44" s="551">
        <v>30</v>
      </c>
      <c r="B44" s="483"/>
      <c r="C44" s="484"/>
      <c r="D44" s="483"/>
      <c r="E44" s="668">
        <f>DATA!N375</f>
        <v>185</v>
      </c>
      <c r="F44" s="485">
        <f t="shared" si="2"/>
        <v>0</v>
      </c>
      <c r="G44" s="602"/>
      <c r="H44" s="603"/>
      <c r="J44" s="604"/>
      <c r="K44" s="604"/>
      <c r="L44" s="593"/>
    </row>
    <row r="45" spans="1:12" ht="15.6" hidden="1" x14ac:dyDescent="0.3">
      <c r="A45" s="551">
        <v>31</v>
      </c>
      <c r="B45" s="483"/>
      <c r="C45" s="484"/>
      <c r="D45" s="483"/>
      <c r="E45" s="668">
        <f>DATA!N376</f>
        <v>345</v>
      </c>
      <c r="F45" s="485">
        <f t="shared" si="2"/>
        <v>0</v>
      </c>
      <c r="G45" s="602"/>
      <c r="H45" s="603"/>
      <c r="J45" s="604"/>
      <c r="K45" s="604"/>
      <c r="L45" s="593"/>
    </row>
    <row r="46" spans="1:12" ht="15.6" hidden="1" x14ac:dyDescent="0.3">
      <c r="A46" s="551">
        <v>32</v>
      </c>
      <c r="B46" s="483"/>
      <c r="C46" s="484"/>
      <c r="D46" s="483"/>
      <c r="E46" s="668">
        <f>DATA!N377</f>
        <v>245</v>
      </c>
      <c r="F46" s="485">
        <f t="shared" si="2"/>
        <v>0</v>
      </c>
      <c r="G46" s="602"/>
      <c r="H46" s="603"/>
      <c r="J46" s="604"/>
      <c r="K46" s="604"/>
      <c r="L46" s="593"/>
    </row>
    <row r="47" spans="1:12" ht="15.6" hidden="1" x14ac:dyDescent="0.3">
      <c r="A47" s="551">
        <v>33</v>
      </c>
      <c r="B47" s="483"/>
      <c r="C47" s="605"/>
      <c r="D47" s="483"/>
      <c r="E47" s="668">
        <f>DATA!N378</f>
        <v>195</v>
      </c>
      <c r="F47" s="485">
        <f t="shared" si="2"/>
        <v>0</v>
      </c>
      <c r="G47" s="602"/>
      <c r="H47" s="603"/>
      <c r="J47" s="604"/>
      <c r="K47" s="604"/>
      <c r="L47" s="593"/>
    </row>
    <row r="48" spans="1:12" ht="15.6" hidden="1" x14ac:dyDescent="0.3">
      <c r="A48" s="551">
        <v>34</v>
      </c>
      <c r="B48" s="483"/>
      <c r="C48" s="484"/>
      <c r="D48" s="483"/>
      <c r="E48" s="668">
        <f>DATA!N379</f>
        <v>0</v>
      </c>
      <c r="F48" s="485">
        <f t="shared" si="2"/>
        <v>0</v>
      </c>
      <c r="G48" s="602"/>
      <c r="H48" s="603"/>
      <c r="J48" s="604"/>
      <c r="K48" s="604"/>
      <c r="L48" s="593"/>
    </row>
    <row r="49" spans="1:12" ht="15.6" hidden="1" x14ac:dyDescent="0.3">
      <c r="A49" s="551">
        <v>35</v>
      </c>
      <c r="B49" s="483"/>
      <c r="C49" s="605"/>
      <c r="D49" s="483"/>
      <c r="E49" s="668">
        <f>DATA!N380</f>
        <v>0</v>
      </c>
      <c r="F49" s="485">
        <f t="shared" si="2"/>
        <v>0</v>
      </c>
      <c r="G49" s="602"/>
      <c r="H49" s="603"/>
      <c r="J49" s="604"/>
      <c r="K49" s="604"/>
      <c r="L49" s="593"/>
    </row>
    <row r="50" spans="1:12" ht="15.6" hidden="1" x14ac:dyDescent="0.3">
      <c r="A50" s="551">
        <v>36</v>
      </c>
      <c r="B50" s="483"/>
      <c r="C50" s="484"/>
      <c r="D50" s="483"/>
      <c r="E50" s="668">
        <f>DATA!N381</f>
        <v>0</v>
      </c>
      <c r="F50" s="485">
        <f t="shared" si="2"/>
        <v>0</v>
      </c>
      <c r="G50" s="602"/>
      <c r="H50" s="603"/>
      <c r="J50" s="604"/>
      <c r="K50" s="604"/>
      <c r="L50" s="593"/>
    </row>
    <row r="51" spans="1:12" ht="15.6" hidden="1" x14ac:dyDescent="0.3">
      <c r="A51" s="551">
        <v>37</v>
      </c>
      <c r="B51" s="483"/>
      <c r="C51" s="484"/>
      <c r="D51" s="483"/>
      <c r="E51" s="668">
        <f>DATA!N382</f>
        <v>0</v>
      </c>
      <c r="F51" s="485">
        <f t="shared" si="2"/>
        <v>0</v>
      </c>
      <c r="G51" s="602"/>
      <c r="H51" s="603"/>
      <c r="J51" s="604"/>
      <c r="K51" s="604"/>
      <c r="L51" s="593"/>
    </row>
    <row r="52" spans="1:12" ht="15.6" hidden="1" x14ac:dyDescent="0.3">
      <c r="A52" s="551">
        <v>38</v>
      </c>
      <c r="B52" s="483"/>
      <c r="C52" s="484"/>
      <c r="D52" s="483"/>
      <c r="E52" s="668">
        <f>DATA!N383</f>
        <v>0</v>
      </c>
      <c r="F52" s="485">
        <f t="shared" si="2"/>
        <v>0</v>
      </c>
      <c r="G52" s="602"/>
      <c r="H52" s="603"/>
      <c r="J52" s="604"/>
      <c r="K52" s="604"/>
      <c r="L52" s="593"/>
    </row>
    <row r="53" spans="1:12" ht="15.6" hidden="1" x14ac:dyDescent="0.3">
      <c r="A53" s="551">
        <v>39</v>
      </c>
      <c r="B53" s="483"/>
      <c r="C53" s="484"/>
      <c r="D53" s="483"/>
      <c r="E53" s="668">
        <f>DATA!N384</f>
        <v>0</v>
      </c>
      <c r="F53" s="485">
        <f t="shared" si="2"/>
        <v>0</v>
      </c>
      <c r="G53" s="602"/>
      <c r="H53" s="603"/>
      <c r="J53" s="604"/>
      <c r="K53" s="604"/>
      <c r="L53" s="593"/>
    </row>
    <row r="54" spans="1:12" ht="15.6" hidden="1" x14ac:dyDescent="0.3">
      <c r="A54" s="551">
        <v>40</v>
      </c>
      <c r="B54" s="483"/>
      <c r="C54" s="484"/>
      <c r="D54" s="483"/>
      <c r="E54" s="668">
        <f>DATA!N385</f>
        <v>0</v>
      </c>
      <c r="F54" s="485">
        <f t="shared" si="2"/>
        <v>0</v>
      </c>
      <c r="G54" s="602"/>
      <c r="H54" s="603"/>
      <c r="J54" s="604"/>
      <c r="K54" s="604"/>
      <c r="L54" s="593"/>
    </row>
    <row r="55" spans="1:12" ht="15.6" hidden="1" x14ac:dyDescent="0.3">
      <c r="A55" s="551">
        <v>41</v>
      </c>
      <c r="B55" s="483"/>
      <c r="C55" s="484"/>
      <c r="D55" s="483"/>
      <c r="E55" s="668">
        <f>DATA!N386</f>
        <v>0</v>
      </c>
      <c r="F55" s="485">
        <f t="shared" si="2"/>
        <v>0</v>
      </c>
      <c r="G55" s="602"/>
      <c r="H55" s="603"/>
      <c r="J55" s="604"/>
      <c r="K55" s="604"/>
      <c r="L55" s="593"/>
    </row>
    <row r="56" spans="1:12" ht="15.6" hidden="1" x14ac:dyDescent="0.3">
      <c r="A56" s="551">
        <v>42</v>
      </c>
      <c r="B56" s="483"/>
      <c r="C56" s="484"/>
      <c r="D56" s="483"/>
      <c r="E56" s="668">
        <f>DATA!N387</f>
        <v>0</v>
      </c>
      <c r="F56" s="485">
        <f t="shared" si="2"/>
        <v>0</v>
      </c>
      <c r="G56" s="602"/>
      <c r="H56" s="603"/>
      <c r="J56" s="604"/>
      <c r="K56" s="604"/>
      <c r="L56" s="593"/>
    </row>
    <row r="57" spans="1:12" ht="15.6" hidden="1" x14ac:dyDescent="0.3">
      <c r="A57" s="551"/>
      <c r="B57" s="483"/>
      <c r="C57" s="484"/>
      <c r="D57" s="483"/>
      <c r="E57" s="668">
        <f>DATA!N388</f>
        <v>0</v>
      </c>
      <c r="F57" s="488"/>
      <c r="G57" s="602"/>
      <c r="H57" s="603"/>
      <c r="J57" s="604"/>
      <c r="K57" s="604"/>
      <c r="L57" s="593"/>
    </row>
    <row r="58" spans="1:12" ht="15.6" hidden="1" x14ac:dyDescent="0.3">
      <c r="A58" s="551"/>
      <c r="B58" s="483"/>
      <c r="C58" s="484"/>
      <c r="D58" s="483"/>
      <c r="E58" s="668">
        <f>DATA!N389</f>
        <v>0</v>
      </c>
      <c r="F58" s="488"/>
      <c r="G58" s="602"/>
      <c r="H58" s="603"/>
      <c r="J58" s="604"/>
      <c r="K58" s="604"/>
      <c r="L58" s="593"/>
    </row>
    <row r="59" spans="1:12" ht="15.6" hidden="1" x14ac:dyDescent="0.3">
      <c r="A59" s="551"/>
      <c r="B59" s="483"/>
      <c r="C59" s="484"/>
      <c r="D59" s="483"/>
      <c r="E59" s="668">
        <f>DATA!N390</f>
        <v>0</v>
      </c>
      <c r="F59" s="488"/>
      <c r="G59" s="602"/>
      <c r="H59" s="603"/>
      <c r="J59" s="604"/>
      <c r="K59" s="604"/>
      <c r="L59" s="593"/>
    </row>
    <row r="60" spans="1:12" ht="15.6" hidden="1" x14ac:dyDescent="0.3">
      <c r="A60" s="551"/>
      <c r="B60" s="483"/>
      <c r="C60" s="484"/>
      <c r="D60" s="483"/>
      <c r="E60" s="668">
        <f>DATA!N391</f>
        <v>0</v>
      </c>
      <c r="F60" s="488"/>
      <c r="G60" s="602"/>
      <c r="H60" s="603"/>
      <c r="J60" s="604"/>
      <c r="K60" s="604"/>
      <c r="L60" s="593"/>
    </row>
    <row r="61" spans="1:12" ht="15.6" hidden="1" x14ac:dyDescent="0.3">
      <c r="A61" s="551"/>
      <c r="B61" s="483"/>
      <c r="C61" s="484"/>
      <c r="D61" s="483"/>
      <c r="E61" s="668">
        <f>DATA!N392</f>
        <v>0</v>
      </c>
      <c r="F61" s="488"/>
      <c r="G61" s="602"/>
      <c r="H61" s="603"/>
      <c r="J61" s="604"/>
      <c r="K61" s="604"/>
      <c r="L61" s="593"/>
    </row>
    <row r="62" spans="1:12" ht="15.6" hidden="1" x14ac:dyDescent="0.3">
      <c r="A62" s="551"/>
      <c r="B62" s="483"/>
      <c r="C62" s="484"/>
      <c r="D62" s="483"/>
      <c r="E62" s="668">
        <f>DATA!N393</f>
        <v>0</v>
      </c>
      <c r="F62" s="488"/>
      <c r="G62" s="602"/>
      <c r="H62" s="603"/>
      <c r="J62" s="604"/>
      <c r="K62" s="604"/>
      <c r="L62" s="593"/>
    </row>
    <row r="63" spans="1:12" ht="15.6" hidden="1" x14ac:dyDescent="0.3">
      <c r="A63" s="551"/>
      <c r="B63" s="483"/>
      <c r="C63" s="484"/>
      <c r="D63" s="483"/>
      <c r="E63" s="668">
        <f>DATA!N394</f>
        <v>0</v>
      </c>
      <c r="F63" s="488"/>
      <c r="G63" s="602"/>
      <c r="H63" s="603"/>
      <c r="J63" s="604"/>
      <c r="K63" s="604"/>
      <c r="L63" s="593"/>
    </row>
    <row r="64" spans="1:12" ht="15.6" hidden="1" x14ac:dyDescent="0.3">
      <c r="A64" s="551"/>
      <c r="B64" s="483"/>
      <c r="C64" s="484"/>
      <c r="D64" s="483"/>
      <c r="E64" s="668">
        <f>DATA!N395</f>
        <v>0</v>
      </c>
      <c r="F64" s="488"/>
      <c r="G64" s="602"/>
      <c r="H64" s="603"/>
      <c r="J64" s="604"/>
      <c r="K64" s="604"/>
      <c r="L64" s="593"/>
    </row>
    <row r="65" spans="1:12" ht="15.6" hidden="1" x14ac:dyDescent="0.3">
      <c r="A65" s="551"/>
      <c r="B65" s="483"/>
      <c r="C65" s="484"/>
      <c r="D65" s="483"/>
      <c r="E65" s="668">
        <f>DATA!N396</f>
        <v>0</v>
      </c>
      <c r="F65" s="488"/>
      <c r="G65" s="602"/>
      <c r="H65" s="603"/>
      <c r="J65" s="604"/>
      <c r="K65" s="604"/>
      <c r="L65" s="593"/>
    </row>
    <row r="66" spans="1:12" ht="15.6" hidden="1" x14ac:dyDescent="0.3">
      <c r="A66" s="551"/>
      <c r="B66" s="483"/>
      <c r="C66" s="484"/>
      <c r="D66" s="483"/>
      <c r="E66" s="668">
        <f>DATA!N397</f>
        <v>0</v>
      </c>
      <c r="F66" s="488"/>
      <c r="G66" s="602"/>
      <c r="H66" s="603"/>
      <c r="J66" s="604"/>
      <c r="K66" s="604"/>
      <c r="L66" s="593"/>
    </row>
    <row r="67" spans="1:12" ht="15.6" hidden="1" x14ac:dyDescent="0.3">
      <c r="A67" s="551"/>
      <c r="B67" s="483"/>
      <c r="C67" s="484"/>
      <c r="D67" s="483"/>
      <c r="E67" s="668">
        <f>DATA!N398</f>
        <v>0</v>
      </c>
      <c r="F67" s="488"/>
      <c r="G67" s="602"/>
      <c r="H67" s="603"/>
      <c r="J67" s="604"/>
      <c r="K67" s="604"/>
      <c r="L67" s="593"/>
    </row>
    <row r="68" spans="1:12" ht="15.6" hidden="1" x14ac:dyDescent="0.3">
      <c r="A68" s="551"/>
      <c r="B68" s="483"/>
      <c r="C68" s="484"/>
      <c r="D68" s="483"/>
      <c r="E68" s="668">
        <f>DATA!N399</f>
        <v>0</v>
      </c>
      <c r="F68" s="488"/>
      <c r="G68" s="602"/>
      <c r="H68" s="603"/>
      <c r="J68" s="604"/>
      <c r="K68" s="604"/>
      <c r="L68" s="593"/>
    </row>
    <row r="69" spans="1:12" ht="15.6" hidden="1" x14ac:dyDescent="0.3">
      <c r="A69" s="551"/>
      <c r="B69" s="483"/>
      <c r="C69" s="484"/>
      <c r="D69" s="483"/>
      <c r="E69" s="668">
        <f>DATA!N400</f>
        <v>0</v>
      </c>
      <c r="F69" s="488"/>
      <c r="G69" s="602"/>
      <c r="H69" s="603"/>
      <c r="J69" s="604"/>
      <c r="K69" s="604"/>
      <c r="L69" s="593"/>
    </row>
    <row r="70" spans="1:12" ht="15.6" hidden="1" x14ac:dyDescent="0.3">
      <c r="A70" s="551"/>
      <c r="B70" s="483"/>
      <c r="C70" s="484"/>
      <c r="D70" s="483"/>
      <c r="E70" s="668">
        <f>DATA!N401</f>
        <v>0</v>
      </c>
      <c r="F70" s="488"/>
      <c r="G70" s="602"/>
      <c r="H70" s="603"/>
      <c r="J70" s="604"/>
      <c r="K70" s="604"/>
      <c r="L70" s="593"/>
    </row>
    <row r="71" spans="1:12" ht="15.6" hidden="1" x14ac:dyDescent="0.3">
      <c r="A71" s="551"/>
      <c r="B71" s="483"/>
      <c r="C71" s="484"/>
      <c r="D71" s="483"/>
      <c r="E71" s="668">
        <f>DATA!N402</f>
        <v>0</v>
      </c>
      <c r="F71" s="488"/>
      <c r="G71" s="602"/>
      <c r="H71" s="603"/>
      <c r="J71" s="604"/>
      <c r="K71" s="604"/>
      <c r="L71" s="593"/>
    </row>
    <row r="72" spans="1:12" ht="15.6" hidden="1" x14ac:dyDescent="0.3">
      <c r="A72" s="551"/>
      <c r="B72" s="483"/>
      <c r="C72" s="484"/>
      <c r="D72" s="483"/>
      <c r="E72" s="668">
        <f>DATA!N403</f>
        <v>0</v>
      </c>
      <c r="F72" s="488"/>
      <c r="G72" s="602"/>
      <c r="H72" s="603"/>
      <c r="J72" s="604"/>
      <c r="K72" s="604"/>
      <c r="L72" s="593"/>
    </row>
    <row r="73" spans="1:12" ht="15.6" hidden="1" x14ac:dyDescent="0.3">
      <c r="A73" s="551"/>
      <c r="B73" s="483"/>
      <c r="C73" s="484"/>
      <c r="D73" s="483"/>
      <c r="E73" s="668">
        <f>DATA!N404</f>
        <v>0</v>
      </c>
      <c r="F73" s="488"/>
      <c r="G73" s="602"/>
      <c r="H73" s="603"/>
      <c r="J73" s="604"/>
      <c r="K73" s="604"/>
      <c r="L73" s="593"/>
    </row>
    <row r="74" spans="1:12" ht="15.6" hidden="1" x14ac:dyDescent="0.3">
      <c r="A74" s="551"/>
      <c r="B74" s="483"/>
      <c r="C74" s="484"/>
      <c r="D74" s="483"/>
      <c r="E74" s="668">
        <f>DATA!N405</f>
        <v>0</v>
      </c>
      <c r="F74" s="488"/>
      <c r="G74" s="602"/>
      <c r="H74" s="603"/>
      <c r="J74" s="604"/>
      <c r="K74" s="604"/>
      <c r="L74" s="593"/>
    </row>
    <row r="75" spans="1:12" ht="15.6" hidden="1" x14ac:dyDescent="0.3">
      <c r="A75" s="551"/>
      <c r="B75" s="483"/>
      <c r="C75" s="484"/>
      <c r="D75" s="483"/>
      <c r="E75" s="668">
        <f>DATA!N406</f>
        <v>0</v>
      </c>
      <c r="F75" s="488"/>
      <c r="G75" s="602"/>
      <c r="H75" s="603"/>
      <c r="J75" s="604"/>
      <c r="K75" s="604"/>
      <c r="L75" s="593"/>
    </row>
    <row r="76" spans="1:12" ht="15.6" hidden="1" x14ac:dyDescent="0.3">
      <c r="A76" s="551"/>
      <c r="B76" s="483"/>
      <c r="C76" s="484"/>
      <c r="D76" s="483"/>
      <c r="E76" s="668">
        <f>DATA!N407</f>
        <v>0</v>
      </c>
      <c r="F76" s="488"/>
      <c r="G76" s="602"/>
      <c r="H76" s="603"/>
      <c r="J76" s="604"/>
      <c r="K76" s="604"/>
      <c r="L76" s="593"/>
    </row>
    <row r="77" spans="1:12" ht="15.6" hidden="1" x14ac:dyDescent="0.3">
      <c r="A77" s="551"/>
      <c r="B77" s="483"/>
      <c r="C77" s="484"/>
      <c r="D77" s="483"/>
      <c r="E77" s="668">
        <f>DATA!N408</f>
        <v>0</v>
      </c>
      <c r="F77" s="488"/>
      <c r="G77" s="602"/>
      <c r="H77" s="603"/>
      <c r="J77" s="604"/>
      <c r="K77" s="604"/>
      <c r="L77" s="593"/>
    </row>
    <row r="78" spans="1:12" ht="15.6" hidden="1" x14ac:dyDescent="0.3">
      <c r="A78" s="551"/>
      <c r="B78" s="483"/>
      <c r="C78" s="484"/>
      <c r="D78" s="483"/>
      <c r="E78" s="668">
        <f>DATA!N409</f>
        <v>0</v>
      </c>
      <c r="F78" s="488"/>
      <c r="G78" s="602"/>
      <c r="H78" s="603"/>
      <c r="J78" s="604"/>
      <c r="K78" s="604"/>
      <c r="L78" s="593"/>
    </row>
    <row r="79" spans="1:12" ht="15.6" hidden="1" x14ac:dyDescent="0.3">
      <c r="A79" s="551"/>
      <c r="B79" s="483"/>
      <c r="C79" s="484"/>
      <c r="D79" s="483"/>
      <c r="E79" s="668">
        <f>DATA!N410</f>
        <v>0</v>
      </c>
      <c r="F79" s="488"/>
      <c r="G79" s="602"/>
      <c r="H79" s="603"/>
      <c r="J79" s="604"/>
      <c r="K79" s="604"/>
      <c r="L79" s="593"/>
    </row>
    <row r="80" spans="1:12" ht="15.6" hidden="1" x14ac:dyDescent="0.3">
      <c r="A80" s="551"/>
      <c r="B80" s="483"/>
      <c r="C80" s="484"/>
      <c r="D80" s="483"/>
      <c r="E80" s="668">
        <f>DATA!N411</f>
        <v>0</v>
      </c>
      <c r="F80" s="488"/>
      <c r="G80" s="602"/>
      <c r="H80" s="603"/>
      <c r="J80" s="604"/>
      <c r="K80" s="604"/>
      <c r="L80" s="593"/>
    </row>
    <row r="81" spans="1:6" ht="16.8" hidden="1" customHeight="1" x14ac:dyDescent="0.3">
      <c r="A81" s="551"/>
      <c r="B81" s="727"/>
      <c r="C81" s="727"/>
      <c r="D81" s="483"/>
      <c r="E81" s="668">
        <f>DATA!N412</f>
        <v>0</v>
      </c>
      <c r="F81" s="488"/>
    </row>
    <row r="82" spans="1:6" ht="0.6" customHeight="1" x14ac:dyDescent="0.3">
      <c r="A82" s="551" t="s">
        <v>11</v>
      </c>
      <c r="B82" s="727"/>
      <c r="C82" s="727"/>
      <c r="D82" s="721"/>
      <c r="E82" s="668">
        <f>DATA!N413</f>
        <v>0</v>
      </c>
      <c r="F82" s="606">
        <f>SUM(F15:F22)</f>
        <v>81000</v>
      </c>
    </row>
    <row r="83" spans="1:6" ht="27" customHeight="1" x14ac:dyDescent="0.3">
      <c r="A83" s="691" t="s">
        <v>1387</v>
      </c>
      <c r="B83" s="480"/>
      <c r="C83" s="1070" t="s">
        <v>2157</v>
      </c>
      <c r="D83" s="1070"/>
      <c r="E83" s="1070"/>
      <c r="F83" s="485">
        <f>SUM(F15:F30)</f>
        <v>81000</v>
      </c>
    </row>
    <row r="84" spans="1:6" ht="2.4" hidden="1" customHeight="1" x14ac:dyDescent="0.25">
      <c r="A84" s="687"/>
      <c r="B84" s="480"/>
      <c r="C84" s="480"/>
      <c r="D84" s="693"/>
      <c r="E84" s="693"/>
      <c r="F84" s="692"/>
    </row>
    <row r="85" spans="1:6" ht="6" customHeight="1" x14ac:dyDescent="0.25">
      <c r="A85" s="1064" t="s">
        <v>1388</v>
      </c>
      <c r="B85" s="1065"/>
      <c r="C85" s="1065"/>
      <c r="D85" s="1065"/>
      <c r="E85" s="1065"/>
      <c r="F85" s="1066"/>
    </row>
    <row r="86" spans="1:6" ht="28.2" customHeight="1" x14ac:dyDescent="0.25">
      <c r="A86" s="1064"/>
      <c r="B86" s="1065"/>
      <c r="C86" s="1065"/>
      <c r="D86" s="1065"/>
      <c r="E86" s="1065"/>
      <c r="F86" s="1066"/>
    </row>
    <row r="87" spans="1:6" ht="19.8" customHeight="1" x14ac:dyDescent="0.25">
      <c r="A87" s="697"/>
      <c r="B87" s="698"/>
      <c r="C87" s="698"/>
      <c r="D87" s="698"/>
      <c r="E87" s="698"/>
      <c r="F87" s="699"/>
    </row>
    <row r="88" spans="1:6" ht="18" customHeight="1" x14ac:dyDescent="0.25">
      <c r="A88" s="1067" t="s">
        <v>1389</v>
      </c>
      <c r="B88" s="1068"/>
      <c r="C88" s="700"/>
      <c r="D88" s="1069" t="s">
        <v>249</v>
      </c>
      <c r="E88" s="1069"/>
      <c r="F88" s="490"/>
    </row>
    <row r="89" spans="1:6" s="492" customFormat="1" ht="18" customHeight="1" x14ac:dyDescent="0.35">
      <c r="A89" s="491"/>
      <c r="B89" s="700"/>
      <c r="C89" s="700"/>
      <c r="D89" s="702"/>
      <c r="E89" s="702"/>
      <c r="F89" s="490"/>
    </row>
    <row r="90" spans="1:6" s="492" customFormat="1" ht="18" customHeight="1" x14ac:dyDescent="0.35">
      <c r="A90" s="1071" t="s">
        <v>1390</v>
      </c>
      <c r="B90" s="1072"/>
      <c r="C90" s="1072"/>
      <c r="D90" s="1073" t="s">
        <v>985</v>
      </c>
      <c r="E90" s="1073"/>
      <c r="F90" s="1074"/>
    </row>
    <row r="91" spans="1:6" s="492" customFormat="1" ht="28.5" customHeight="1" x14ac:dyDescent="0.35">
      <c r="A91" s="1054" t="s">
        <v>1391</v>
      </c>
      <c r="B91" s="1052"/>
      <c r="C91" s="1052"/>
      <c r="D91" s="1075" t="s">
        <v>1392</v>
      </c>
      <c r="E91" s="1075"/>
      <c r="F91" s="1076"/>
    </row>
    <row r="92" spans="1:6" s="492" customFormat="1" ht="20.100000000000001" customHeight="1" x14ac:dyDescent="0.35">
      <c r="A92" s="1059" t="s">
        <v>1393</v>
      </c>
      <c r="B92" s="1060"/>
      <c r="C92" s="1060"/>
      <c r="D92" s="1060" t="s">
        <v>1004</v>
      </c>
      <c r="E92" s="1060"/>
      <c r="F92" s="1061"/>
    </row>
    <row r="93" spans="1:6" s="492" customFormat="1" ht="25.5" customHeight="1" x14ac:dyDescent="0.35">
      <c r="A93" s="1050" t="s">
        <v>242</v>
      </c>
      <c r="B93" s="1051"/>
      <c r="C93" s="1051"/>
      <c r="D93" s="1052" t="s">
        <v>1394</v>
      </c>
      <c r="E93" s="1052"/>
      <c r="F93" s="1053"/>
    </row>
    <row r="94" spans="1:6" s="492" customFormat="1" ht="7.8" customHeight="1" x14ac:dyDescent="0.35">
      <c r="A94" s="1054"/>
      <c r="B94" s="1052"/>
      <c r="C94" s="1052"/>
      <c r="D94" s="703"/>
      <c r="E94" s="702"/>
      <c r="F94" s="704"/>
    </row>
    <row r="95" spans="1:6" s="492" customFormat="1" ht="10.8" customHeight="1" thickBot="1" x14ac:dyDescent="0.4">
      <c r="A95" s="481"/>
      <c r="B95" s="700"/>
      <c r="C95" s="700"/>
      <c r="D95" s="700"/>
      <c r="E95" s="700"/>
      <c r="F95" s="705"/>
    </row>
    <row r="96" spans="1:6" s="492" customFormat="1" ht="20.399999999999999" customHeight="1" x14ac:dyDescent="0.35">
      <c r="A96" s="722" t="s">
        <v>1395</v>
      </c>
      <c r="B96" s="723"/>
      <c r="C96" s="740"/>
      <c r="D96" s="723" t="s">
        <v>1396</v>
      </c>
      <c r="E96" s="724"/>
      <c r="F96" s="725"/>
    </row>
    <row r="97" spans="1:6" s="492" customFormat="1" ht="22.2" customHeight="1" x14ac:dyDescent="0.35">
      <c r="A97" s="694" t="s">
        <v>1397</v>
      </c>
      <c r="B97" s="695"/>
      <c r="C97" s="695"/>
      <c r="D97" s="696" t="s">
        <v>1398</v>
      </c>
      <c r="E97" s="480"/>
      <c r="F97" s="688"/>
    </row>
    <row r="98" spans="1:6" s="492" customFormat="1" ht="31.5" customHeight="1" x14ac:dyDescent="0.35">
      <c r="A98" s="706"/>
      <c r="B98" s="1055" t="s">
        <v>847</v>
      </c>
      <c r="C98" s="1056"/>
      <c r="D98" s="707" t="s">
        <v>1678</v>
      </c>
      <c r="E98" s="708">
        <f>F83</f>
        <v>81000</v>
      </c>
      <c r="F98" s="709"/>
    </row>
    <row r="99" spans="1:6" s="492" customFormat="1" ht="18.75" customHeight="1" x14ac:dyDescent="0.35">
      <c r="A99" s="493"/>
      <c r="B99" s="1057" t="s">
        <v>1399</v>
      </c>
      <c r="C99" s="1057"/>
      <c r="D99" s="700"/>
      <c r="E99" s="701"/>
      <c r="F99" s="494"/>
    </row>
    <row r="100" spans="1:6" s="492" customFormat="1" ht="18.600000000000001" thickBot="1" x14ac:dyDescent="0.4">
      <c r="A100" s="495"/>
      <c r="B100" s="1058"/>
      <c r="C100" s="1058"/>
      <c r="D100" s="489"/>
      <c r="E100" s="489"/>
      <c r="F100" s="496"/>
    </row>
    <row r="104" spans="1:6" ht="22.2" customHeight="1" x14ac:dyDescent="0.25"/>
    <row r="105" spans="1:6" x14ac:dyDescent="0.25">
      <c r="A105" s="497"/>
    </row>
  </sheetData>
  <mergeCells count="30">
    <mergeCell ref="B12:C12"/>
    <mergeCell ref="D12:F12"/>
    <mergeCell ref="E2:F2"/>
    <mergeCell ref="A3:F3"/>
    <mergeCell ref="A4:F4"/>
    <mergeCell ref="A5:F5"/>
    <mergeCell ref="B6:C6"/>
    <mergeCell ref="E6:F6"/>
    <mergeCell ref="B7:C7"/>
    <mergeCell ref="E7:F7"/>
    <mergeCell ref="B8:C8"/>
    <mergeCell ref="D8:F8"/>
    <mergeCell ref="A10:F10"/>
    <mergeCell ref="A92:C92"/>
    <mergeCell ref="D92:F92"/>
    <mergeCell ref="B13:C13"/>
    <mergeCell ref="D13:F13"/>
    <mergeCell ref="A85:F86"/>
    <mergeCell ref="A88:B88"/>
    <mergeCell ref="D88:E88"/>
    <mergeCell ref="C83:E83"/>
    <mergeCell ref="A90:C90"/>
    <mergeCell ref="D90:F90"/>
    <mergeCell ref="A91:C91"/>
    <mergeCell ref="D91:F91"/>
    <mergeCell ref="A93:C93"/>
    <mergeCell ref="D93:F93"/>
    <mergeCell ref="A94:C94"/>
    <mergeCell ref="B98:C98"/>
    <mergeCell ref="B99:C100"/>
  </mergeCells>
  <printOptions horizontalCentered="1"/>
  <pageMargins left="0.25" right="0.25" top="0.75" bottom="0.75" header="0.3" footer="0.3"/>
  <pageSetup paperSize="9" scale="61"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0D45C-71E3-4BFA-B9CF-717E2844908C}">
  <sheetPr>
    <pageSetUpPr fitToPage="1"/>
  </sheetPr>
  <dimension ref="A1:J33"/>
  <sheetViews>
    <sheetView topLeftCell="A7" workbookViewId="0">
      <selection activeCell="I17" sqref="I17"/>
    </sheetView>
  </sheetViews>
  <sheetFormatPr defaultColWidth="9" defaultRowHeight="14.4" x14ac:dyDescent="0.3"/>
  <cols>
    <col min="1" max="16384" width="9" style="507"/>
  </cols>
  <sheetData>
    <row r="1" spans="1:10" x14ac:dyDescent="0.3">
      <c r="A1" s="1100" t="s">
        <v>252</v>
      </c>
      <c r="B1" s="1100"/>
      <c r="C1" s="1100"/>
      <c r="D1" s="1100"/>
      <c r="E1" s="1100"/>
      <c r="F1" s="1100"/>
      <c r="G1" s="1100"/>
      <c r="H1" s="1100"/>
    </row>
    <row r="2" spans="1:10" ht="2.25" customHeight="1" x14ac:dyDescent="0.3">
      <c r="A2" s="508"/>
      <c r="B2" s="508"/>
      <c r="C2" s="508"/>
      <c r="D2" s="508"/>
      <c r="E2" s="508"/>
      <c r="F2" s="508"/>
      <c r="G2" s="508"/>
      <c r="H2" s="508"/>
    </row>
    <row r="3" spans="1:10" ht="47.25" customHeight="1" x14ac:dyDescent="0.3">
      <c r="A3" s="1099" t="s">
        <v>514</v>
      </c>
      <c r="B3" s="1099"/>
      <c r="C3" s="1099"/>
      <c r="D3" s="1099"/>
      <c r="E3" s="1099"/>
      <c r="F3" s="1099"/>
      <c r="G3" s="1099"/>
      <c r="H3" s="1099"/>
      <c r="I3" s="1099"/>
      <c r="J3" s="509"/>
    </row>
    <row r="4" spans="1:10" x14ac:dyDescent="0.3">
      <c r="A4" s="510" t="s">
        <v>253</v>
      </c>
      <c r="B4" s="510"/>
      <c r="C4" s="510"/>
      <c r="D4" s="510"/>
      <c r="E4" s="510"/>
      <c r="F4" s="510"/>
      <c r="G4" s="510"/>
      <c r="H4" s="510"/>
      <c r="I4" s="509"/>
      <c r="J4" s="509"/>
    </row>
    <row r="5" spans="1:10" x14ac:dyDescent="0.3">
      <c r="A5" s="510"/>
      <c r="B5" s="510" t="s">
        <v>1406</v>
      </c>
      <c r="C5" s="510"/>
      <c r="D5" s="510"/>
      <c r="E5" s="510"/>
      <c r="F5" s="510"/>
      <c r="G5" s="510"/>
      <c r="H5" s="510"/>
      <c r="I5" s="509"/>
      <c r="J5" s="509"/>
    </row>
    <row r="6" spans="1:10" x14ac:dyDescent="0.3">
      <c r="A6" s="510"/>
      <c r="B6" s="510" t="s">
        <v>1407</v>
      </c>
      <c r="C6" s="510"/>
      <c r="D6" s="510"/>
      <c r="E6" s="510"/>
      <c r="F6" s="510"/>
      <c r="G6" s="510"/>
      <c r="H6" s="510"/>
      <c r="I6" s="509"/>
      <c r="J6" s="509"/>
    </row>
    <row r="7" spans="1:10" x14ac:dyDescent="0.3">
      <c r="A7" s="510"/>
      <c r="B7" s="510" t="s">
        <v>1408</v>
      </c>
      <c r="C7" s="510"/>
      <c r="D7" s="510"/>
      <c r="E7" s="510"/>
      <c r="F7" s="510"/>
      <c r="G7" s="510"/>
      <c r="H7" s="510"/>
      <c r="I7" s="509"/>
      <c r="J7" s="509"/>
    </row>
    <row r="8" spans="1:10" x14ac:dyDescent="0.3">
      <c r="A8" s="510"/>
      <c r="B8" s="510"/>
      <c r="C8" s="511" t="s">
        <v>1409</v>
      </c>
      <c r="D8" s="510"/>
      <c r="E8" s="510" t="s">
        <v>254</v>
      </c>
      <c r="F8" s="510"/>
      <c r="G8" s="510"/>
      <c r="H8" s="510"/>
      <c r="I8" s="509"/>
      <c r="J8" s="509"/>
    </row>
    <row r="9" spans="1:10" x14ac:dyDescent="0.3">
      <c r="A9" s="510"/>
      <c r="B9" s="510"/>
      <c r="C9" s="510"/>
      <c r="D9" s="510"/>
      <c r="E9" s="510" t="s">
        <v>255</v>
      </c>
      <c r="F9" s="510"/>
      <c r="G9" s="510"/>
      <c r="H9" s="510"/>
      <c r="I9" s="509"/>
      <c r="J9" s="509"/>
    </row>
    <row r="10" spans="1:10" x14ac:dyDescent="0.3">
      <c r="A10" s="510"/>
      <c r="B10" s="510"/>
      <c r="C10" s="510"/>
      <c r="D10" s="510"/>
      <c r="E10" s="510" t="s">
        <v>256</v>
      </c>
      <c r="F10" s="510"/>
      <c r="G10" s="510"/>
      <c r="H10" s="510"/>
      <c r="I10" s="509"/>
      <c r="J10" s="509"/>
    </row>
    <row r="11" spans="1:10" x14ac:dyDescent="0.3">
      <c r="A11" s="510"/>
      <c r="B11" s="510" t="s">
        <v>1410</v>
      </c>
      <c r="C11" s="510"/>
      <c r="D11" s="510"/>
      <c r="E11" s="510"/>
      <c r="F11" s="510"/>
      <c r="G11" s="510"/>
      <c r="H11" s="510"/>
      <c r="I11" s="509"/>
      <c r="J11" s="509"/>
    </row>
    <row r="12" spans="1:10" ht="40.5" customHeight="1" x14ac:dyDescent="0.3">
      <c r="A12" s="510"/>
      <c r="B12" s="1099" t="s">
        <v>1411</v>
      </c>
      <c r="C12" s="1099"/>
      <c r="D12" s="1099"/>
      <c r="E12" s="1099"/>
      <c r="F12" s="1099"/>
      <c r="G12" s="1099"/>
      <c r="H12" s="1099"/>
      <c r="I12" s="1099"/>
      <c r="J12" s="509"/>
    </row>
    <row r="13" spans="1:10" ht="42" customHeight="1" x14ac:dyDescent="0.3">
      <c r="A13" s="510"/>
      <c r="B13" s="1099" t="s">
        <v>1412</v>
      </c>
      <c r="C13" s="1099"/>
      <c r="D13" s="1099"/>
      <c r="E13" s="1099"/>
      <c r="F13" s="1099"/>
      <c r="G13" s="1099"/>
      <c r="H13" s="1099"/>
      <c r="I13" s="1099"/>
      <c r="J13" s="509"/>
    </row>
    <row r="14" spans="1:10" x14ac:dyDescent="0.3">
      <c r="A14" s="510"/>
      <c r="B14" s="1101" t="s">
        <v>1413</v>
      </c>
      <c r="C14" s="1101"/>
      <c r="D14" s="1101"/>
      <c r="E14" s="1101"/>
      <c r="F14" s="1101"/>
      <c r="G14" s="1101"/>
      <c r="H14" s="1101"/>
      <c r="I14" s="1101"/>
      <c r="J14" s="1101"/>
    </row>
    <row r="15" spans="1:10" ht="29.25" customHeight="1" x14ac:dyDescent="0.3">
      <c r="A15" s="510"/>
      <c r="B15" s="1102" t="s">
        <v>1414</v>
      </c>
      <c r="C15" s="1102"/>
      <c r="D15" s="1102"/>
      <c r="E15" s="1102"/>
      <c r="F15" s="1102"/>
      <c r="G15" s="1102"/>
      <c r="H15" s="1102"/>
      <c r="I15" s="1102"/>
      <c r="J15" s="509"/>
    </row>
    <row r="16" spans="1:10" ht="26.25" customHeight="1" x14ac:dyDescent="0.3">
      <c r="A16" s="510"/>
      <c r="B16" s="1103" t="s">
        <v>1415</v>
      </c>
      <c r="C16" s="1103"/>
      <c r="D16" s="1103"/>
      <c r="E16" s="1103"/>
      <c r="F16" s="1103"/>
      <c r="G16" s="1103"/>
      <c r="H16" s="1103"/>
      <c r="I16" s="1103"/>
      <c r="J16" s="509"/>
    </row>
    <row r="17" spans="1:10" ht="25.5" customHeight="1" x14ac:dyDescent="0.3">
      <c r="A17" s="510"/>
      <c r="B17" s="1099" t="s">
        <v>1416</v>
      </c>
      <c r="C17" s="1099"/>
      <c r="D17" s="1099"/>
      <c r="E17" s="1099"/>
      <c r="F17" s="1099"/>
      <c r="G17" s="1099"/>
      <c r="H17" s="1099"/>
      <c r="I17" s="509"/>
      <c r="J17" s="509"/>
    </row>
    <row r="18" spans="1:10" ht="16.5" customHeight="1" x14ac:dyDescent="0.3">
      <c r="A18" s="510"/>
      <c r="B18" s="1099" t="s">
        <v>1417</v>
      </c>
      <c r="C18" s="1099"/>
      <c r="D18" s="1099"/>
      <c r="E18" s="1099"/>
      <c r="F18" s="1099"/>
      <c r="G18" s="1099"/>
      <c r="H18" s="1099"/>
      <c r="I18" s="1099"/>
      <c r="J18" s="1099"/>
    </row>
    <row r="19" spans="1:10" x14ac:dyDescent="0.3">
      <c r="A19" s="510"/>
      <c r="B19" s="510" t="s">
        <v>1418</v>
      </c>
      <c r="C19" s="510"/>
      <c r="D19" s="510"/>
      <c r="E19" s="510"/>
      <c r="F19" s="510"/>
      <c r="G19" s="510"/>
      <c r="H19" s="510"/>
      <c r="I19" s="509"/>
      <c r="J19" s="509"/>
    </row>
    <row r="20" spans="1:10" x14ac:dyDescent="0.3">
      <c r="A20" s="510"/>
      <c r="B20" s="510" t="s">
        <v>1419</v>
      </c>
      <c r="C20" s="510"/>
      <c r="D20" s="510"/>
      <c r="E20" s="510"/>
      <c r="F20" s="510"/>
      <c r="G20" s="510"/>
      <c r="H20" s="510"/>
      <c r="I20" s="509"/>
      <c r="J20" s="509"/>
    </row>
    <row r="21" spans="1:10" ht="30" customHeight="1" x14ac:dyDescent="0.3">
      <c r="A21" s="510"/>
      <c r="B21" s="1099" t="s">
        <v>1420</v>
      </c>
      <c r="C21" s="1099"/>
      <c r="D21" s="1099"/>
      <c r="E21" s="1099"/>
      <c r="F21" s="1099"/>
      <c r="G21" s="1099"/>
      <c r="H21" s="1099"/>
      <c r="I21" s="1099"/>
      <c r="J21" s="509"/>
    </row>
    <row r="22" spans="1:10" ht="42" customHeight="1" x14ac:dyDescent="0.3">
      <c r="A22" s="510"/>
      <c r="B22" s="1099" t="s">
        <v>1421</v>
      </c>
      <c r="C22" s="1099"/>
      <c r="D22" s="1099"/>
      <c r="E22" s="1099"/>
      <c r="F22" s="1099"/>
      <c r="G22" s="1099"/>
      <c r="H22" s="1099"/>
      <c r="I22" s="509"/>
      <c r="J22" s="509"/>
    </row>
    <row r="23" spans="1:10" ht="16.8" customHeight="1" x14ac:dyDescent="0.3">
      <c r="A23" s="510"/>
      <c r="B23" s="1099" t="s">
        <v>1422</v>
      </c>
      <c r="C23" s="1099"/>
      <c r="D23" s="1099"/>
      <c r="E23" s="1099"/>
      <c r="F23" s="1099"/>
      <c r="G23" s="1099"/>
      <c r="H23" s="1099"/>
      <c r="I23" s="1099"/>
      <c r="J23" s="1099"/>
    </row>
    <row r="24" spans="1:10" x14ac:dyDescent="0.3">
      <c r="A24" s="510"/>
      <c r="B24" s="1099" t="s">
        <v>1423</v>
      </c>
      <c r="C24" s="1099"/>
      <c r="D24" s="1099"/>
      <c r="E24" s="1099"/>
      <c r="F24" s="1099"/>
      <c r="G24" s="1099"/>
      <c r="H24" s="1099"/>
      <c r="I24" s="509"/>
      <c r="J24" s="509"/>
    </row>
    <row r="25" spans="1:10" x14ac:dyDescent="0.3">
      <c r="A25" s="510"/>
      <c r="B25" s="510" t="s">
        <v>1424</v>
      </c>
      <c r="C25" s="510"/>
      <c r="D25" s="510"/>
      <c r="E25" s="510"/>
      <c r="F25" s="510"/>
      <c r="G25" s="510"/>
      <c r="H25" s="510"/>
      <c r="I25" s="509"/>
      <c r="J25" s="509"/>
    </row>
    <row r="26" spans="1:10" ht="25.5" customHeight="1" x14ac:dyDescent="0.3">
      <c r="A26" s="510"/>
      <c r="B26" s="1099" t="s">
        <v>1425</v>
      </c>
      <c r="C26" s="1099"/>
      <c r="D26" s="1099"/>
      <c r="E26" s="1099"/>
      <c r="F26" s="1099"/>
      <c r="G26" s="1099"/>
      <c r="H26" s="1099"/>
      <c r="I26" s="1099"/>
      <c r="J26" s="509"/>
    </row>
    <row r="27" spans="1:10" ht="39.75" customHeight="1" x14ac:dyDescent="0.3">
      <c r="A27" s="510"/>
      <c r="B27" s="1103" t="s">
        <v>1426</v>
      </c>
      <c r="C27" s="1103"/>
      <c r="D27" s="1103"/>
      <c r="E27" s="1103"/>
      <c r="F27" s="1103"/>
      <c r="G27" s="1103"/>
      <c r="H27" s="1103"/>
      <c r="I27" s="1103"/>
      <c r="J27" s="509"/>
    </row>
    <row r="28" spans="1:10" x14ac:dyDescent="0.3">
      <c r="A28" s="510" t="s">
        <v>257</v>
      </c>
      <c r="B28" s="510"/>
      <c r="C28" s="510"/>
      <c r="D28" s="510"/>
      <c r="E28" s="510"/>
      <c r="F28" s="510"/>
      <c r="G28" s="510"/>
      <c r="H28" s="510"/>
      <c r="I28" s="509"/>
      <c r="J28" s="509"/>
    </row>
    <row r="29" spans="1:10" ht="27" customHeight="1" x14ac:dyDescent="0.3">
      <c r="A29" s="510"/>
      <c r="B29" s="1099" t="s">
        <v>1427</v>
      </c>
      <c r="C29" s="1099"/>
      <c r="D29" s="1099"/>
      <c r="E29" s="1099"/>
      <c r="F29" s="1099"/>
      <c r="G29" s="1099"/>
      <c r="H29" s="1099"/>
      <c r="I29" s="1099"/>
      <c r="J29" s="509"/>
    </row>
    <row r="30" spans="1:10" x14ac:dyDescent="0.3">
      <c r="A30" s="510"/>
      <c r="B30" s="510" t="s">
        <v>1428</v>
      </c>
      <c r="C30" s="510"/>
      <c r="D30" s="510"/>
      <c r="E30" s="510"/>
      <c r="F30" s="510"/>
      <c r="G30" s="510"/>
      <c r="H30" s="510"/>
      <c r="I30" s="509"/>
      <c r="J30" s="509"/>
    </row>
    <row r="31" spans="1:10" ht="15" customHeight="1" x14ac:dyDescent="0.3">
      <c r="A31" s="510"/>
      <c r="B31" s="1099" t="s">
        <v>1429</v>
      </c>
      <c r="C31" s="1099"/>
      <c r="D31" s="1099"/>
      <c r="E31" s="1099"/>
      <c r="F31" s="1099"/>
      <c r="G31" s="1099"/>
      <c r="H31" s="1099"/>
      <c r="I31" s="1099"/>
      <c r="J31" s="1099"/>
    </row>
    <row r="32" spans="1:10" x14ac:dyDescent="0.3">
      <c r="A32" s="510"/>
      <c r="B32" s="510" t="s">
        <v>1430</v>
      </c>
      <c r="C32" s="510"/>
      <c r="D32" s="510"/>
      <c r="E32" s="510"/>
      <c r="F32" s="510"/>
      <c r="G32" s="510"/>
      <c r="H32" s="510"/>
      <c r="I32" s="509"/>
      <c r="J32" s="509"/>
    </row>
    <row r="33" spans="1:10" x14ac:dyDescent="0.3">
      <c r="A33" s="509"/>
      <c r="B33" s="509"/>
      <c r="C33" s="509"/>
      <c r="D33" s="509"/>
      <c r="E33" s="509"/>
      <c r="F33" s="509"/>
      <c r="G33" s="509"/>
      <c r="H33" s="509"/>
      <c r="I33" s="509"/>
      <c r="J33" s="509"/>
    </row>
  </sheetData>
  <mergeCells count="17">
    <mergeCell ref="B24:H24"/>
    <mergeCell ref="B26:I26"/>
    <mergeCell ref="B27:I27"/>
    <mergeCell ref="B29:I29"/>
    <mergeCell ref="B31:J31"/>
    <mergeCell ref="B23:J23"/>
    <mergeCell ref="A1:H1"/>
    <mergeCell ref="A3:I3"/>
    <mergeCell ref="B12:I12"/>
    <mergeCell ref="B13:I13"/>
    <mergeCell ref="B14:J14"/>
    <mergeCell ref="B15:I15"/>
    <mergeCell ref="B16:I16"/>
    <mergeCell ref="B17:H17"/>
    <mergeCell ref="B18:J18"/>
    <mergeCell ref="B21:I21"/>
    <mergeCell ref="B22:H22"/>
  </mergeCells>
  <pageMargins left="0.7" right="0.7" top="1.04" bottom="0.75" header="0.5" footer="0.3"/>
  <pageSetup paperSize="9" scale="99"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L44"/>
  <sheetViews>
    <sheetView topLeftCell="A17" zoomScale="115" zoomScaleNormal="115" workbookViewId="0">
      <selection activeCell="B27" sqref="B27"/>
    </sheetView>
  </sheetViews>
  <sheetFormatPr defaultColWidth="9.33203125" defaultRowHeight="14.4" x14ac:dyDescent="0.3"/>
  <cols>
    <col min="1" max="1" width="4.33203125" style="106" customWidth="1"/>
    <col min="2" max="2" width="11.5546875" style="106" bestFit="1" customWidth="1"/>
    <col min="3" max="3" width="36.6640625" style="106" customWidth="1"/>
    <col min="4" max="4" width="5.6640625" style="106" customWidth="1"/>
    <col min="5" max="5" width="11.6640625" style="106" customWidth="1"/>
    <col min="6" max="6" width="36.6640625" style="106" customWidth="1"/>
    <col min="7" max="7" width="6.109375" style="106" customWidth="1"/>
    <col min="8" max="8" width="12.5546875" style="106" customWidth="1"/>
    <col min="9" max="9" width="36.6640625" style="106" customWidth="1"/>
    <col min="10" max="16384" width="9.33203125" style="106"/>
  </cols>
  <sheetData>
    <row r="1" spans="2:12" x14ac:dyDescent="0.3">
      <c r="B1" s="104" t="s">
        <v>468</v>
      </c>
      <c r="C1" s="105" t="s">
        <v>946</v>
      </c>
      <c r="D1" s="1104" t="s">
        <v>467</v>
      </c>
      <c r="E1" s="104" t="s">
        <v>468</v>
      </c>
      <c r="F1" s="105" t="str">
        <f>C1</f>
        <v>22-040</v>
      </c>
      <c r="G1" s="1104" t="s">
        <v>467</v>
      </c>
      <c r="H1" s="104" t="s">
        <v>468</v>
      </c>
      <c r="I1" s="105" t="str">
        <f>C1</f>
        <v>22-040</v>
      </c>
    </row>
    <row r="2" spans="2:12" ht="15" thickBot="1" x14ac:dyDescent="0.35">
      <c r="B2" s="104" t="s">
        <v>469</v>
      </c>
      <c r="C2" s="104"/>
      <c r="D2" s="1105"/>
      <c r="E2" s="104" t="s">
        <v>469</v>
      </c>
      <c r="F2" s="104"/>
      <c r="G2" s="1105"/>
      <c r="H2" s="104" t="s">
        <v>469</v>
      </c>
      <c r="I2" s="104"/>
    </row>
    <row r="3" spans="2:12" ht="15.6" thickTop="1" thickBot="1" x14ac:dyDescent="0.35">
      <c r="B3" s="107"/>
      <c r="C3" s="149" t="s">
        <v>470</v>
      </c>
      <c r="D3" s="1105"/>
      <c r="E3" s="107"/>
      <c r="F3" s="108" t="s">
        <v>470</v>
      </c>
      <c r="G3" s="1105"/>
      <c r="H3" s="107"/>
      <c r="I3" s="108" t="s">
        <v>470</v>
      </c>
    </row>
    <row r="4" spans="2:12" ht="15.6" thickTop="1" thickBot="1" x14ac:dyDescent="0.35">
      <c r="B4" s="107" t="s">
        <v>471</v>
      </c>
      <c r="C4" s="149" t="s">
        <v>472</v>
      </c>
      <c r="D4" s="1105"/>
      <c r="E4" s="107" t="s">
        <v>471</v>
      </c>
      <c r="F4" s="108" t="s">
        <v>472</v>
      </c>
      <c r="G4" s="1105"/>
      <c r="H4" s="107" t="s">
        <v>471</v>
      </c>
      <c r="I4" s="108" t="s">
        <v>472</v>
      </c>
    </row>
    <row r="5" spans="2:12" ht="15.6" thickTop="1" thickBot="1" x14ac:dyDescent="0.35">
      <c r="B5" s="107"/>
      <c r="C5" s="149" t="s">
        <v>473</v>
      </c>
      <c r="D5" s="1105"/>
      <c r="E5" s="107"/>
      <c r="F5" s="108" t="s">
        <v>473</v>
      </c>
      <c r="G5" s="1105"/>
      <c r="H5" s="107"/>
      <c r="I5" s="108" t="s">
        <v>473</v>
      </c>
    </row>
    <row r="6" spans="2:12" ht="15.6" thickTop="1" thickBot="1" x14ac:dyDescent="0.35">
      <c r="B6" s="107" t="s">
        <v>471</v>
      </c>
      <c r="C6" s="149" t="s">
        <v>474</v>
      </c>
      <c r="D6" s="1105"/>
      <c r="E6" s="107" t="s">
        <v>471</v>
      </c>
      <c r="F6" s="108" t="s">
        <v>474</v>
      </c>
      <c r="G6" s="1105"/>
      <c r="H6" s="107" t="s">
        <v>471</v>
      </c>
      <c r="I6" s="108" t="s">
        <v>474</v>
      </c>
    </row>
    <row r="7" spans="2:12" ht="15.6" thickTop="1" thickBot="1" x14ac:dyDescent="0.35">
      <c r="B7" s="107" t="s">
        <v>471</v>
      </c>
      <c r="C7" s="149" t="s">
        <v>475</v>
      </c>
      <c r="D7" s="1105"/>
      <c r="E7" s="107" t="str">
        <f t="shared" ref="E7:E13" si="0">B7</f>
        <v>X</v>
      </c>
      <c r="F7" s="108" t="s">
        <v>475</v>
      </c>
      <c r="G7" s="1105"/>
      <c r="H7" s="107" t="str">
        <f t="shared" ref="H7:H13" si="1">B7</f>
        <v>X</v>
      </c>
      <c r="I7" s="108" t="s">
        <v>475</v>
      </c>
    </row>
    <row r="8" spans="2:12" ht="15.6" thickTop="1" thickBot="1" x14ac:dyDescent="0.35">
      <c r="B8" s="107" t="s">
        <v>471</v>
      </c>
      <c r="C8" s="149" t="s">
        <v>476</v>
      </c>
      <c r="D8" s="1105"/>
      <c r="E8" s="107" t="str">
        <f t="shared" si="0"/>
        <v>X</v>
      </c>
      <c r="F8" s="108" t="s">
        <v>476</v>
      </c>
      <c r="G8" s="1105"/>
      <c r="H8" s="107" t="str">
        <f t="shared" si="1"/>
        <v>X</v>
      </c>
      <c r="I8" s="108" t="s">
        <v>476</v>
      </c>
    </row>
    <row r="9" spans="2:12" ht="15.6" thickTop="1" thickBot="1" x14ac:dyDescent="0.35">
      <c r="B9" s="107" t="s">
        <v>471</v>
      </c>
      <c r="C9" s="149" t="s">
        <v>477</v>
      </c>
      <c r="D9" s="1105"/>
      <c r="E9" s="107" t="str">
        <f t="shared" si="0"/>
        <v>X</v>
      </c>
      <c r="F9" s="108" t="s">
        <v>477</v>
      </c>
      <c r="G9" s="1105"/>
      <c r="H9" s="107" t="str">
        <f t="shared" si="1"/>
        <v>X</v>
      </c>
      <c r="I9" s="108" t="s">
        <v>477</v>
      </c>
    </row>
    <row r="10" spans="2:12" ht="15.6" thickTop="1" thickBot="1" x14ac:dyDescent="0.35">
      <c r="B10" s="107" t="s">
        <v>471</v>
      </c>
      <c r="C10" s="149" t="s">
        <v>478</v>
      </c>
      <c r="D10" s="1105"/>
      <c r="E10" s="107" t="str">
        <f t="shared" si="0"/>
        <v>X</v>
      </c>
      <c r="F10" s="108" t="s">
        <v>478</v>
      </c>
      <c r="G10" s="1105"/>
      <c r="H10" s="107" t="str">
        <f t="shared" si="1"/>
        <v>X</v>
      </c>
      <c r="I10" s="108" t="s">
        <v>478</v>
      </c>
    </row>
    <row r="11" spans="2:12" ht="15.6" thickTop="1" thickBot="1" x14ac:dyDescent="0.35">
      <c r="B11" s="107" t="s">
        <v>471</v>
      </c>
      <c r="C11" s="149" t="s">
        <v>479</v>
      </c>
      <c r="D11" s="1105"/>
      <c r="E11" s="107" t="str">
        <f t="shared" si="0"/>
        <v>X</v>
      </c>
      <c r="F11" s="108" t="s">
        <v>479</v>
      </c>
      <c r="G11" s="1105"/>
      <c r="H11" s="107" t="str">
        <f t="shared" si="1"/>
        <v>X</v>
      </c>
      <c r="I11" s="108" t="s">
        <v>479</v>
      </c>
    </row>
    <row r="12" spans="2:12" ht="32.25" customHeight="1" thickTop="1" thickBot="1" x14ac:dyDescent="0.35">
      <c r="B12" s="107" t="s">
        <v>471</v>
      </c>
      <c r="C12" s="150" t="s">
        <v>480</v>
      </c>
      <c r="D12" s="1105"/>
      <c r="E12" s="109" t="str">
        <f t="shared" si="0"/>
        <v>X</v>
      </c>
      <c r="F12" s="110" t="s">
        <v>480</v>
      </c>
      <c r="G12" s="1105"/>
      <c r="H12" s="109" t="str">
        <f t="shared" si="1"/>
        <v>X</v>
      </c>
      <c r="I12" s="110" t="s">
        <v>480</v>
      </c>
    </row>
    <row r="13" spans="2:12" ht="15.6" thickTop="1" thickBot="1" x14ac:dyDescent="0.35">
      <c r="B13" s="107"/>
      <c r="C13" s="149" t="s">
        <v>481</v>
      </c>
      <c r="D13" s="1105"/>
      <c r="E13" s="107">
        <f t="shared" si="0"/>
        <v>0</v>
      </c>
      <c r="F13" s="108" t="s">
        <v>481</v>
      </c>
      <c r="G13" s="1105"/>
      <c r="H13" s="107">
        <f t="shared" si="1"/>
        <v>0</v>
      </c>
      <c r="I13" s="108" t="s">
        <v>481</v>
      </c>
    </row>
    <row r="14" spans="2:12" ht="15.6" thickTop="1" thickBot="1" x14ac:dyDescent="0.35">
      <c r="B14" s="107" t="s">
        <v>471</v>
      </c>
      <c r="C14" s="149" t="s">
        <v>895</v>
      </c>
      <c r="D14" s="1105"/>
      <c r="E14" s="107" t="str">
        <f t="shared" ref="E14:E21" si="2">B14</f>
        <v>X</v>
      </c>
      <c r="F14" s="149" t="s">
        <v>895</v>
      </c>
      <c r="G14" s="1105"/>
      <c r="H14" s="107" t="str">
        <f>E14</f>
        <v>X</v>
      </c>
      <c r="I14" s="149" t="s">
        <v>895</v>
      </c>
    </row>
    <row r="15" spans="2:12" ht="15.6" thickTop="1" thickBot="1" x14ac:dyDescent="0.35">
      <c r="B15" s="107" t="s">
        <v>471</v>
      </c>
      <c r="C15" s="149" t="s">
        <v>896</v>
      </c>
      <c r="D15" s="1105"/>
      <c r="E15" s="107" t="str">
        <f t="shared" si="2"/>
        <v>X</v>
      </c>
      <c r="F15" s="149" t="s">
        <v>896</v>
      </c>
      <c r="G15" s="1105"/>
      <c r="H15" s="107" t="str">
        <f>E15</f>
        <v>X</v>
      </c>
      <c r="I15" s="149" t="s">
        <v>896</v>
      </c>
    </row>
    <row r="16" spans="2:12" ht="15.6" thickTop="1" thickBot="1" x14ac:dyDescent="0.35">
      <c r="B16" s="107" t="s">
        <v>471</v>
      </c>
      <c r="C16" s="149" t="s">
        <v>482</v>
      </c>
      <c r="D16" s="1105"/>
      <c r="E16" s="107" t="str">
        <f t="shared" si="2"/>
        <v>X</v>
      </c>
      <c r="F16" s="108" t="s">
        <v>482</v>
      </c>
      <c r="G16" s="1105"/>
      <c r="H16" s="107" t="str">
        <f>B16</f>
        <v>X</v>
      </c>
      <c r="I16" s="108" t="s">
        <v>482</v>
      </c>
      <c r="K16" s="107"/>
      <c r="L16" s="108"/>
    </row>
    <row r="17" spans="2:12" ht="15.6" thickTop="1" thickBot="1" x14ac:dyDescent="0.35">
      <c r="B17" s="107" t="s">
        <v>471</v>
      </c>
      <c r="C17" s="149" t="s">
        <v>483</v>
      </c>
      <c r="D17" s="1105"/>
      <c r="E17" s="107" t="str">
        <f t="shared" si="2"/>
        <v>X</v>
      </c>
      <c r="F17" s="108" t="s">
        <v>483</v>
      </c>
      <c r="G17" s="1105"/>
      <c r="H17" s="107"/>
      <c r="I17" s="108" t="s">
        <v>483</v>
      </c>
      <c r="K17" s="107"/>
      <c r="L17" s="108"/>
    </row>
    <row r="18" spans="2:12" ht="15.6" thickTop="1" thickBot="1" x14ac:dyDescent="0.35">
      <c r="B18" s="107" t="s">
        <v>471</v>
      </c>
      <c r="C18" s="149" t="s">
        <v>484</v>
      </c>
      <c r="D18" s="1105"/>
      <c r="E18" s="107" t="str">
        <f t="shared" si="2"/>
        <v>X</v>
      </c>
      <c r="F18" s="149" t="s">
        <v>484</v>
      </c>
      <c r="G18" s="1105"/>
      <c r="H18" s="107" t="str">
        <f>B18</f>
        <v>X</v>
      </c>
      <c r="I18" s="149" t="s">
        <v>484</v>
      </c>
      <c r="K18" s="107"/>
      <c r="L18" s="108"/>
    </row>
    <row r="19" spans="2:12" ht="30" thickTop="1" thickBot="1" x14ac:dyDescent="0.35">
      <c r="B19" s="109"/>
      <c r="C19" s="151" t="s">
        <v>485</v>
      </c>
      <c r="D19" s="1105"/>
      <c r="E19" s="109">
        <f t="shared" si="2"/>
        <v>0</v>
      </c>
      <c r="F19" s="111" t="s">
        <v>485</v>
      </c>
      <c r="G19" s="1105"/>
      <c r="H19" s="109">
        <f>B19</f>
        <v>0</v>
      </c>
      <c r="I19" s="111" t="s">
        <v>485</v>
      </c>
      <c r="K19" s="107"/>
      <c r="L19" s="108"/>
    </row>
    <row r="20" spans="2:12" ht="15.6" thickTop="1" thickBot="1" x14ac:dyDescent="0.35">
      <c r="B20" s="107" t="s">
        <v>471</v>
      </c>
      <c r="C20" s="149" t="s">
        <v>486</v>
      </c>
      <c r="D20" s="1105"/>
      <c r="E20" s="107" t="str">
        <f t="shared" si="2"/>
        <v>X</v>
      </c>
      <c r="F20" s="108" t="s">
        <v>486</v>
      </c>
      <c r="G20" s="1105"/>
      <c r="H20" s="107" t="str">
        <f>B20</f>
        <v>X</v>
      </c>
      <c r="I20" s="108" t="s">
        <v>486</v>
      </c>
      <c r="K20" s="107"/>
      <c r="L20" s="108"/>
    </row>
    <row r="21" spans="2:12" ht="15.6" thickTop="1" thickBot="1" x14ac:dyDescent="0.35">
      <c r="B21" s="107" t="s">
        <v>471</v>
      </c>
      <c r="C21" s="149" t="s">
        <v>487</v>
      </c>
      <c r="D21" s="1105"/>
      <c r="E21" s="107" t="str">
        <f t="shared" si="2"/>
        <v>X</v>
      </c>
      <c r="F21" s="108" t="s">
        <v>487</v>
      </c>
      <c r="G21" s="1105"/>
      <c r="H21" s="107" t="str">
        <f>B21</f>
        <v>X</v>
      </c>
      <c r="I21" s="108" t="s">
        <v>487</v>
      </c>
      <c r="K21" s="107"/>
      <c r="L21" s="108"/>
    </row>
    <row r="22" spans="2:12" ht="15.6" thickTop="1" thickBot="1" x14ac:dyDescent="0.35">
      <c r="B22" s="107" t="s">
        <v>471</v>
      </c>
      <c r="C22" s="149" t="s">
        <v>488</v>
      </c>
      <c r="D22" s="1105"/>
      <c r="E22" s="107" t="s">
        <v>471</v>
      </c>
      <c r="F22" s="108" t="s">
        <v>488</v>
      </c>
      <c r="G22" s="1105"/>
      <c r="H22" s="107" t="s">
        <v>471</v>
      </c>
      <c r="I22" s="108" t="s">
        <v>488</v>
      </c>
      <c r="K22" s="107"/>
      <c r="L22" s="108"/>
    </row>
    <row r="23" spans="2:12" ht="15.6" thickTop="1" thickBot="1" x14ac:dyDescent="0.35">
      <c r="B23" s="107"/>
      <c r="C23" s="149" t="s">
        <v>489</v>
      </c>
      <c r="D23" s="1105"/>
      <c r="E23" s="107">
        <f>B23</f>
        <v>0</v>
      </c>
      <c r="F23" s="108" t="s">
        <v>489</v>
      </c>
      <c r="G23" s="1105"/>
      <c r="H23" s="107">
        <f>B23</f>
        <v>0</v>
      </c>
      <c r="I23" s="108" t="s">
        <v>489</v>
      </c>
      <c r="K23" s="107"/>
      <c r="L23" s="108"/>
    </row>
    <row r="24" spans="2:12" ht="15.6" thickTop="1" thickBot="1" x14ac:dyDescent="0.35">
      <c r="B24" s="107" t="s">
        <v>471</v>
      </c>
      <c r="C24" s="149" t="s">
        <v>490</v>
      </c>
      <c r="D24" s="1105"/>
      <c r="E24" s="107" t="s">
        <v>471</v>
      </c>
      <c r="F24" s="108" t="s">
        <v>490</v>
      </c>
      <c r="G24" s="1105"/>
      <c r="H24" s="107" t="s">
        <v>471</v>
      </c>
      <c r="I24" s="108" t="s">
        <v>490</v>
      </c>
      <c r="K24" s="107"/>
      <c r="L24" s="108"/>
    </row>
    <row r="25" spans="2:12" ht="24.6" customHeight="1" thickTop="1" thickBot="1" x14ac:dyDescent="0.35">
      <c r="B25" s="107"/>
      <c r="C25" s="149" t="s">
        <v>945</v>
      </c>
      <c r="D25" s="1105"/>
      <c r="E25" s="107"/>
      <c r="F25" s="108" t="str">
        <f>C25</f>
        <v>(3)ARE # 221111LLB,DRD,AAM-ARE</v>
      </c>
      <c r="G25" s="1105"/>
      <c r="H25" s="107">
        <f>B25</f>
        <v>0</v>
      </c>
      <c r="I25" s="108" t="str">
        <f>C25</f>
        <v>(3)ARE # 221111LLB,DRD,AAM-ARE</v>
      </c>
      <c r="K25" s="109"/>
      <c r="L25" s="110"/>
    </row>
    <row r="26" spans="2:12" ht="31.2" customHeight="1" thickTop="1" thickBot="1" x14ac:dyDescent="0.35">
      <c r="B26" s="107" t="s">
        <v>471</v>
      </c>
      <c r="C26" s="151" t="s">
        <v>944</v>
      </c>
      <c r="D26" s="1105"/>
      <c r="E26" s="107" t="str">
        <f>B26</f>
        <v>X</v>
      </c>
      <c r="F26" s="111" t="str">
        <f>C26</f>
        <v>PhilGEPS Bid Notice Abstract ref #8607137</v>
      </c>
      <c r="G26" s="1105"/>
      <c r="H26" s="107" t="str">
        <f>B26</f>
        <v>X</v>
      </c>
      <c r="I26" s="111" t="str">
        <f>C26</f>
        <v>PhilGEPS Bid Notice Abstract ref #8607137</v>
      </c>
      <c r="K26" s="107"/>
      <c r="L26" s="108"/>
    </row>
    <row r="27" spans="2:12" ht="15.6" thickTop="1" thickBot="1" x14ac:dyDescent="0.35">
      <c r="B27" s="107"/>
      <c r="C27" s="149" t="s">
        <v>491</v>
      </c>
      <c r="D27" s="1105"/>
      <c r="E27" s="107"/>
      <c r="F27" s="108" t="s">
        <v>491</v>
      </c>
      <c r="G27" s="1105"/>
      <c r="H27" s="107"/>
      <c r="I27" s="108" t="s">
        <v>491</v>
      </c>
      <c r="K27" s="107"/>
      <c r="L27" s="108"/>
    </row>
    <row r="28" spans="2:12" ht="15.6" thickTop="1" thickBot="1" x14ac:dyDescent="0.35">
      <c r="B28" s="107" t="s">
        <v>471</v>
      </c>
      <c r="C28" s="152" t="s">
        <v>528</v>
      </c>
      <c r="D28" s="1105"/>
      <c r="E28" s="107" t="str">
        <f>B28</f>
        <v>X</v>
      </c>
      <c r="F28" s="112" t="str">
        <f>C28</f>
        <v xml:space="preserve"> PPMP for CY2021</v>
      </c>
      <c r="G28" s="1105"/>
      <c r="H28" s="107" t="str">
        <f>B28</f>
        <v>X</v>
      </c>
      <c r="I28" s="112" t="str">
        <f>C28</f>
        <v xml:space="preserve"> PPMP for CY2021</v>
      </c>
      <c r="K28" s="107"/>
      <c r="L28" s="108"/>
    </row>
    <row r="29" spans="2:12" ht="19.95" customHeight="1" thickTop="1" thickBot="1" x14ac:dyDescent="0.35">
      <c r="B29" s="107"/>
      <c r="C29" s="113" t="s">
        <v>492</v>
      </c>
      <c r="D29" s="1105"/>
      <c r="E29" s="107">
        <f>B29</f>
        <v>0</v>
      </c>
      <c r="F29" s="113" t="s">
        <v>492</v>
      </c>
      <c r="G29" s="1105"/>
      <c r="H29" s="107">
        <f>B29</f>
        <v>0</v>
      </c>
      <c r="I29" s="113" t="s">
        <v>492</v>
      </c>
      <c r="K29" s="107"/>
      <c r="L29" s="108"/>
    </row>
    <row r="30" spans="2:12" ht="15.6" thickTop="1" thickBot="1" x14ac:dyDescent="0.35">
      <c r="B30" s="107"/>
      <c r="C30" s="152" t="s">
        <v>943</v>
      </c>
      <c r="D30" s="1105"/>
      <c r="E30" s="107">
        <f>B30</f>
        <v>0</v>
      </c>
      <c r="F30" s="152" t="s">
        <v>943</v>
      </c>
      <c r="G30" s="1105"/>
      <c r="H30" s="107">
        <f>B30</f>
        <v>0</v>
      </c>
      <c r="I30" s="152" t="s">
        <v>943</v>
      </c>
      <c r="K30" s="107"/>
      <c r="L30" s="108"/>
    </row>
    <row r="31" spans="2:12" ht="15.6" thickTop="1" thickBot="1" x14ac:dyDescent="0.35">
      <c r="B31" s="104" t="s">
        <v>396</v>
      </c>
      <c r="C31" s="104"/>
      <c r="D31" s="1105"/>
      <c r="E31" s="104" t="s">
        <v>396</v>
      </c>
      <c r="F31" s="104"/>
      <c r="G31" s="1105"/>
      <c r="H31" s="104" t="s">
        <v>396</v>
      </c>
      <c r="I31" s="104"/>
      <c r="K31" s="107"/>
      <c r="L31" s="108"/>
    </row>
    <row r="32" spans="2:12" ht="15.6" thickTop="1" thickBot="1" x14ac:dyDescent="0.35">
      <c r="B32" s="114"/>
      <c r="C32" s="115"/>
      <c r="D32" s="1105"/>
      <c r="E32" s="114"/>
      <c r="F32" s="115"/>
      <c r="G32" s="1105"/>
      <c r="H32" s="114"/>
      <c r="I32" s="115"/>
      <c r="K32" s="107"/>
      <c r="L32" s="108"/>
    </row>
    <row r="33" spans="2:12" ht="15.6" thickTop="1" thickBot="1" x14ac:dyDescent="0.35">
      <c r="B33" s="116"/>
      <c r="C33" s="117" t="s">
        <v>493</v>
      </c>
      <c r="D33" s="1105"/>
      <c r="E33" s="118"/>
      <c r="F33" s="117" t="s">
        <v>493</v>
      </c>
      <c r="G33" s="1105"/>
      <c r="H33" s="118"/>
      <c r="I33" s="117" t="s">
        <v>493</v>
      </c>
      <c r="K33" s="107"/>
      <c r="L33" s="108"/>
    </row>
    <row r="34" spans="2:12" ht="44.25" customHeight="1" thickTop="1" thickBot="1" x14ac:dyDescent="0.35">
      <c r="B34" s="1106" t="s">
        <v>494</v>
      </c>
      <c r="C34" s="1106"/>
      <c r="D34" s="1105"/>
      <c r="E34" s="1106" t="s">
        <v>494</v>
      </c>
      <c r="F34" s="1106"/>
      <c r="G34" s="1105"/>
      <c r="H34" s="1106" t="s">
        <v>494</v>
      </c>
      <c r="I34" s="1106"/>
      <c r="K34" s="107"/>
      <c r="L34" s="108"/>
    </row>
    <row r="35" spans="2:12" s="120" customFormat="1" ht="15.6" thickTop="1" thickBot="1" x14ac:dyDescent="0.35">
      <c r="B35" s="119" t="s">
        <v>495</v>
      </c>
      <c r="C35" s="119"/>
      <c r="D35" s="1105"/>
      <c r="E35" s="119" t="s">
        <v>496</v>
      </c>
      <c r="F35" s="119"/>
      <c r="G35" s="1105"/>
      <c r="H35" s="119" t="s">
        <v>497</v>
      </c>
      <c r="I35" s="119"/>
      <c r="K35" s="107"/>
      <c r="L35" s="108"/>
    </row>
    <row r="36" spans="2:12" ht="15.6" thickTop="1" thickBot="1" x14ac:dyDescent="0.35">
      <c r="D36" s="106" t="s">
        <v>498</v>
      </c>
      <c r="K36" s="107"/>
      <c r="L36" s="108"/>
    </row>
    <row r="37" spans="2:12" ht="15.6" thickTop="1" thickBot="1" x14ac:dyDescent="0.35">
      <c r="K37" s="107"/>
      <c r="L37" s="108"/>
    </row>
    <row r="38" spans="2:12" ht="15.6" thickTop="1" thickBot="1" x14ac:dyDescent="0.35">
      <c r="K38" s="107"/>
      <c r="L38" s="108"/>
    </row>
    <row r="39" spans="2:12" ht="15.6" thickTop="1" thickBot="1" x14ac:dyDescent="0.35">
      <c r="K39" s="107"/>
      <c r="L39" s="111"/>
    </row>
    <row r="40" spans="2:12" ht="15.6" thickTop="1" thickBot="1" x14ac:dyDescent="0.35">
      <c r="B40" s="106" t="s">
        <v>499</v>
      </c>
      <c r="K40" s="107"/>
      <c r="L40" s="108"/>
    </row>
    <row r="41" spans="2:12" ht="15.6" thickTop="1" thickBot="1" x14ac:dyDescent="0.35">
      <c r="F41" s="106" t="s">
        <v>306</v>
      </c>
      <c r="K41" s="107"/>
      <c r="L41" s="112"/>
    </row>
    <row r="42" spans="2:12" ht="15.6" thickTop="1" thickBot="1" x14ac:dyDescent="0.35">
      <c r="K42" s="107"/>
      <c r="L42" s="113"/>
    </row>
    <row r="43" spans="2:12" ht="15.6" thickTop="1" thickBot="1" x14ac:dyDescent="0.35">
      <c r="K43" s="107"/>
      <c r="L43" s="112"/>
    </row>
    <row r="44" spans="2:12" ht="15" thickTop="1" x14ac:dyDescent="0.3"/>
  </sheetData>
  <mergeCells count="5">
    <mergeCell ref="D1:D35"/>
    <mergeCell ref="G1:G35"/>
    <mergeCell ref="B34:C34"/>
    <mergeCell ref="E34:F34"/>
    <mergeCell ref="H34:I34"/>
  </mergeCells>
  <pageMargins left="0.57999999999999996" right="0.25" top="0.64" bottom="0.75" header="0.3" footer="0.3"/>
  <pageSetup paperSize="9" scale="7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116"/>
  <sheetViews>
    <sheetView view="pageLayout" topLeftCell="A43" zoomScaleNormal="145" zoomScaleSheetLayoutView="115" workbookViewId="0">
      <selection activeCell="E3" sqref="E3"/>
    </sheetView>
  </sheetViews>
  <sheetFormatPr defaultColWidth="9.33203125" defaultRowHeight="13.8" x14ac:dyDescent="0.25"/>
  <cols>
    <col min="1" max="1" width="13.44140625" style="37" customWidth="1"/>
    <col min="2" max="2" width="14.6640625" style="37" customWidth="1"/>
    <col min="3" max="3" width="19.5546875" style="37" customWidth="1"/>
    <col min="4" max="4" width="12.109375" style="37" customWidth="1"/>
    <col min="5" max="5" width="17.88671875" style="37" customWidth="1"/>
    <col min="6" max="6" width="23.33203125" style="37" customWidth="1"/>
    <col min="7" max="7" width="6.6640625" style="37" customWidth="1"/>
    <col min="8" max="16384" width="9.33203125" style="37"/>
  </cols>
  <sheetData>
    <row r="1" spans="1:7" x14ac:dyDescent="0.25">
      <c r="A1" s="831"/>
      <c r="B1" s="830"/>
      <c r="C1" s="830"/>
      <c r="D1" s="830"/>
      <c r="E1" s="830"/>
      <c r="F1" s="830"/>
      <c r="G1" s="217"/>
    </row>
    <row r="2" spans="1:7" x14ac:dyDescent="0.25">
      <c r="A2" s="831"/>
      <c r="B2" s="831"/>
      <c r="C2" s="831"/>
      <c r="D2" s="831"/>
      <c r="E2" s="831"/>
      <c r="F2" s="831"/>
      <c r="G2" s="217"/>
    </row>
    <row r="3" spans="1:7" ht="22.5" customHeight="1" x14ac:dyDescent="0.25">
      <c r="A3" s="217"/>
      <c r="B3" s="217"/>
      <c r="C3" s="217"/>
      <c r="D3" s="217"/>
      <c r="E3" s="217"/>
      <c r="F3" s="217"/>
      <c r="G3" s="217"/>
    </row>
    <row r="4" spans="1:7" ht="34.5" customHeight="1" x14ac:dyDescent="0.25">
      <c r="A4" s="1109" t="s">
        <v>846</v>
      </c>
      <c r="B4" s="1109"/>
      <c r="C4" s="1109"/>
      <c r="D4" s="1109"/>
      <c r="E4" s="1109"/>
      <c r="F4" s="1109"/>
      <c r="G4" s="217"/>
    </row>
    <row r="5" spans="1:7" ht="31.95" customHeight="1" x14ac:dyDescent="0.25">
      <c r="A5" s="163"/>
      <c r="B5" s="163"/>
      <c r="C5" s="163"/>
      <c r="D5" s="163"/>
      <c r="E5" s="163"/>
      <c r="F5" s="163"/>
      <c r="G5" s="217"/>
    </row>
    <row r="6" spans="1:7" x14ac:dyDescent="0.25">
      <c r="A6" s="217"/>
      <c r="B6" s="848" t="s">
        <v>713</v>
      </c>
      <c r="C6" s="848"/>
      <c r="D6" s="849" t="str">
        <f>PR!B12</f>
        <v>2510-1005-380</v>
      </c>
      <c r="E6" s="849"/>
      <c r="F6" s="217"/>
      <c r="G6" s="217"/>
    </row>
    <row r="7" spans="1:7" ht="18" customHeight="1" x14ac:dyDescent="0.25">
      <c r="A7" s="217"/>
      <c r="B7" s="217"/>
      <c r="C7" s="217"/>
      <c r="D7" s="217"/>
      <c r="E7" s="217"/>
      <c r="F7" s="217"/>
      <c r="G7" s="217"/>
    </row>
    <row r="8" spans="1:7" x14ac:dyDescent="0.25">
      <c r="A8" s="1107" t="s">
        <v>830</v>
      </c>
      <c r="B8" s="1107"/>
      <c r="C8" s="1107"/>
      <c r="D8" s="1107"/>
      <c r="E8" s="1107"/>
      <c r="F8" s="1107"/>
      <c r="G8" s="1107"/>
    </row>
    <row r="9" spans="1:7" x14ac:dyDescent="0.25">
      <c r="A9" s="1107" t="s">
        <v>812</v>
      </c>
      <c r="B9" s="1107"/>
      <c r="C9" s="1107"/>
      <c r="D9" s="1107"/>
      <c r="E9" s="1107"/>
      <c r="F9" s="1107"/>
      <c r="G9" s="1107"/>
    </row>
    <row r="10" spans="1:7" x14ac:dyDescent="0.25">
      <c r="A10" s="1107" t="s">
        <v>813</v>
      </c>
      <c r="B10" s="1107"/>
      <c r="C10" s="1107"/>
      <c r="D10" s="1107"/>
      <c r="E10" s="1107"/>
      <c r="F10" s="1107"/>
      <c r="G10" s="1107"/>
    </row>
    <row r="11" spans="1:7" ht="9" customHeight="1" x14ac:dyDescent="0.25">
      <c r="A11" s="253"/>
      <c r="B11" s="253"/>
      <c r="C11" s="253"/>
      <c r="D11" s="253"/>
      <c r="E11" s="253"/>
      <c r="F11" s="253"/>
      <c r="G11" s="253"/>
    </row>
    <row r="12" spans="1:7" ht="16.5" customHeight="1" x14ac:dyDescent="0.25">
      <c r="A12" s="840" t="s">
        <v>831</v>
      </c>
      <c r="B12" s="840"/>
      <c r="C12" s="840"/>
      <c r="D12" s="840"/>
      <c r="E12" s="840"/>
      <c r="F12" s="840"/>
      <c r="G12" s="840"/>
    </row>
    <row r="13" spans="1:7" ht="22.2" customHeight="1" x14ac:dyDescent="0.25">
      <c r="A13" s="1107" t="s">
        <v>816</v>
      </c>
      <c r="B13" s="1107"/>
      <c r="C13" s="1107"/>
      <c r="D13" s="1107"/>
      <c r="E13" s="1107"/>
      <c r="F13" s="1107"/>
      <c r="G13" s="1107"/>
    </row>
    <row r="14" spans="1:7" ht="16.5" customHeight="1" x14ac:dyDescent="0.25">
      <c r="A14" s="1107" t="s">
        <v>814</v>
      </c>
      <c r="B14" s="1107"/>
      <c r="C14" s="1107"/>
      <c r="D14" s="1107"/>
      <c r="E14" s="1107"/>
      <c r="F14" s="1107"/>
      <c r="G14" s="1107"/>
    </row>
    <row r="15" spans="1:7" ht="16.5" customHeight="1" x14ac:dyDescent="0.25">
      <c r="A15" s="1107" t="s">
        <v>815</v>
      </c>
      <c r="B15" s="1107"/>
      <c r="C15" s="1107"/>
      <c r="D15" s="1107"/>
      <c r="E15" s="1107"/>
      <c r="F15" s="1107"/>
      <c r="G15" s="1107"/>
    </row>
    <row r="16" spans="1:7" ht="8.25" customHeight="1" x14ac:dyDescent="0.25">
      <c r="A16" s="253"/>
      <c r="B16" s="253"/>
      <c r="C16" s="253"/>
      <c r="D16" s="253"/>
      <c r="E16" s="253"/>
      <c r="F16" s="253"/>
      <c r="G16" s="253"/>
    </row>
    <row r="17" spans="1:7" x14ac:dyDescent="0.25">
      <c r="A17" s="1110" t="s">
        <v>817</v>
      </c>
      <c r="B17" s="1110"/>
      <c r="C17" s="1110"/>
      <c r="D17" s="1110"/>
      <c r="E17" s="1110"/>
      <c r="F17" s="1110"/>
      <c r="G17" s="1110"/>
    </row>
    <row r="18" spans="1:7" x14ac:dyDescent="0.25">
      <c r="A18" s="1107" t="s">
        <v>818</v>
      </c>
      <c r="B18" s="1107"/>
      <c r="C18" s="1107"/>
      <c r="D18" s="1107"/>
      <c r="E18" s="1107"/>
      <c r="F18" s="1107"/>
      <c r="G18" s="1107"/>
    </row>
    <row r="19" spans="1:7" x14ac:dyDescent="0.25">
      <c r="A19" s="1107" t="s">
        <v>819</v>
      </c>
      <c r="B19" s="1107"/>
      <c r="C19" s="1107"/>
      <c r="D19" s="1107"/>
      <c r="E19" s="1107"/>
      <c r="F19" s="1107"/>
      <c r="G19" s="1107"/>
    </row>
    <row r="20" spans="1:7" x14ac:dyDescent="0.25">
      <c r="A20" s="1107" t="s">
        <v>820</v>
      </c>
      <c r="B20" s="1107"/>
      <c r="C20" s="1107"/>
      <c r="D20" s="1107"/>
      <c r="E20" s="1107"/>
      <c r="F20" s="1107"/>
      <c r="G20" s="1107"/>
    </row>
    <row r="21" spans="1:7" ht="33.75" customHeight="1" x14ac:dyDescent="0.25">
      <c r="A21" s="1107" t="s">
        <v>834</v>
      </c>
      <c r="B21" s="1107"/>
      <c r="C21" s="1107"/>
      <c r="D21" s="1107"/>
      <c r="E21" s="1107"/>
      <c r="F21" s="1107"/>
      <c r="G21" s="1107"/>
    </row>
    <row r="22" spans="1:7" ht="8.25" customHeight="1" x14ac:dyDescent="0.25">
      <c r="A22" s="253"/>
      <c r="B22" s="253"/>
      <c r="C22" s="253"/>
      <c r="D22" s="253"/>
      <c r="E22" s="253"/>
      <c r="F22" s="253"/>
      <c r="G22" s="253"/>
    </row>
    <row r="23" spans="1:7" x14ac:dyDescent="0.25">
      <c r="A23" s="1107" t="s">
        <v>832</v>
      </c>
      <c r="B23" s="1107"/>
      <c r="C23" s="1107"/>
      <c r="D23" s="1107"/>
      <c r="E23" s="1107"/>
      <c r="F23" s="1107"/>
      <c r="G23" s="1107"/>
    </row>
    <row r="24" spans="1:7" ht="36.75" customHeight="1" x14ac:dyDescent="0.25">
      <c r="A24" s="1111" t="s">
        <v>821</v>
      </c>
      <c r="B24" s="1111"/>
      <c r="C24" s="1111"/>
      <c r="D24" s="1111"/>
      <c r="E24" s="1111"/>
      <c r="F24" s="1111"/>
      <c r="G24" s="1111"/>
    </row>
    <row r="25" spans="1:7" ht="16.5" customHeight="1" x14ac:dyDescent="0.25">
      <c r="A25" s="1107" t="s">
        <v>833</v>
      </c>
      <c r="B25" s="1107"/>
      <c r="C25" s="1107"/>
      <c r="D25" s="218" t="str">
        <f>PR!E9</f>
        <v>2025-380</v>
      </c>
      <c r="E25" s="255" t="s">
        <v>717</v>
      </c>
      <c r="F25" s="254"/>
      <c r="G25" s="254"/>
    </row>
    <row r="26" spans="1:7" ht="16.5" customHeight="1" x14ac:dyDescent="0.25">
      <c r="A26" s="840" t="str">
        <f>PR!B111</f>
        <v>printing of the Production Guide on Native pig raising, titled " Bagu Ivatan; Gabay s pagaalaga ng Native na baboy" (charged to Futures Thinking Fund)</v>
      </c>
      <c r="B26" s="840"/>
      <c r="C26" s="840"/>
      <c r="D26" s="840"/>
      <c r="E26" s="840"/>
      <c r="F26" s="840"/>
      <c r="G26" s="840"/>
    </row>
    <row r="27" spans="1:7" ht="22.5" customHeight="1" x14ac:dyDescent="0.25">
      <c r="A27" s="1108" t="s">
        <v>810</v>
      </c>
      <c r="B27" s="1108"/>
      <c r="C27" s="1108"/>
      <c r="D27" s="1108">
        <f>PR!H110</f>
        <v>81000</v>
      </c>
      <c r="E27" s="1108"/>
      <c r="F27" s="253"/>
      <c r="G27" s="217"/>
    </row>
    <row r="28" spans="1:7" ht="22.5" customHeight="1" x14ac:dyDescent="0.25">
      <c r="A28" s="1108" t="s">
        <v>822</v>
      </c>
      <c r="B28" s="1108"/>
      <c r="C28" s="1108"/>
      <c r="D28" s="1108"/>
      <c r="E28" s="1108"/>
      <c r="F28" s="1108"/>
      <c r="G28" s="1108"/>
    </row>
    <row r="29" spans="1:7" x14ac:dyDescent="0.25">
      <c r="A29" s="1108" t="s">
        <v>823</v>
      </c>
      <c r="B29" s="1108"/>
      <c r="C29" s="1108"/>
      <c r="D29" s="1108"/>
      <c r="E29" s="1108"/>
      <c r="F29" s="1108"/>
      <c r="G29" s="1108"/>
    </row>
    <row r="30" spans="1:7" x14ac:dyDescent="0.25">
      <c r="A30" s="1108" t="s">
        <v>824</v>
      </c>
      <c r="B30" s="1108"/>
      <c r="C30" s="1108"/>
      <c r="D30" s="1108"/>
      <c r="E30" s="1108"/>
      <c r="F30" s="1108"/>
      <c r="G30" s="1108"/>
    </row>
    <row r="31" spans="1:7" ht="7.5" customHeight="1" x14ac:dyDescent="0.25">
      <c r="A31" s="257"/>
      <c r="B31" s="257"/>
      <c r="C31" s="257"/>
      <c r="D31" s="257"/>
      <c r="E31" s="257"/>
      <c r="F31" s="253"/>
      <c r="G31" s="217"/>
    </row>
    <row r="32" spans="1:7" x14ac:dyDescent="0.25">
      <c r="A32" s="1107" t="s">
        <v>825</v>
      </c>
      <c r="B32" s="1107"/>
      <c r="C32" s="1107"/>
      <c r="D32" s="1107"/>
      <c r="E32" s="1107"/>
      <c r="F32" s="1107"/>
      <c r="G32" s="1107"/>
    </row>
    <row r="33" spans="1:7" x14ac:dyDescent="0.25">
      <c r="A33" s="1107" t="s">
        <v>826</v>
      </c>
      <c r="B33" s="1107"/>
      <c r="C33" s="1107"/>
      <c r="D33" s="1107"/>
      <c r="E33" s="1107"/>
      <c r="F33" s="1107"/>
      <c r="G33" s="1107"/>
    </row>
    <row r="34" spans="1:7" x14ac:dyDescent="0.25">
      <c r="A34" s="1107" t="s">
        <v>827</v>
      </c>
      <c r="B34" s="1107"/>
      <c r="C34" s="1107"/>
      <c r="D34" s="1107"/>
      <c r="E34" s="1107"/>
      <c r="F34" s="1107"/>
      <c r="G34" s="1107"/>
    </row>
    <row r="35" spans="1:7" x14ac:dyDescent="0.25">
      <c r="A35" s="1107" t="s">
        <v>829</v>
      </c>
      <c r="B35" s="1107"/>
      <c r="C35" s="1107"/>
      <c r="D35" s="1107"/>
      <c r="E35" s="1107"/>
      <c r="F35" s="1107"/>
      <c r="G35" s="1107"/>
    </row>
    <row r="36" spans="1:7" x14ac:dyDescent="0.25">
      <c r="A36" s="1107" t="s">
        <v>828</v>
      </c>
      <c r="B36" s="1107"/>
      <c r="C36" s="1107"/>
      <c r="D36" s="1107"/>
      <c r="E36" s="1107"/>
      <c r="F36" s="1107"/>
      <c r="G36" s="1107"/>
    </row>
    <row r="37" spans="1:7" x14ac:dyDescent="0.25">
      <c r="A37" s="259"/>
      <c r="B37" s="259"/>
      <c r="C37" s="259"/>
      <c r="D37" s="259"/>
      <c r="E37" s="259"/>
      <c r="F37" s="259"/>
      <c r="G37" s="259"/>
    </row>
    <row r="38" spans="1:7" x14ac:dyDescent="0.25">
      <c r="A38" s="840" t="s">
        <v>774</v>
      </c>
      <c r="B38" s="840"/>
      <c r="C38" s="840"/>
      <c r="D38" s="840"/>
      <c r="E38" s="840"/>
      <c r="F38" s="219" t="s">
        <v>775</v>
      </c>
      <c r="G38" s="217"/>
    </row>
    <row r="39" spans="1:7" ht="34.5" customHeight="1" x14ac:dyDescent="0.25">
      <c r="A39" s="163"/>
      <c r="B39" s="217"/>
      <c r="C39" s="163"/>
      <c r="D39" s="163"/>
      <c r="E39" s="163"/>
      <c r="F39" s="163"/>
      <c r="G39" s="217"/>
    </row>
    <row r="40" spans="1:7" s="209" customFormat="1" x14ac:dyDescent="0.25">
      <c r="A40" s="252"/>
      <c r="B40" s="221"/>
      <c r="C40" s="221"/>
      <c r="D40" s="221"/>
      <c r="E40" s="221"/>
      <c r="F40" s="252"/>
      <c r="G40" s="220"/>
    </row>
    <row r="41" spans="1:7" s="209" customFormat="1" x14ac:dyDescent="0.25">
      <c r="A41" s="252"/>
      <c r="B41" s="857" t="s">
        <v>985</v>
      </c>
      <c r="C41" s="857"/>
      <c r="D41" s="857"/>
      <c r="E41" s="857"/>
      <c r="F41" s="857"/>
      <c r="G41" s="220"/>
    </row>
    <row r="42" spans="1:7" s="210" customFormat="1" x14ac:dyDescent="0.25">
      <c r="A42" s="252"/>
      <c r="B42" s="842" t="s">
        <v>1004</v>
      </c>
      <c r="C42" s="842"/>
      <c r="D42" s="842"/>
      <c r="E42" s="842"/>
      <c r="F42" s="842"/>
      <c r="G42" s="222"/>
    </row>
    <row r="43" spans="1:7" x14ac:dyDescent="0.25">
      <c r="A43" s="35"/>
      <c r="B43" s="35"/>
      <c r="C43" s="35"/>
      <c r="D43" s="35"/>
      <c r="E43" s="35"/>
      <c r="F43" s="35"/>
    </row>
    <row r="44" spans="1:7" x14ac:dyDescent="0.25">
      <c r="A44" s="35"/>
      <c r="B44" s="35"/>
      <c r="C44" s="35"/>
      <c r="D44" s="35"/>
      <c r="E44" s="35"/>
      <c r="F44" s="35"/>
    </row>
    <row r="45" spans="1:7" s="209" customFormat="1" x14ac:dyDescent="0.25">
      <c r="A45" s="857"/>
      <c r="B45" s="857"/>
      <c r="C45" s="857"/>
      <c r="D45" s="857"/>
      <c r="E45" s="857"/>
      <c r="F45" s="857"/>
    </row>
    <row r="46" spans="1:7" s="210" customFormat="1" x14ac:dyDescent="0.25">
      <c r="A46" s="842"/>
      <c r="B46" s="842"/>
      <c r="C46" s="842"/>
      <c r="D46" s="842"/>
      <c r="E46" s="842"/>
      <c r="F46" s="842"/>
    </row>
    <row r="47" spans="1:7" hidden="1" x14ac:dyDescent="0.25">
      <c r="A47" s="854" t="s">
        <v>725</v>
      </c>
      <c r="B47" s="845"/>
      <c r="C47" s="845"/>
      <c r="D47" s="846"/>
      <c r="E47" s="35"/>
      <c r="F47" s="35"/>
    </row>
    <row r="48" spans="1:7" hidden="1" x14ac:dyDescent="0.25">
      <c r="A48" s="854" t="s">
        <v>726</v>
      </c>
      <c r="B48" s="845"/>
      <c r="C48" s="845"/>
      <c r="D48" s="846"/>
      <c r="E48" s="35"/>
      <c r="F48" s="35"/>
    </row>
    <row r="49" spans="1:6" hidden="1" x14ac:dyDescent="0.25">
      <c r="A49" s="854" t="s">
        <v>727</v>
      </c>
      <c r="B49" s="845"/>
      <c r="C49" s="845"/>
      <c r="D49" s="846"/>
      <c r="E49" s="35"/>
      <c r="F49" s="35"/>
    </row>
    <row r="50" spans="1:6" hidden="1" x14ac:dyDescent="0.25">
      <c r="A50" s="854" t="s">
        <v>728</v>
      </c>
      <c r="B50" s="845"/>
      <c r="C50" s="845"/>
      <c r="D50" s="846"/>
      <c r="E50" s="35"/>
      <c r="F50" s="35"/>
    </row>
    <row r="51" spans="1:6" hidden="1" x14ac:dyDescent="0.25">
      <c r="A51" s="854" t="s">
        <v>729</v>
      </c>
      <c r="B51" s="845"/>
      <c r="C51" s="845"/>
      <c r="D51" s="846"/>
      <c r="E51" s="35"/>
      <c r="F51" s="35"/>
    </row>
    <row r="52" spans="1:6" hidden="1" x14ac:dyDescent="0.25">
      <c r="A52" s="854" t="s">
        <v>730</v>
      </c>
      <c r="B52" s="845"/>
      <c r="C52" s="845"/>
      <c r="D52" s="846"/>
      <c r="E52" s="35"/>
      <c r="F52" s="35"/>
    </row>
    <row r="53" spans="1:6" hidden="1" x14ac:dyDescent="0.25">
      <c r="A53" s="854" t="s">
        <v>731</v>
      </c>
      <c r="B53" s="845"/>
      <c r="C53" s="845"/>
      <c r="D53" s="846"/>
      <c r="E53" s="35"/>
      <c r="F53" s="35"/>
    </row>
    <row r="54" spans="1:6" hidden="1" x14ac:dyDescent="0.25">
      <c r="A54" s="854" t="s">
        <v>553</v>
      </c>
      <c r="B54" s="845"/>
      <c r="C54" s="845"/>
      <c r="D54" s="846"/>
      <c r="E54" s="35"/>
      <c r="F54" s="35"/>
    </row>
    <row r="55" spans="1:6" hidden="1" x14ac:dyDescent="0.25">
      <c r="A55" s="854" t="s">
        <v>732</v>
      </c>
      <c r="B55" s="845"/>
      <c r="C55" s="845"/>
      <c r="D55" s="846"/>
      <c r="E55" s="35"/>
      <c r="F55" s="35"/>
    </row>
    <row r="56" spans="1:6" hidden="1" x14ac:dyDescent="0.25">
      <c r="A56" s="854" t="s">
        <v>733</v>
      </c>
      <c r="B56" s="845"/>
      <c r="C56" s="845"/>
      <c r="D56" s="846"/>
      <c r="E56" s="35"/>
      <c r="F56" s="35"/>
    </row>
    <row r="57" spans="1:6" hidden="1" x14ac:dyDescent="0.25">
      <c r="A57" s="854" t="s">
        <v>572</v>
      </c>
      <c r="B57" s="845"/>
      <c r="C57" s="845"/>
      <c r="D57" s="846"/>
      <c r="E57" s="35"/>
      <c r="F57" s="35"/>
    </row>
    <row r="58" spans="1:6" hidden="1" x14ac:dyDescent="0.25">
      <c r="A58" s="854" t="s">
        <v>734</v>
      </c>
      <c r="B58" s="845"/>
      <c r="C58" s="845"/>
      <c r="D58" s="846"/>
      <c r="E58" s="35"/>
      <c r="F58" s="35"/>
    </row>
    <row r="59" spans="1:6" hidden="1" x14ac:dyDescent="0.25">
      <c r="A59" s="854" t="s">
        <v>735</v>
      </c>
      <c r="B59" s="845"/>
      <c r="C59" s="845"/>
      <c r="D59" s="846"/>
      <c r="E59" s="35"/>
      <c r="F59" s="35"/>
    </row>
    <row r="60" spans="1:6" hidden="1" x14ac:dyDescent="0.25">
      <c r="A60" s="854" t="s">
        <v>736</v>
      </c>
      <c r="B60" s="845"/>
      <c r="C60" s="845"/>
      <c r="D60" s="846"/>
      <c r="E60" s="35"/>
      <c r="F60" s="35"/>
    </row>
    <row r="61" spans="1:6" hidden="1" x14ac:dyDescent="0.25">
      <c r="A61" s="854" t="s">
        <v>23</v>
      </c>
      <c r="B61" s="845"/>
      <c r="C61" s="845"/>
      <c r="D61" s="846"/>
      <c r="E61" s="35"/>
      <c r="F61" s="35"/>
    </row>
    <row r="62" spans="1:6" hidden="1" x14ac:dyDescent="0.25">
      <c r="A62" s="854" t="s">
        <v>737</v>
      </c>
      <c r="B62" s="845"/>
      <c r="C62" s="845"/>
      <c r="D62" s="846"/>
      <c r="E62" s="35"/>
      <c r="F62" s="35"/>
    </row>
    <row r="63" spans="1:6" hidden="1" x14ac:dyDescent="0.25">
      <c r="A63" s="854" t="s">
        <v>738</v>
      </c>
      <c r="B63" s="845"/>
      <c r="C63" s="845"/>
      <c r="D63" s="846"/>
      <c r="E63" s="35"/>
      <c r="F63" s="35"/>
    </row>
    <row r="64" spans="1:6" hidden="1" x14ac:dyDescent="0.25">
      <c r="A64" s="854" t="s">
        <v>739</v>
      </c>
      <c r="B64" s="845"/>
      <c r="C64" s="845"/>
      <c r="D64" s="846"/>
      <c r="E64" s="35"/>
      <c r="F64" s="35"/>
    </row>
    <row r="65" spans="1:6" hidden="1" x14ac:dyDescent="0.25">
      <c r="A65" s="854" t="s">
        <v>740</v>
      </c>
      <c r="B65" s="845"/>
      <c r="C65" s="845"/>
      <c r="D65" s="846"/>
      <c r="E65" s="35"/>
      <c r="F65" s="35"/>
    </row>
    <row r="66" spans="1:6" hidden="1" x14ac:dyDescent="0.25">
      <c r="A66" s="854" t="s">
        <v>741</v>
      </c>
      <c r="B66" s="845"/>
      <c r="C66" s="845"/>
      <c r="D66" s="846"/>
      <c r="E66" s="35"/>
      <c r="F66" s="35"/>
    </row>
    <row r="67" spans="1:6" hidden="1" x14ac:dyDescent="0.25">
      <c r="A67" s="854" t="s">
        <v>742</v>
      </c>
      <c r="B67" s="845"/>
      <c r="C67" s="845"/>
      <c r="D67" s="846"/>
      <c r="E67" s="35"/>
      <c r="F67" s="35"/>
    </row>
    <row r="68" spans="1:6" hidden="1" x14ac:dyDescent="0.25">
      <c r="A68" s="854" t="s">
        <v>743</v>
      </c>
      <c r="B68" s="845"/>
      <c r="C68" s="845"/>
      <c r="D68" s="846"/>
      <c r="E68" s="35"/>
      <c r="F68" s="35"/>
    </row>
    <row r="69" spans="1:6" hidden="1" x14ac:dyDescent="0.25">
      <c r="A69" s="854" t="s">
        <v>744</v>
      </c>
      <c r="B69" s="845"/>
      <c r="C69" s="845"/>
      <c r="D69" s="846"/>
      <c r="E69" s="35"/>
      <c r="F69" s="35"/>
    </row>
    <row r="70" spans="1:6" hidden="1" x14ac:dyDescent="0.25">
      <c r="A70" s="854" t="s">
        <v>120</v>
      </c>
      <c r="B70" s="845"/>
      <c r="C70" s="845"/>
      <c r="D70" s="846"/>
      <c r="E70" s="35"/>
      <c r="F70" s="35"/>
    </row>
    <row r="71" spans="1:6" hidden="1" x14ac:dyDescent="0.25">
      <c r="A71" s="854" t="s">
        <v>745</v>
      </c>
      <c r="B71" s="845"/>
      <c r="C71" s="845"/>
      <c r="D71" s="846"/>
      <c r="E71" s="35"/>
      <c r="F71" s="35"/>
    </row>
    <row r="72" spans="1:6" hidden="1" x14ac:dyDescent="0.25">
      <c r="A72" s="854" t="s">
        <v>746</v>
      </c>
      <c r="B72" s="845"/>
      <c r="C72" s="845"/>
      <c r="D72" s="846"/>
      <c r="E72" s="35"/>
      <c r="F72" s="35"/>
    </row>
    <row r="73" spans="1:6" hidden="1" x14ac:dyDescent="0.25">
      <c r="A73" s="854" t="s">
        <v>747</v>
      </c>
      <c r="B73" s="845"/>
      <c r="C73" s="845"/>
      <c r="D73" s="846"/>
      <c r="E73" s="35"/>
      <c r="F73" s="35"/>
    </row>
    <row r="74" spans="1:6" hidden="1" x14ac:dyDescent="0.25">
      <c r="A74" s="854" t="s">
        <v>748</v>
      </c>
      <c r="B74" s="845"/>
      <c r="C74" s="845"/>
      <c r="D74" s="846"/>
      <c r="E74" s="35"/>
      <c r="F74" s="35"/>
    </row>
    <row r="75" spans="1:6" hidden="1" x14ac:dyDescent="0.25">
      <c r="A75" s="854" t="s">
        <v>749</v>
      </c>
      <c r="B75" s="845"/>
      <c r="C75" s="845"/>
      <c r="D75" s="846"/>
      <c r="E75" s="35"/>
      <c r="F75" s="35"/>
    </row>
    <row r="76" spans="1:6" hidden="1" x14ac:dyDescent="0.25">
      <c r="A76" s="854" t="s">
        <v>750</v>
      </c>
      <c r="B76" s="845"/>
      <c r="C76" s="845"/>
      <c r="D76" s="846"/>
      <c r="E76" s="35"/>
      <c r="F76" s="35"/>
    </row>
    <row r="77" spans="1:6" hidden="1" x14ac:dyDescent="0.25">
      <c r="A77" s="854" t="s">
        <v>122</v>
      </c>
      <c r="B77" s="845"/>
      <c r="C77" s="845"/>
      <c r="D77" s="846"/>
      <c r="E77" s="35"/>
      <c r="F77" s="35"/>
    </row>
    <row r="78" spans="1:6" hidden="1" x14ac:dyDescent="0.25">
      <c r="A78" s="854" t="s">
        <v>61</v>
      </c>
      <c r="B78" s="845"/>
      <c r="C78" s="845"/>
      <c r="D78" s="846"/>
      <c r="E78" s="35"/>
      <c r="F78" s="35"/>
    </row>
    <row r="79" spans="1:6" hidden="1" x14ac:dyDescent="0.25">
      <c r="A79" s="854" t="s">
        <v>751</v>
      </c>
      <c r="B79" s="845"/>
      <c r="C79" s="845"/>
      <c r="D79" s="846"/>
      <c r="E79" s="35"/>
      <c r="F79" s="35"/>
    </row>
    <row r="80" spans="1:6" hidden="1" x14ac:dyDescent="0.25">
      <c r="A80" s="854" t="s">
        <v>752</v>
      </c>
      <c r="B80" s="845"/>
      <c r="C80" s="845"/>
      <c r="D80" s="846"/>
      <c r="E80" s="35"/>
      <c r="F80" s="35"/>
    </row>
    <row r="81" spans="1:6" hidden="1" x14ac:dyDescent="0.25">
      <c r="A81" s="854" t="s">
        <v>570</v>
      </c>
      <c r="B81" s="845"/>
      <c r="C81" s="845"/>
      <c r="D81" s="846"/>
      <c r="E81" s="35"/>
      <c r="F81" s="35"/>
    </row>
    <row r="82" spans="1:6" hidden="1" x14ac:dyDescent="0.25">
      <c r="A82" s="854" t="s">
        <v>163</v>
      </c>
      <c r="B82" s="845"/>
      <c r="C82" s="845"/>
      <c r="D82" s="846"/>
      <c r="E82" s="35"/>
      <c r="F82" s="35"/>
    </row>
    <row r="83" spans="1:6" hidden="1" x14ac:dyDescent="0.25">
      <c r="A83" s="854" t="s">
        <v>753</v>
      </c>
      <c r="B83" s="845"/>
      <c r="C83" s="845"/>
      <c r="D83" s="846"/>
      <c r="E83" s="35"/>
      <c r="F83" s="35"/>
    </row>
    <row r="84" spans="1:6" hidden="1" x14ac:dyDescent="0.25">
      <c r="A84" s="854" t="s">
        <v>754</v>
      </c>
      <c r="B84" s="845"/>
      <c r="C84" s="845"/>
      <c r="D84" s="846"/>
      <c r="E84" s="35"/>
      <c r="F84" s="35"/>
    </row>
    <row r="85" spans="1:6" hidden="1" x14ac:dyDescent="0.25">
      <c r="A85" s="854" t="s">
        <v>205</v>
      </c>
      <c r="B85" s="845"/>
      <c r="C85" s="845"/>
      <c r="D85" s="846"/>
      <c r="E85" s="35"/>
      <c r="F85" s="35"/>
    </row>
    <row r="86" spans="1:6" hidden="1" x14ac:dyDescent="0.25">
      <c r="A86" s="854" t="s">
        <v>755</v>
      </c>
      <c r="B86" s="845"/>
      <c r="C86" s="845"/>
      <c r="D86" s="846"/>
      <c r="E86" s="35"/>
      <c r="F86" s="35"/>
    </row>
    <row r="87" spans="1:6" hidden="1" x14ac:dyDescent="0.25">
      <c r="A87" s="854" t="s">
        <v>756</v>
      </c>
      <c r="B87" s="845"/>
      <c r="C87" s="845"/>
      <c r="D87" s="846"/>
      <c r="E87" s="35"/>
      <c r="F87" s="35"/>
    </row>
    <row r="88" spans="1:6" hidden="1" x14ac:dyDescent="0.25">
      <c r="A88" s="854" t="s">
        <v>757</v>
      </c>
      <c r="B88" s="845"/>
      <c r="C88" s="845"/>
      <c r="D88" s="846"/>
      <c r="E88" s="35"/>
      <c r="F88" s="35"/>
    </row>
    <row r="89" spans="1:6" hidden="1" x14ac:dyDescent="0.25">
      <c r="A89" s="854" t="s">
        <v>758</v>
      </c>
      <c r="B89" s="845"/>
      <c r="C89" s="845"/>
      <c r="D89" s="846"/>
      <c r="E89" s="35"/>
      <c r="F89" s="35"/>
    </row>
    <row r="90" spans="1:6" hidden="1" x14ac:dyDescent="0.25">
      <c r="A90" s="854" t="s">
        <v>759</v>
      </c>
      <c r="B90" s="845"/>
      <c r="C90" s="845"/>
      <c r="D90" s="846"/>
      <c r="E90" s="35"/>
      <c r="F90" s="35"/>
    </row>
    <row r="91" spans="1:6" hidden="1" x14ac:dyDescent="0.25">
      <c r="A91" s="854" t="s">
        <v>760</v>
      </c>
      <c r="B91" s="845"/>
      <c r="C91" s="845"/>
      <c r="D91" s="846"/>
      <c r="E91" s="35"/>
      <c r="F91" s="35"/>
    </row>
    <row r="92" spans="1:6" hidden="1" x14ac:dyDescent="0.25">
      <c r="A92" s="854" t="s">
        <v>761</v>
      </c>
      <c r="B92" s="845"/>
      <c r="C92" s="845"/>
      <c r="D92" s="846"/>
      <c r="E92" s="35"/>
      <c r="F92" s="35"/>
    </row>
    <row r="93" spans="1:6" hidden="1" x14ac:dyDescent="0.25">
      <c r="A93" s="854" t="s">
        <v>762</v>
      </c>
      <c r="B93" s="845"/>
      <c r="C93" s="845"/>
      <c r="D93" s="846"/>
      <c r="E93" s="35"/>
      <c r="F93" s="35"/>
    </row>
    <row r="94" spans="1:6" hidden="1" x14ac:dyDescent="0.25">
      <c r="A94" s="854" t="s">
        <v>763</v>
      </c>
      <c r="B94" s="845"/>
      <c r="C94" s="845"/>
      <c r="D94" s="846"/>
      <c r="E94" s="35"/>
      <c r="F94" s="35"/>
    </row>
    <row r="95" spans="1:6" hidden="1" x14ac:dyDescent="0.25">
      <c r="A95" s="854" t="s">
        <v>764</v>
      </c>
      <c r="B95" s="845"/>
      <c r="C95" s="845"/>
      <c r="D95" s="846"/>
      <c r="E95" s="35"/>
      <c r="F95" s="35"/>
    </row>
    <row r="96" spans="1:6" hidden="1" x14ac:dyDescent="0.25">
      <c r="A96" s="854" t="s">
        <v>765</v>
      </c>
      <c r="B96" s="845"/>
      <c r="C96" s="845"/>
      <c r="D96" s="846"/>
      <c r="E96" s="35"/>
      <c r="F96" s="35"/>
    </row>
    <row r="97" spans="1:6" hidden="1" x14ac:dyDescent="0.25">
      <c r="A97" s="854" t="s">
        <v>766</v>
      </c>
      <c r="B97" s="845"/>
      <c r="C97" s="845"/>
      <c r="D97" s="846"/>
      <c r="E97" s="35"/>
      <c r="F97" s="35"/>
    </row>
    <row r="98" spans="1:6" hidden="1" x14ac:dyDescent="0.25">
      <c r="A98" s="854" t="s">
        <v>313</v>
      </c>
      <c r="B98" s="845"/>
      <c r="C98" s="845"/>
      <c r="D98" s="846"/>
      <c r="E98" s="35"/>
      <c r="F98" s="35"/>
    </row>
    <row r="99" spans="1:6" hidden="1" x14ac:dyDescent="0.25">
      <c r="A99" s="854" t="s">
        <v>767</v>
      </c>
      <c r="B99" s="845"/>
      <c r="C99" s="845"/>
      <c r="D99" s="846"/>
      <c r="E99" s="35"/>
      <c r="F99" s="35"/>
    </row>
    <row r="100" spans="1:6" hidden="1" x14ac:dyDescent="0.25">
      <c r="A100" s="854" t="s">
        <v>768</v>
      </c>
      <c r="B100" s="845"/>
      <c r="C100" s="845"/>
      <c r="D100" s="846"/>
      <c r="E100" s="35"/>
      <c r="F100" s="35"/>
    </row>
    <row r="101" spans="1:6" hidden="1" x14ac:dyDescent="0.25">
      <c r="A101" s="854" t="s">
        <v>73</v>
      </c>
      <c r="B101" s="845"/>
      <c r="C101" s="845"/>
      <c r="D101" s="846"/>
      <c r="E101" s="35"/>
      <c r="F101" s="35"/>
    </row>
    <row r="102" spans="1:6" hidden="1" x14ac:dyDescent="0.25">
      <c r="A102" s="854" t="s">
        <v>524</v>
      </c>
      <c r="B102" s="845"/>
      <c r="C102" s="845"/>
      <c r="D102" s="846"/>
      <c r="E102" s="35"/>
      <c r="F102" s="35"/>
    </row>
    <row r="103" spans="1:6" s="212" customFormat="1" hidden="1" x14ac:dyDescent="0.25">
      <c r="A103" s="854" t="s">
        <v>524</v>
      </c>
      <c r="B103" s="845"/>
      <c r="C103" s="845"/>
      <c r="D103" s="845"/>
      <c r="E103" s="35"/>
      <c r="F103" s="35"/>
    </row>
    <row r="104" spans="1:6" s="212" customFormat="1" ht="6.6" customHeight="1" x14ac:dyDescent="0.25">
      <c r="A104" s="211"/>
      <c r="B104" s="211"/>
      <c r="C104" s="211"/>
      <c r="D104" s="211"/>
      <c r="E104" s="35"/>
      <c r="F104" s="35"/>
    </row>
    <row r="105" spans="1:6" s="213" customFormat="1" x14ac:dyDescent="0.25">
      <c r="A105" s="857"/>
      <c r="B105" s="857"/>
      <c r="C105" s="857"/>
      <c r="D105" s="857"/>
      <c r="E105" s="857"/>
      <c r="F105" s="857"/>
    </row>
    <row r="106" spans="1:6" s="210" customFormat="1" x14ac:dyDescent="0.25">
      <c r="A106" s="842"/>
      <c r="B106" s="842"/>
      <c r="C106" s="842"/>
      <c r="D106" s="842"/>
      <c r="E106" s="842"/>
      <c r="F106" s="842"/>
    </row>
    <row r="107" spans="1:6" ht="0.75" customHeight="1" x14ac:dyDescent="0.25">
      <c r="A107" s="35"/>
      <c r="B107" s="35"/>
      <c r="C107" s="35"/>
      <c r="D107" s="35"/>
      <c r="E107" s="35"/>
      <c r="F107" s="35"/>
    </row>
    <row r="108" spans="1:6" x14ac:dyDescent="0.25">
      <c r="A108" s="35"/>
      <c r="B108" s="35"/>
      <c r="C108" s="35"/>
      <c r="D108" s="35"/>
      <c r="E108" s="35"/>
      <c r="F108" s="35"/>
    </row>
    <row r="109" spans="1:6" ht="2.25" customHeight="1" x14ac:dyDescent="0.25">
      <c r="A109" s="35"/>
      <c r="B109" s="35"/>
      <c r="C109" s="35"/>
      <c r="D109" s="35"/>
      <c r="E109" s="35"/>
      <c r="F109" s="35"/>
    </row>
    <row r="110" spans="1:6" x14ac:dyDescent="0.25">
      <c r="A110" s="35"/>
      <c r="B110" s="35"/>
      <c r="C110" s="35"/>
      <c r="D110" s="35"/>
      <c r="E110" s="35"/>
      <c r="F110" s="35"/>
    </row>
    <row r="111" spans="1:6" s="213" customFormat="1" x14ac:dyDescent="0.25">
      <c r="A111" s="211"/>
      <c r="B111" s="211"/>
      <c r="C111" s="845"/>
      <c r="D111" s="845"/>
      <c r="E111" s="211"/>
      <c r="F111" s="211"/>
    </row>
    <row r="112" spans="1:6" s="210" customFormat="1" x14ac:dyDescent="0.25">
      <c r="A112" s="215"/>
      <c r="B112" s="215"/>
      <c r="C112" s="842"/>
      <c r="D112" s="842"/>
      <c r="E112" s="215"/>
      <c r="F112" s="215"/>
    </row>
    <row r="113" spans="1:6" x14ac:dyDescent="0.25">
      <c r="A113" s="35"/>
      <c r="B113" s="39"/>
      <c r="C113" s="216"/>
      <c r="D113" s="216"/>
      <c r="E113" s="35"/>
      <c r="F113" s="35"/>
    </row>
    <row r="114" spans="1:6" x14ac:dyDescent="0.25">
      <c r="A114" s="35"/>
      <c r="B114" s="35"/>
      <c r="C114" s="35"/>
      <c r="D114" s="35"/>
      <c r="E114" s="35"/>
      <c r="F114" s="35"/>
    </row>
    <row r="115" spans="1:6" x14ac:dyDescent="0.25">
      <c r="A115" s="35"/>
      <c r="B115" s="35"/>
      <c r="C115" s="35"/>
      <c r="D115" s="35"/>
      <c r="E115" s="35"/>
      <c r="F115" s="35"/>
    </row>
    <row r="116" spans="1:6" x14ac:dyDescent="0.25">
      <c r="A116" s="35"/>
      <c r="B116" s="35"/>
      <c r="C116" s="35"/>
      <c r="D116" s="35"/>
      <c r="E116" s="35"/>
      <c r="F116" s="35"/>
    </row>
  </sheetData>
  <mergeCells count="101">
    <mergeCell ref="A8:G8"/>
    <mergeCell ref="A1:F1"/>
    <mergeCell ref="A2:F2"/>
    <mergeCell ref="A4:F4"/>
    <mergeCell ref="B6:C6"/>
    <mergeCell ref="D6:E6"/>
    <mergeCell ref="B42:F42"/>
    <mergeCell ref="A23:G23"/>
    <mergeCell ref="A17:G17"/>
    <mergeCell ref="A25:C25"/>
    <mergeCell ref="A26:G26"/>
    <mergeCell ref="A27:C27"/>
    <mergeCell ref="D27:E27"/>
    <mergeCell ref="A38:E38"/>
    <mergeCell ref="B41:F41"/>
    <mergeCell ref="A21:G21"/>
    <mergeCell ref="A24:G24"/>
    <mergeCell ref="A28:G28"/>
    <mergeCell ref="A9:G9"/>
    <mergeCell ref="A10:G10"/>
    <mergeCell ref="A12:G12"/>
    <mergeCell ref="A13:G13"/>
    <mergeCell ref="A14:G14"/>
    <mergeCell ref="A35:G35"/>
    <mergeCell ref="A52:D52"/>
    <mergeCell ref="A45:B45"/>
    <mergeCell ref="C45:D45"/>
    <mergeCell ref="E45:F45"/>
    <mergeCell ref="A46:B46"/>
    <mergeCell ref="C46:D46"/>
    <mergeCell ref="E46:F46"/>
    <mergeCell ref="A47:D47"/>
    <mergeCell ref="A48:D48"/>
    <mergeCell ref="A49:D49"/>
    <mergeCell ref="A50:D50"/>
    <mergeCell ref="A51:D51"/>
    <mergeCell ref="A64:D64"/>
    <mergeCell ref="A53:D53"/>
    <mergeCell ref="A54:D54"/>
    <mergeCell ref="A55:D55"/>
    <mergeCell ref="A56:D56"/>
    <mergeCell ref="A57:D57"/>
    <mergeCell ref="A58:D58"/>
    <mergeCell ref="A59:D59"/>
    <mergeCell ref="A60:D60"/>
    <mergeCell ref="A61:D61"/>
    <mergeCell ref="A62:D62"/>
    <mergeCell ref="A63:D63"/>
    <mergeCell ref="A76:D76"/>
    <mergeCell ref="A65:D65"/>
    <mergeCell ref="A66:D66"/>
    <mergeCell ref="A67:D67"/>
    <mergeCell ref="A68:D68"/>
    <mergeCell ref="A69:D69"/>
    <mergeCell ref="A70:D70"/>
    <mergeCell ref="A71:D71"/>
    <mergeCell ref="A72:D72"/>
    <mergeCell ref="A73:D73"/>
    <mergeCell ref="A74:D74"/>
    <mergeCell ref="A75:D75"/>
    <mergeCell ref="A88:D88"/>
    <mergeCell ref="A77:D77"/>
    <mergeCell ref="A78:D78"/>
    <mergeCell ref="A79:D79"/>
    <mergeCell ref="A80:D80"/>
    <mergeCell ref="A81:D81"/>
    <mergeCell ref="A82:D82"/>
    <mergeCell ref="A83:D83"/>
    <mergeCell ref="A84:D84"/>
    <mergeCell ref="A85:D85"/>
    <mergeCell ref="A86:D86"/>
    <mergeCell ref="A87:D87"/>
    <mergeCell ref="C112:D112"/>
    <mergeCell ref="A101:D101"/>
    <mergeCell ref="A102:D102"/>
    <mergeCell ref="A103:D103"/>
    <mergeCell ref="A105:F105"/>
    <mergeCell ref="A106:F106"/>
    <mergeCell ref="C111:D111"/>
    <mergeCell ref="A100:D100"/>
    <mergeCell ref="A89:D89"/>
    <mergeCell ref="A90:D90"/>
    <mergeCell ref="A91:D91"/>
    <mergeCell ref="A92:D92"/>
    <mergeCell ref="A93:D93"/>
    <mergeCell ref="A94:D94"/>
    <mergeCell ref="A95:D95"/>
    <mergeCell ref="A96:D96"/>
    <mergeCell ref="A97:D97"/>
    <mergeCell ref="A98:D98"/>
    <mergeCell ref="A99:D99"/>
    <mergeCell ref="A36:G36"/>
    <mergeCell ref="A29:G29"/>
    <mergeCell ref="A30:G30"/>
    <mergeCell ref="A32:G32"/>
    <mergeCell ref="A33:G33"/>
    <mergeCell ref="A34:G34"/>
    <mergeCell ref="A15:G15"/>
    <mergeCell ref="A18:G18"/>
    <mergeCell ref="A19:G19"/>
    <mergeCell ref="A20:G20"/>
  </mergeCells>
  <pageMargins left="0.51" right="0.48" top="1.35" bottom="0.74803149606299213" header="0.81" footer="0.31496062992125984"/>
  <pageSetup paperSize="9" scale="86" fitToHeight="0" orientation="portrait" r:id="rId1"/>
  <headerFooter>
    <oddHeader>&amp;C&amp;G</oddHeader>
    <oddFooter>&amp;C&amp;G</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16"/>
  <sheetViews>
    <sheetView view="pageLayout" topLeftCell="A34" zoomScaleNormal="145" zoomScaleSheetLayoutView="115" workbookViewId="0">
      <selection activeCell="E3" sqref="E3"/>
    </sheetView>
  </sheetViews>
  <sheetFormatPr defaultColWidth="9.33203125" defaultRowHeight="13.8" x14ac:dyDescent="0.25"/>
  <cols>
    <col min="1" max="1" width="13.44140625" style="37" customWidth="1"/>
    <col min="2" max="2" width="14.6640625" style="37" customWidth="1"/>
    <col min="3" max="3" width="19.5546875" style="37" customWidth="1"/>
    <col min="4" max="4" width="12.109375" style="37" customWidth="1"/>
    <col min="5" max="5" width="17.88671875" style="37" customWidth="1"/>
    <col min="6" max="6" width="23.33203125" style="37" customWidth="1"/>
    <col min="7" max="7" width="6.6640625" style="37" customWidth="1"/>
    <col min="8" max="16384" width="9.33203125" style="37"/>
  </cols>
  <sheetData>
    <row r="1" spans="1:7" x14ac:dyDescent="0.25">
      <c r="A1" s="831"/>
      <c r="B1" s="830"/>
      <c r="C1" s="830"/>
      <c r="D1" s="830"/>
      <c r="E1" s="830"/>
      <c r="F1" s="830"/>
      <c r="G1" s="217"/>
    </row>
    <row r="2" spans="1:7" x14ac:dyDescent="0.25">
      <c r="A2" s="831"/>
      <c r="B2" s="831"/>
      <c r="C2" s="831"/>
      <c r="D2" s="831"/>
      <c r="E2" s="831"/>
      <c r="F2" s="831"/>
      <c r="G2" s="217"/>
    </row>
    <row r="3" spans="1:7" ht="22.5" customHeight="1" x14ac:dyDescent="0.25">
      <c r="A3" s="217"/>
      <c r="B3" s="217"/>
      <c r="C3" s="217"/>
      <c r="D3" s="217"/>
      <c r="E3" s="217"/>
      <c r="F3" s="217"/>
      <c r="G3" s="217"/>
    </row>
    <row r="4" spans="1:7" ht="34.5" customHeight="1" x14ac:dyDescent="0.25">
      <c r="A4" s="1109" t="s">
        <v>811</v>
      </c>
      <c r="B4" s="1109"/>
      <c r="C4" s="1109"/>
      <c r="D4" s="1109"/>
      <c r="E4" s="1109"/>
      <c r="F4" s="1109"/>
      <c r="G4" s="217"/>
    </row>
    <row r="5" spans="1:7" ht="31.95" customHeight="1" x14ac:dyDescent="0.25">
      <c r="A5" s="163"/>
      <c r="B5" s="163"/>
      <c r="C5" s="163"/>
      <c r="D5" s="163"/>
      <c r="E5" s="163"/>
      <c r="F5" s="163"/>
      <c r="G5" s="217"/>
    </row>
    <row r="6" spans="1:7" x14ac:dyDescent="0.25">
      <c r="A6" s="217"/>
      <c r="B6" s="848" t="s">
        <v>713</v>
      </c>
      <c r="C6" s="848"/>
      <c r="D6" s="849" t="str">
        <f>PR!B12</f>
        <v>2510-1005-380</v>
      </c>
      <c r="E6" s="849"/>
      <c r="F6" s="217"/>
      <c r="G6" s="217"/>
    </row>
    <row r="7" spans="1:7" ht="18" customHeight="1" x14ac:dyDescent="0.25">
      <c r="A7" s="217"/>
      <c r="B7" s="217"/>
      <c r="C7" s="217"/>
      <c r="D7" s="217"/>
      <c r="E7" s="217"/>
      <c r="F7" s="217"/>
      <c r="G7" s="217"/>
    </row>
    <row r="8" spans="1:7" x14ac:dyDescent="0.25">
      <c r="A8" s="1107" t="s">
        <v>830</v>
      </c>
      <c r="B8" s="1107"/>
      <c r="C8" s="1107"/>
      <c r="D8" s="1107"/>
      <c r="E8" s="1107"/>
      <c r="F8" s="1107"/>
      <c r="G8" s="1107"/>
    </row>
    <row r="9" spans="1:7" x14ac:dyDescent="0.25">
      <c r="A9" s="1107" t="s">
        <v>812</v>
      </c>
      <c r="B9" s="1107"/>
      <c r="C9" s="1107"/>
      <c r="D9" s="1107"/>
      <c r="E9" s="1107"/>
      <c r="F9" s="1107"/>
      <c r="G9" s="1107"/>
    </row>
    <row r="10" spans="1:7" x14ac:dyDescent="0.25">
      <c r="A10" s="1107" t="s">
        <v>813</v>
      </c>
      <c r="B10" s="1107"/>
      <c r="C10" s="1107"/>
      <c r="D10" s="1107"/>
      <c r="E10" s="1107"/>
      <c r="F10" s="1107"/>
      <c r="G10" s="1107"/>
    </row>
    <row r="11" spans="1:7" ht="9" customHeight="1" x14ac:dyDescent="0.25">
      <c r="A11" s="253"/>
      <c r="B11" s="253"/>
      <c r="C11" s="253"/>
      <c r="D11" s="253"/>
      <c r="E11" s="253"/>
      <c r="F11" s="253"/>
      <c r="G11" s="253"/>
    </row>
    <row r="12" spans="1:7" ht="16.5" customHeight="1" x14ac:dyDescent="0.25">
      <c r="A12" s="840" t="s">
        <v>831</v>
      </c>
      <c r="B12" s="840"/>
      <c r="C12" s="840"/>
      <c r="D12" s="840"/>
      <c r="E12" s="840"/>
      <c r="F12" s="840"/>
      <c r="G12" s="840"/>
    </row>
    <row r="13" spans="1:7" ht="23.4" customHeight="1" x14ac:dyDescent="0.25">
      <c r="A13" s="1107" t="s">
        <v>816</v>
      </c>
      <c r="B13" s="1107"/>
      <c r="C13" s="1107"/>
      <c r="D13" s="1107"/>
      <c r="E13" s="1107"/>
      <c r="F13" s="1107"/>
      <c r="G13" s="1107"/>
    </row>
    <row r="14" spans="1:7" ht="16.5" customHeight="1" x14ac:dyDescent="0.25">
      <c r="A14" s="1107" t="s">
        <v>814</v>
      </c>
      <c r="B14" s="1107"/>
      <c r="C14" s="1107"/>
      <c r="D14" s="1107"/>
      <c r="E14" s="1107"/>
      <c r="F14" s="1107"/>
      <c r="G14" s="1107"/>
    </row>
    <row r="15" spans="1:7" ht="16.5" customHeight="1" x14ac:dyDescent="0.25">
      <c r="A15" s="1107" t="s">
        <v>815</v>
      </c>
      <c r="B15" s="1107"/>
      <c r="C15" s="1107"/>
      <c r="D15" s="1107"/>
      <c r="E15" s="1107"/>
      <c r="F15" s="1107"/>
      <c r="G15" s="1107"/>
    </row>
    <row r="16" spans="1:7" ht="8.25" customHeight="1" x14ac:dyDescent="0.25">
      <c r="A16" s="253"/>
      <c r="B16" s="253"/>
      <c r="C16" s="253"/>
      <c r="D16" s="253"/>
      <c r="E16" s="253"/>
      <c r="F16" s="253"/>
      <c r="G16" s="253"/>
    </row>
    <row r="17" spans="1:7" x14ac:dyDescent="0.25">
      <c r="A17" s="1110" t="s">
        <v>817</v>
      </c>
      <c r="B17" s="1110"/>
      <c r="C17" s="1110"/>
      <c r="D17" s="1110"/>
      <c r="E17" s="1110"/>
      <c r="F17" s="1110"/>
      <c r="G17" s="1110"/>
    </row>
    <row r="18" spans="1:7" x14ac:dyDescent="0.25">
      <c r="A18" s="1107" t="s">
        <v>818</v>
      </c>
      <c r="B18" s="1107"/>
      <c r="C18" s="1107"/>
      <c r="D18" s="1107"/>
      <c r="E18" s="1107"/>
      <c r="F18" s="1107"/>
      <c r="G18" s="1107"/>
    </row>
    <row r="19" spans="1:7" x14ac:dyDescent="0.25">
      <c r="A19" s="1107" t="s">
        <v>819</v>
      </c>
      <c r="B19" s="1107"/>
      <c r="C19" s="1107"/>
      <c r="D19" s="1107"/>
      <c r="E19" s="1107"/>
      <c r="F19" s="1107"/>
      <c r="G19" s="1107"/>
    </row>
    <row r="20" spans="1:7" x14ac:dyDescent="0.25">
      <c r="A20" s="1107" t="s">
        <v>820</v>
      </c>
      <c r="B20" s="1107"/>
      <c r="C20" s="1107"/>
      <c r="D20" s="1107"/>
      <c r="E20" s="1107"/>
      <c r="F20" s="1107"/>
      <c r="G20" s="1107"/>
    </row>
    <row r="21" spans="1:7" ht="33.75" customHeight="1" x14ac:dyDescent="0.25">
      <c r="A21" s="1107" t="s">
        <v>834</v>
      </c>
      <c r="B21" s="1107"/>
      <c r="C21" s="1107"/>
      <c r="D21" s="1107"/>
      <c r="E21" s="1107"/>
      <c r="F21" s="1107"/>
      <c r="G21" s="1107"/>
    </row>
    <row r="22" spans="1:7" ht="8.25" customHeight="1" x14ac:dyDescent="0.25">
      <c r="A22" s="253"/>
      <c r="B22" s="253"/>
      <c r="C22" s="253"/>
      <c r="D22" s="253"/>
      <c r="E22" s="253"/>
      <c r="F22" s="253"/>
      <c r="G22" s="253"/>
    </row>
    <row r="23" spans="1:7" x14ac:dyDescent="0.25">
      <c r="A23" s="1107" t="s">
        <v>832</v>
      </c>
      <c r="B23" s="1107"/>
      <c r="C23" s="1107"/>
      <c r="D23" s="1107"/>
      <c r="E23" s="1107"/>
      <c r="F23" s="1107"/>
      <c r="G23" s="1107"/>
    </row>
    <row r="24" spans="1:7" ht="36.75" customHeight="1" x14ac:dyDescent="0.25">
      <c r="A24" s="1111" t="s">
        <v>821</v>
      </c>
      <c r="B24" s="1111"/>
      <c r="C24" s="1111"/>
      <c r="D24" s="1111"/>
      <c r="E24" s="1111"/>
      <c r="F24" s="1111"/>
      <c r="G24" s="1111"/>
    </row>
    <row r="25" spans="1:7" ht="16.5" customHeight="1" x14ac:dyDescent="0.25">
      <c r="A25" s="1107" t="s">
        <v>833</v>
      </c>
      <c r="B25" s="1107"/>
      <c r="C25" s="1107"/>
      <c r="D25" s="218" t="str">
        <f>PR!E9</f>
        <v>2025-380</v>
      </c>
      <c r="E25" s="255" t="s">
        <v>717</v>
      </c>
      <c r="F25" s="254"/>
      <c r="G25" s="254"/>
    </row>
    <row r="26" spans="1:7" ht="16.5" customHeight="1" x14ac:dyDescent="0.25">
      <c r="A26" s="840" t="str">
        <f>PR!B111</f>
        <v>printing of the Production Guide on Native pig raising, titled " Bagu Ivatan; Gabay s pagaalaga ng Native na baboy" (charged to Futures Thinking Fund)</v>
      </c>
      <c r="B26" s="840"/>
      <c r="C26" s="840"/>
      <c r="D26" s="840"/>
      <c r="E26" s="840"/>
      <c r="F26" s="840"/>
      <c r="G26" s="840"/>
    </row>
    <row r="27" spans="1:7" ht="22.5" customHeight="1" x14ac:dyDescent="0.25">
      <c r="A27" s="1108" t="s">
        <v>810</v>
      </c>
      <c r="B27" s="1108"/>
      <c r="C27" s="1108"/>
      <c r="D27" s="1108">
        <f>PR!H110</f>
        <v>81000</v>
      </c>
      <c r="E27" s="1108"/>
      <c r="F27" s="253"/>
      <c r="G27" s="217"/>
    </row>
    <row r="28" spans="1:7" ht="22.5" customHeight="1" x14ac:dyDescent="0.25">
      <c r="A28" s="1108" t="s">
        <v>822</v>
      </c>
      <c r="B28" s="1108"/>
      <c r="C28" s="1108"/>
      <c r="D28" s="1108"/>
      <c r="E28" s="1108"/>
      <c r="F28" s="1108"/>
      <c r="G28" s="1108"/>
    </row>
    <row r="29" spans="1:7" x14ac:dyDescent="0.25">
      <c r="A29" s="1108" t="s">
        <v>823</v>
      </c>
      <c r="B29" s="1108"/>
      <c r="C29" s="1108"/>
      <c r="D29" s="1108"/>
      <c r="E29" s="1108"/>
      <c r="F29" s="1108"/>
      <c r="G29" s="1108"/>
    </row>
    <row r="30" spans="1:7" x14ac:dyDescent="0.25">
      <c r="A30" s="1108" t="s">
        <v>824</v>
      </c>
      <c r="B30" s="1108"/>
      <c r="C30" s="1108"/>
      <c r="D30" s="1108"/>
      <c r="E30" s="1108"/>
      <c r="F30" s="1108"/>
      <c r="G30" s="1108"/>
    </row>
    <row r="31" spans="1:7" ht="7.5" customHeight="1" x14ac:dyDescent="0.25">
      <c r="A31" s="257"/>
      <c r="B31" s="257"/>
      <c r="C31" s="257"/>
      <c r="D31" s="257"/>
      <c r="E31" s="257"/>
      <c r="F31" s="253"/>
      <c r="G31" s="217"/>
    </row>
    <row r="32" spans="1:7" ht="52.5" customHeight="1" x14ac:dyDescent="0.25">
      <c r="A32" s="1110" t="s">
        <v>835</v>
      </c>
      <c r="B32" s="1110"/>
      <c r="C32" s="1110"/>
      <c r="D32" s="1110"/>
      <c r="E32" s="1110"/>
      <c r="F32" s="1110"/>
      <c r="G32" s="1110"/>
    </row>
    <row r="33" spans="1:6" ht="18" customHeight="1" x14ac:dyDescent="0.25">
      <c r="A33" s="840" t="s">
        <v>720</v>
      </c>
      <c r="B33" s="840"/>
      <c r="C33" s="840"/>
      <c r="D33" s="840"/>
      <c r="E33" s="840"/>
      <c r="F33" s="208"/>
    </row>
    <row r="34" spans="1:6" ht="24" customHeight="1" x14ac:dyDescent="0.25">
      <c r="A34" s="35" t="s">
        <v>721</v>
      </c>
      <c r="B34" s="35"/>
      <c r="C34" s="35"/>
      <c r="D34" s="35"/>
      <c r="E34" s="35"/>
      <c r="F34" s="35"/>
    </row>
    <row r="35" spans="1:6" ht="13.5" customHeight="1" x14ac:dyDescent="0.25">
      <c r="A35" s="35"/>
      <c r="B35" s="35"/>
      <c r="C35" s="35"/>
      <c r="D35" s="35"/>
      <c r="E35" s="35"/>
      <c r="F35" s="35"/>
    </row>
    <row r="36" spans="1:6" x14ac:dyDescent="0.25">
      <c r="A36" s="35"/>
      <c r="B36" s="35"/>
      <c r="E36" s="35"/>
      <c r="F36" s="35"/>
    </row>
    <row r="37" spans="1:6" s="209" customFormat="1" x14ac:dyDescent="0.25">
      <c r="A37" s="841" t="s">
        <v>1052</v>
      </c>
      <c r="B37" s="841"/>
      <c r="C37" s="841" t="s">
        <v>23</v>
      </c>
      <c r="D37" s="841"/>
      <c r="E37" s="841" t="s">
        <v>524</v>
      </c>
      <c r="F37" s="841"/>
    </row>
    <row r="38" spans="1:6" s="210" customFormat="1" x14ac:dyDescent="0.25">
      <c r="A38" s="842" t="s">
        <v>552</v>
      </c>
      <c r="B38" s="842"/>
      <c r="C38" s="842" t="s">
        <v>552</v>
      </c>
      <c r="D38" s="842"/>
      <c r="E38" s="842" t="s">
        <v>552</v>
      </c>
      <c r="F38" s="842"/>
    </row>
    <row r="39" spans="1:6" x14ac:dyDescent="0.25">
      <c r="A39" s="35"/>
      <c r="B39" s="35"/>
      <c r="C39" s="35"/>
      <c r="D39" s="35"/>
      <c r="E39" s="35"/>
      <c r="F39" s="35"/>
    </row>
    <row r="40" spans="1:6" x14ac:dyDescent="0.25">
      <c r="A40" s="35"/>
      <c r="B40" s="35"/>
      <c r="C40" s="35"/>
      <c r="D40" s="35"/>
      <c r="E40" s="35"/>
      <c r="F40" s="35"/>
    </row>
    <row r="41" spans="1:6" s="209" customFormat="1" x14ac:dyDescent="0.25">
      <c r="A41" s="841" t="str">
        <f>PR!B115</f>
        <v>JANE S. CASTILLO</v>
      </c>
      <c r="B41" s="841"/>
      <c r="C41" s="841" t="s">
        <v>722</v>
      </c>
      <c r="D41" s="841"/>
      <c r="E41" s="841" t="s">
        <v>920</v>
      </c>
      <c r="F41" s="841"/>
    </row>
    <row r="42" spans="1:6" s="210" customFormat="1" ht="28.5" customHeight="1" x14ac:dyDescent="0.25">
      <c r="A42" s="843" t="s">
        <v>723</v>
      </c>
      <c r="B42" s="843"/>
      <c r="C42" s="844" t="s">
        <v>724</v>
      </c>
      <c r="D42" s="844"/>
      <c r="E42" s="844" t="s">
        <v>526</v>
      </c>
      <c r="F42" s="844"/>
    </row>
    <row r="43" spans="1:6" x14ac:dyDescent="0.25">
      <c r="A43" s="35"/>
      <c r="B43" s="35"/>
      <c r="C43" s="35"/>
      <c r="D43" s="35"/>
      <c r="E43" s="35"/>
      <c r="F43" s="35"/>
    </row>
    <row r="44" spans="1:6" x14ac:dyDescent="0.25">
      <c r="A44" s="35"/>
      <c r="B44" s="35"/>
      <c r="C44" s="35"/>
      <c r="D44" s="35"/>
      <c r="E44" s="35"/>
      <c r="F44" s="35"/>
    </row>
    <row r="45" spans="1:6" s="209" customFormat="1" x14ac:dyDescent="0.25">
      <c r="A45" s="857"/>
      <c r="B45" s="857"/>
      <c r="C45" s="857"/>
      <c r="D45" s="857"/>
      <c r="E45" s="857"/>
      <c r="F45" s="857"/>
    </row>
    <row r="46" spans="1:6" s="210" customFormat="1" x14ac:dyDescent="0.25">
      <c r="A46" s="842"/>
      <c r="B46" s="842"/>
      <c r="C46" s="842"/>
      <c r="D46" s="842"/>
      <c r="E46" s="842"/>
      <c r="F46" s="842"/>
    </row>
    <row r="47" spans="1:6" hidden="1" x14ac:dyDescent="0.25">
      <c r="A47" s="854" t="s">
        <v>725</v>
      </c>
      <c r="B47" s="845"/>
      <c r="C47" s="845"/>
      <c r="D47" s="846"/>
      <c r="E47" s="35"/>
      <c r="F47" s="35"/>
    </row>
    <row r="48" spans="1:6" hidden="1" x14ac:dyDescent="0.25">
      <c r="A48" s="854" t="s">
        <v>726</v>
      </c>
      <c r="B48" s="845"/>
      <c r="C48" s="845"/>
      <c r="D48" s="846"/>
      <c r="E48" s="35"/>
      <c r="F48" s="35"/>
    </row>
    <row r="49" spans="1:6" hidden="1" x14ac:dyDescent="0.25">
      <c r="A49" s="854" t="s">
        <v>727</v>
      </c>
      <c r="B49" s="845"/>
      <c r="C49" s="845"/>
      <c r="D49" s="846"/>
      <c r="E49" s="35"/>
      <c r="F49" s="35"/>
    </row>
    <row r="50" spans="1:6" hidden="1" x14ac:dyDescent="0.25">
      <c r="A50" s="854" t="s">
        <v>728</v>
      </c>
      <c r="B50" s="845"/>
      <c r="C50" s="845"/>
      <c r="D50" s="846"/>
      <c r="E50" s="35"/>
      <c r="F50" s="35"/>
    </row>
    <row r="51" spans="1:6" hidden="1" x14ac:dyDescent="0.25">
      <c r="A51" s="854" t="s">
        <v>729</v>
      </c>
      <c r="B51" s="845"/>
      <c r="C51" s="845"/>
      <c r="D51" s="846"/>
      <c r="E51" s="35"/>
      <c r="F51" s="35"/>
    </row>
    <row r="52" spans="1:6" hidden="1" x14ac:dyDescent="0.25">
      <c r="A52" s="854" t="s">
        <v>730</v>
      </c>
      <c r="B52" s="845"/>
      <c r="C52" s="845"/>
      <c r="D52" s="846"/>
      <c r="E52" s="35"/>
      <c r="F52" s="35"/>
    </row>
    <row r="53" spans="1:6" hidden="1" x14ac:dyDescent="0.25">
      <c r="A53" s="854" t="s">
        <v>731</v>
      </c>
      <c r="B53" s="845"/>
      <c r="C53" s="845"/>
      <c r="D53" s="846"/>
      <c r="E53" s="35"/>
      <c r="F53" s="35"/>
    </row>
    <row r="54" spans="1:6" hidden="1" x14ac:dyDescent="0.25">
      <c r="A54" s="854" t="s">
        <v>553</v>
      </c>
      <c r="B54" s="845"/>
      <c r="C54" s="845"/>
      <c r="D54" s="846"/>
      <c r="E54" s="35"/>
      <c r="F54" s="35"/>
    </row>
    <row r="55" spans="1:6" hidden="1" x14ac:dyDescent="0.25">
      <c r="A55" s="854" t="s">
        <v>732</v>
      </c>
      <c r="B55" s="845"/>
      <c r="C55" s="845"/>
      <c r="D55" s="846"/>
      <c r="E55" s="35"/>
      <c r="F55" s="35"/>
    </row>
    <row r="56" spans="1:6" hidden="1" x14ac:dyDescent="0.25">
      <c r="A56" s="854" t="s">
        <v>733</v>
      </c>
      <c r="B56" s="845"/>
      <c r="C56" s="845"/>
      <c r="D56" s="846"/>
      <c r="E56" s="35"/>
      <c r="F56" s="35"/>
    </row>
    <row r="57" spans="1:6" hidden="1" x14ac:dyDescent="0.25">
      <c r="A57" s="854" t="s">
        <v>572</v>
      </c>
      <c r="B57" s="845"/>
      <c r="C57" s="845"/>
      <c r="D57" s="846"/>
      <c r="E57" s="35"/>
      <c r="F57" s="35"/>
    </row>
    <row r="58" spans="1:6" hidden="1" x14ac:dyDescent="0.25">
      <c r="A58" s="854" t="s">
        <v>734</v>
      </c>
      <c r="B58" s="845"/>
      <c r="C58" s="845"/>
      <c r="D58" s="846"/>
      <c r="E58" s="35"/>
      <c r="F58" s="35"/>
    </row>
    <row r="59" spans="1:6" hidden="1" x14ac:dyDescent="0.25">
      <c r="A59" s="854" t="s">
        <v>735</v>
      </c>
      <c r="B59" s="845"/>
      <c r="C59" s="845"/>
      <c r="D59" s="846"/>
      <c r="E59" s="35"/>
      <c r="F59" s="35"/>
    </row>
    <row r="60" spans="1:6" hidden="1" x14ac:dyDescent="0.25">
      <c r="A60" s="854" t="s">
        <v>736</v>
      </c>
      <c r="B60" s="845"/>
      <c r="C60" s="845"/>
      <c r="D60" s="846"/>
      <c r="E60" s="35"/>
      <c r="F60" s="35"/>
    </row>
    <row r="61" spans="1:6" hidden="1" x14ac:dyDescent="0.25">
      <c r="A61" s="854" t="s">
        <v>23</v>
      </c>
      <c r="B61" s="845"/>
      <c r="C61" s="845"/>
      <c r="D61" s="846"/>
      <c r="E61" s="35"/>
      <c r="F61" s="35"/>
    </row>
    <row r="62" spans="1:6" hidden="1" x14ac:dyDescent="0.25">
      <c r="A62" s="854" t="s">
        <v>737</v>
      </c>
      <c r="B62" s="845"/>
      <c r="C62" s="845"/>
      <c r="D62" s="846"/>
      <c r="E62" s="35"/>
      <c r="F62" s="35"/>
    </row>
    <row r="63" spans="1:6" hidden="1" x14ac:dyDescent="0.25">
      <c r="A63" s="854" t="s">
        <v>738</v>
      </c>
      <c r="B63" s="845"/>
      <c r="C63" s="845"/>
      <c r="D63" s="846"/>
      <c r="E63" s="35"/>
      <c r="F63" s="35"/>
    </row>
    <row r="64" spans="1:6" hidden="1" x14ac:dyDescent="0.25">
      <c r="A64" s="854" t="s">
        <v>739</v>
      </c>
      <c r="B64" s="845"/>
      <c r="C64" s="845"/>
      <c r="D64" s="846"/>
      <c r="E64" s="35"/>
      <c r="F64" s="35"/>
    </row>
    <row r="65" spans="1:6" hidden="1" x14ac:dyDescent="0.25">
      <c r="A65" s="854" t="s">
        <v>740</v>
      </c>
      <c r="B65" s="845"/>
      <c r="C65" s="845"/>
      <c r="D65" s="846"/>
      <c r="E65" s="35"/>
      <c r="F65" s="35"/>
    </row>
    <row r="66" spans="1:6" hidden="1" x14ac:dyDescent="0.25">
      <c r="A66" s="854" t="s">
        <v>741</v>
      </c>
      <c r="B66" s="845"/>
      <c r="C66" s="845"/>
      <c r="D66" s="846"/>
      <c r="E66" s="35"/>
      <c r="F66" s="35"/>
    </row>
    <row r="67" spans="1:6" hidden="1" x14ac:dyDescent="0.25">
      <c r="A67" s="854" t="s">
        <v>742</v>
      </c>
      <c r="B67" s="845"/>
      <c r="C67" s="845"/>
      <c r="D67" s="846"/>
      <c r="E67" s="35"/>
      <c r="F67" s="35"/>
    </row>
    <row r="68" spans="1:6" hidden="1" x14ac:dyDescent="0.25">
      <c r="A68" s="854" t="s">
        <v>743</v>
      </c>
      <c r="B68" s="845"/>
      <c r="C68" s="845"/>
      <c r="D68" s="846"/>
      <c r="E68" s="35"/>
      <c r="F68" s="35"/>
    </row>
    <row r="69" spans="1:6" hidden="1" x14ac:dyDescent="0.25">
      <c r="A69" s="854" t="s">
        <v>744</v>
      </c>
      <c r="B69" s="845"/>
      <c r="C69" s="845"/>
      <c r="D69" s="846"/>
      <c r="E69" s="35"/>
      <c r="F69" s="35"/>
    </row>
    <row r="70" spans="1:6" hidden="1" x14ac:dyDescent="0.25">
      <c r="A70" s="854" t="s">
        <v>120</v>
      </c>
      <c r="B70" s="845"/>
      <c r="C70" s="845"/>
      <c r="D70" s="846"/>
      <c r="E70" s="35"/>
      <c r="F70" s="35"/>
    </row>
    <row r="71" spans="1:6" hidden="1" x14ac:dyDescent="0.25">
      <c r="A71" s="854" t="s">
        <v>745</v>
      </c>
      <c r="B71" s="845"/>
      <c r="C71" s="845"/>
      <c r="D71" s="846"/>
      <c r="E71" s="35"/>
      <c r="F71" s="35"/>
    </row>
    <row r="72" spans="1:6" hidden="1" x14ac:dyDescent="0.25">
      <c r="A72" s="854" t="s">
        <v>746</v>
      </c>
      <c r="B72" s="845"/>
      <c r="C72" s="845"/>
      <c r="D72" s="846"/>
      <c r="E72" s="35"/>
      <c r="F72" s="35"/>
    </row>
    <row r="73" spans="1:6" hidden="1" x14ac:dyDescent="0.25">
      <c r="A73" s="854" t="s">
        <v>747</v>
      </c>
      <c r="B73" s="845"/>
      <c r="C73" s="845"/>
      <c r="D73" s="846"/>
      <c r="E73" s="35"/>
      <c r="F73" s="35"/>
    </row>
    <row r="74" spans="1:6" hidden="1" x14ac:dyDescent="0.25">
      <c r="A74" s="854" t="s">
        <v>748</v>
      </c>
      <c r="B74" s="845"/>
      <c r="C74" s="845"/>
      <c r="D74" s="846"/>
      <c r="E74" s="35"/>
      <c r="F74" s="35"/>
    </row>
    <row r="75" spans="1:6" hidden="1" x14ac:dyDescent="0.25">
      <c r="A75" s="854" t="s">
        <v>749</v>
      </c>
      <c r="B75" s="845"/>
      <c r="C75" s="845"/>
      <c r="D75" s="846"/>
      <c r="E75" s="35"/>
      <c r="F75" s="35"/>
    </row>
    <row r="76" spans="1:6" hidden="1" x14ac:dyDescent="0.25">
      <c r="A76" s="854" t="s">
        <v>750</v>
      </c>
      <c r="B76" s="845"/>
      <c r="C76" s="845"/>
      <c r="D76" s="846"/>
      <c r="E76" s="35"/>
      <c r="F76" s="35"/>
    </row>
    <row r="77" spans="1:6" hidden="1" x14ac:dyDescent="0.25">
      <c r="A77" s="854" t="s">
        <v>122</v>
      </c>
      <c r="B77" s="845"/>
      <c r="C77" s="845"/>
      <c r="D77" s="846"/>
      <c r="E77" s="35"/>
      <c r="F77" s="35"/>
    </row>
    <row r="78" spans="1:6" hidden="1" x14ac:dyDescent="0.25">
      <c r="A78" s="854" t="s">
        <v>61</v>
      </c>
      <c r="B78" s="845"/>
      <c r="C78" s="845"/>
      <c r="D78" s="846"/>
      <c r="E78" s="35"/>
      <c r="F78" s="35"/>
    </row>
    <row r="79" spans="1:6" hidden="1" x14ac:dyDescent="0.25">
      <c r="A79" s="854" t="s">
        <v>751</v>
      </c>
      <c r="B79" s="845"/>
      <c r="C79" s="845"/>
      <c r="D79" s="846"/>
      <c r="E79" s="35"/>
      <c r="F79" s="35"/>
    </row>
    <row r="80" spans="1:6" hidden="1" x14ac:dyDescent="0.25">
      <c r="A80" s="854" t="s">
        <v>752</v>
      </c>
      <c r="B80" s="845"/>
      <c r="C80" s="845"/>
      <c r="D80" s="846"/>
      <c r="E80" s="35"/>
      <c r="F80" s="35"/>
    </row>
    <row r="81" spans="1:6" hidden="1" x14ac:dyDescent="0.25">
      <c r="A81" s="854" t="s">
        <v>570</v>
      </c>
      <c r="B81" s="845"/>
      <c r="C81" s="845"/>
      <c r="D81" s="846"/>
      <c r="E81" s="35"/>
      <c r="F81" s="35"/>
    </row>
    <row r="82" spans="1:6" hidden="1" x14ac:dyDescent="0.25">
      <c r="A82" s="854" t="s">
        <v>163</v>
      </c>
      <c r="B82" s="845"/>
      <c r="C82" s="845"/>
      <c r="D82" s="846"/>
      <c r="E82" s="35"/>
      <c r="F82" s="35"/>
    </row>
    <row r="83" spans="1:6" hidden="1" x14ac:dyDescent="0.25">
      <c r="A83" s="854" t="s">
        <v>753</v>
      </c>
      <c r="B83" s="845"/>
      <c r="C83" s="845"/>
      <c r="D83" s="846"/>
      <c r="E83" s="35"/>
      <c r="F83" s="35"/>
    </row>
    <row r="84" spans="1:6" hidden="1" x14ac:dyDescent="0.25">
      <c r="A84" s="854" t="s">
        <v>754</v>
      </c>
      <c r="B84" s="845"/>
      <c r="C84" s="845"/>
      <c r="D84" s="846"/>
      <c r="E84" s="35"/>
      <c r="F84" s="35"/>
    </row>
    <row r="85" spans="1:6" hidden="1" x14ac:dyDescent="0.25">
      <c r="A85" s="854" t="s">
        <v>205</v>
      </c>
      <c r="B85" s="845"/>
      <c r="C85" s="845"/>
      <c r="D85" s="846"/>
      <c r="E85" s="35"/>
      <c r="F85" s="35"/>
    </row>
    <row r="86" spans="1:6" hidden="1" x14ac:dyDescent="0.25">
      <c r="A86" s="854" t="s">
        <v>755</v>
      </c>
      <c r="B86" s="845"/>
      <c r="C86" s="845"/>
      <c r="D86" s="846"/>
      <c r="E86" s="35"/>
      <c r="F86" s="35"/>
    </row>
    <row r="87" spans="1:6" hidden="1" x14ac:dyDescent="0.25">
      <c r="A87" s="854" t="s">
        <v>756</v>
      </c>
      <c r="B87" s="845"/>
      <c r="C87" s="845"/>
      <c r="D87" s="846"/>
      <c r="E87" s="35"/>
      <c r="F87" s="35"/>
    </row>
    <row r="88" spans="1:6" hidden="1" x14ac:dyDescent="0.25">
      <c r="A88" s="854" t="s">
        <v>757</v>
      </c>
      <c r="B88" s="845"/>
      <c r="C88" s="845"/>
      <c r="D88" s="846"/>
      <c r="E88" s="35"/>
      <c r="F88" s="35"/>
    </row>
    <row r="89" spans="1:6" hidden="1" x14ac:dyDescent="0.25">
      <c r="A89" s="854" t="s">
        <v>758</v>
      </c>
      <c r="B89" s="845"/>
      <c r="C89" s="845"/>
      <c r="D89" s="846"/>
      <c r="E89" s="35"/>
      <c r="F89" s="35"/>
    </row>
    <row r="90" spans="1:6" hidden="1" x14ac:dyDescent="0.25">
      <c r="A90" s="854" t="s">
        <v>759</v>
      </c>
      <c r="B90" s="845"/>
      <c r="C90" s="845"/>
      <c r="D90" s="846"/>
      <c r="E90" s="35"/>
      <c r="F90" s="35"/>
    </row>
    <row r="91" spans="1:6" hidden="1" x14ac:dyDescent="0.25">
      <c r="A91" s="854" t="s">
        <v>760</v>
      </c>
      <c r="B91" s="845"/>
      <c r="C91" s="845"/>
      <c r="D91" s="846"/>
      <c r="E91" s="35"/>
      <c r="F91" s="35"/>
    </row>
    <row r="92" spans="1:6" hidden="1" x14ac:dyDescent="0.25">
      <c r="A92" s="854" t="s">
        <v>761</v>
      </c>
      <c r="B92" s="845"/>
      <c r="C92" s="845"/>
      <c r="D92" s="846"/>
      <c r="E92" s="35"/>
      <c r="F92" s="35"/>
    </row>
    <row r="93" spans="1:6" hidden="1" x14ac:dyDescent="0.25">
      <c r="A93" s="854" t="s">
        <v>762</v>
      </c>
      <c r="B93" s="845"/>
      <c r="C93" s="845"/>
      <c r="D93" s="846"/>
      <c r="E93" s="35"/>
      <c r="F93" s="35"/>
    </row>
    <row r="94" spans="1:6" hidden="1" x14ac:dyDescent="0.25">
      <c r="A94" s="854" t="s">
        <v>763</v>
      </c>
      <c r="B94" s="845"/>
      <c r="C94" s="845"/>
      <c r="D94" s="846"/>
      <c r="E94" s="35"/>
      <c r="F94" s="35"/>
    </row>
    <row r="95" spans="1:6" hidden="1" x14ac:dyDescent="0.25">
      <c r="A95" s="854" t="s">
        <v>764</v>
      </c>
      <c r="B95" s="845"/>
      <c r="C95" s="845"/>
      <c r="D95" s="846"/>
      <c r="E95" s="35"/>
      <c r="F95" s="35"/>
    </row>
    <row r="96" spans="1:6" hidden="1" x14ac:dyDescent="0.25">
      <c r="A96" s="854" t="s">
        <v>765</v>
      </c>
      <c r="B96" s="845"/>
      <c r="C96" s="845"/>
      <c r="D96" s="846"/>
      <c r="E96" s="35"/>
      <c r="F96" s="35"/>
    </row>
    <row r="97" spans="1:6" hidden="1" x14ac:dyDescent="0.25">
      <c r="A97" s="854" t="s">
        <v>766</v>
      </c>
      <c r="B97" s="845"/>
      <c r="C97" s="845"/>
      <c r="D97" s="846"/>
      <c r="E97" s="35"/>
      <c r="F97" s="35"/>
    </row>
    <row r="98" spans="1:6" hidden="1" x14ac:dyDescent="0.25">
      <c r="A98" s="854" t="s">
        <v>313</v>
      </c>
      <c r="B98" s="845"/>
      <c r="C98" s="845"/>
      <c r="D98" s="846"/>
      <c r="E98" s="35"/>
      <c r="F98" s="35"/>
    </row>
    <row r="99" spans="1:6" hidden="1" x14ac:dyDescent="0.25">
      <c r="A99" s="854" t="s">
        <v>767</v>
      </c>
      <c r="B99" s="845"/>
      <c r="C99" s="845"/>
      <c r="D99" s="846"/>
      <c r="E99" s="35"/>
      <c r="F99" s="35"/>
    </row>
    <row r="100" spans="1:6" hidden="1" x14ac:dyDescent="0.25">
      <c r="A100" s="854" t="s">
        <v>768</v>
      </c>
      <c r="B100" s="845"/>
      <c r="C100" s="845"/>
      <c r="D100" s="846"/>
      <c r="E100" s="35"/>
      <c r="F100" s="35"/>
    </row>
    <row r="101" spans="1:6" hidden="1" x14ac:dyDescent="0.25">
      <c r="A101" s="854" t="s">
        <v>73</v>
      </c>
      <c r="B101" s="845"/>
      <c r="C101" s="845"/>
      <c r="D101" s="846"/>
      <c r="E101" s="35"/>
      <c r="F101" s="35"/>
    </row>
    <row r="102" spans="1:6" hidden="1" x14ac:dyDescent="0.25">
      <c r="A102" s="854" t="s">
        <v>524</v>
      </c>
      <c r="B102" s="845"/>
      <c r="C102" s="845"/>
      <c r="D102" s="846"/>
      <c r="E102" s="35"/>
      <c r="F102" s="35"/>
    </row>
    <row r="103" spans="1:6" s="212" customFormat="1" hidden="1" x14ac:dyDescent="0.25">
      <c r="A103" s="854" t="s">
        <v>524</v>
      </c>
      <c r="B103" s="845"/>
      <c r="C103" s="845"/>
      <c r="D103" s="845"/>
      <c r="E103" s="35"/>
      <c r="F103" s="35"/>
    </row>
    <row r="104" spans="1:6" s="212" customFormat="1" ht="6.6" customHeight="1" x14ac:dyDescent="0.25">
      <c r="A104" s="211"/>
      <c r="B104" s="211"/>
      <c r="C104" s="211"/>
      <c r="D104" s="211"/>
      <c r="E104" s="35"/>
      <c r="F104" s="35"/>
    </row>
    <row r="105" spans="1:6" s="213" customFormat="1" x14ac:dyDescent="0.25">
      <c r="A105" s="857"/>
      <c r="B105" s="857"/>
      <c r="C105" s="857"/>
      <c r="D105" s="857"/>
      <c r="E105" s="857"/>
      <c r="F105" s="857"/>
    </row>
    <row r="106" spans="1:6" s="210" customFormat="1" x14ac:dyDescent="0.25">
      <c r="A106" s="842"/>
      <c r="B106" s="842"/>
      <c r="C106" s="842"/>
      <c r="D106" s="842"/>
      <c r="E106" s="842"/>
      <c r="F106" s="842"/>
    </row>
    <row r="107" spans="1:6" ht="0.75" customHeight="1" x14ac:dyDescent="0.25">
      <c r="A107" s="35"/>
      <c r="B107" s="35"/>
      <c r="C107" s="35"/>
      <c r="D107" s="35"/>
      <c r="E107" s="35"/>
      <c r="F107" s="35"/>
    </row>
    <row r="108" spans="1:6" x14ac:dyDescent="0.25">
      <c r="A108" s="35"/>
      <c r="B108" s="35"/>
      <c r="C108" s="35"/>
      <c r="D108" s="35"/>
      <c r="E108" s="35"/>
      <c r="F108" s="35"/>
    </row>
    <row r="109" spans="1:6" ht="2.25" customHeight="1" x14ac:dyDescent="0.25">
      <c r="A109" s="35"/>
      <c r="B109" s="35"/>
      <c r="C109" s="35"/>
      <c r="D109" s="35"/>
      <c r="E109" s="35"/>
      <c r="F109" s="35"/>
    </row>
    <row r="110" spans="1:6" x14ac:dyDescent="0.25">
      <c r="A110" s="35"/>
      <c r="B110" s="35"/>
      <c r="C110" s="35"/>
      <c r="D110" s="35"/>
      <c r="E110" s="35"/>
      <c r="F110" s="35"/>
    </row>
    <row r="111" spans="1:6" s="213" customFormat="1" x14ac:dyDescent="0.25">
      <c r="A111" s="211"/>
      <c r="B111" s="211"/>
      <c r="C111" s="845"/>
      <c r="D111" s="845"/>
      <c r="E111" s="211"/>
      <c r="F111" s="211"/>
    </row>
    <row r="112" spans="1:6" s="210" customFormat="1" x14ac:dyDescent="0.25">
      <c r="A112" s="215"/>
      <c r="B112" s="215"/>
      <c r="C112" s="842"/>
      <c r="D112" s="842"/>
      <c r="E112" s="215"/>
      <c r="F112" s="215"/>
    </row>
    <row r="113" spans="1:6" x14ac:dyDescent="0.25">
      <c r="A113" s="35"/>
      <c r="B113" s="39"/>
      <c r="C113" s="216"/>
      <c r="D113" s="216"/>
      <c r="E113" s="35"/>
      <c r="F113" s="35"/>
    </row>
    <row r="114" spans="1:6" x14ac:dyDescent="0.25">
      <c r="A114" s="35"/>
      <c r="B114" s="35"/>
      <c r="C114" s="35"/>
      <c r="D114" s="35"/>
      <c r="E114" s="35"/>
      <c r="F114" s="35"/>
    </row>
    <row r="115" spans="1:6" x14ac:dyDescent="0.25">
      <c r="A115" s="35"/>
      <c r="B115" s="35"/>
      <c r="C115" s="35"/>
      <c r="D115" s="35"/>
      <c r="E115" s="35"/>
      <c r="F115" s="35"/>
    </row>
    <row r="116" spans="1:6" x14ac:dyDescent="0.25">
      <c r="A116" s="35"/>
      <c r="B116" s="35"/>
      <c r="C116" s="35"/>
      <c r="D116" s="35"/>
      <c r="E116" s="35"/>
      <c r="F116" s="35"/>
    </row>
  </sheetData>
  <mergeCells count="107">
    <mergeCell ref="A9:G9"/>
    <mergeCell ref="A10:G10"/>
    <mergeCell ref="A12:G12"/>
    <mergeCell ref="A13:G13"/>
    <mergeCell ref="A14:G14"/>
    <mergeCell ref="A15:G15"/>
    <mergeCell ref="A1:F1"/>
    <mergeCell ref="A2:F2"/>
    <mergeCell ref="A4:F4"/>
    <mergeCell ref="B6:C6"/>
    <mergeCell ref="D6:E6"/>
    <mergeCell ref="A8:G8"/>
    <mergeCell ref="A24:G24"/>
    <mergeCell ref="A25:C25"/>
    <mergeCell ref="A26:G26"/>
    <mergeCell ref="A27:C27"/>
    <mergeCell ref="D27:E27"/>
    <mergeCell ref="A28:G28"/>
    <mergeCell ref="A17:G17"/>
    <mergeCell ref="A18:G18"/>
    <mergeCell ref="A19:G19"/>
    <mergeCell ref="A20:G20"/>
    <mergeCell ref="A21:G21"/>
    <mergeCell ref="A23:G23"/>
    <mergeCell ref="A45:B45"/>
    <mergeCell ref="C45:D45"/>
    <mergeCell ref="E45:F45"/>
    <mergeCell ref="C38:D38"/>
    <mergeCell ref="E38:F38"/>
    <mergeCell ref="A41:B41"/>
    <mergeCell ref="A29:G29"/>
    <mergeCell ref="A30:G30"/>
    <mergeCell ref="A32:G32"/>
    <mergeCell ref="A33:E33"/>
    <mergeCell ref="A37:B37"/>
    <mergeCell ref="C37:D37"/>
    <mergeCell ref="E37:F37"/>
    <mergeCell ref="A38:B38"/>
    <mergeCell ref="C41:D41"/>
    <mergeCell ref="E41:F41"/>
    <mergeCell ref="A42:B42"/>
    <mergeCell ref="C42:D42"/>
    <mergeCell ref="E42:F42"/>
    <mergeCell ref="A50:D50"/>
    <mergeCell ref="A51:D51"/>
    <mergeCell ref="A52:D52"/>
    <mergeCell ref="A53:D53"/>
    <mergeCell ref="A54:D54"/>
    <mergeCell ref="A55:D55"/>
    <mergeCell ref="A46:B46"/>
    <mergeCell ref="C46:D46"/>
    <mergeCell ref="E46:F46"/>
    <mergeCell ref="A47:D47"/>
    <mergeCell ref="A48:D48"/>
    <mergeCell ref="A49:D49"/>
    <mergeCell ref="A62:D62"/>
    <mergeCell ref="A63:D63"/>
    <mergeCell ref="A64:D64"/>
    <mergeCell ref="A65:D65"/>
    <mergeCell ref="A66:D66"/>
    <mergeCell ref="A67:D67"/>
    <mergeCell ref="A56:D56"/>
    <mergeCell ref="A57:D57"/>
    <mergeCell ref="A58:D58"/>
    <mergeCell ref="A59:D59"/>
    <mergeCell ref="A60:D60"/>
    <mergeCell ref="A61:D61"/>
    <mergeCell ref="A80:D80"/>
    <mergeCell ref="A81:D81"/>
    <mergeCell ref="A82:D82"/>
    <mergeCell ref="A98:D98"/>
    <mergeCell ref="A99:D99"/>
    <mergeCell ref="A100:D100"/>
    <mergeCell ref="A101:D101"/>
    <mergeCell ref="A92:D92"/>
    <mergeCell ref="A93:D93"/>
    <mergeCell ref="A94:D94"/>
    <mergeCell ref="A95:D95"/>
    <mergeCell ref="A96:D96"/>
    <mergeCell ref="A97:D97"/>
    <mergeCell ref="A105:F105"/>
    <mergeCell ref="A106:F106"/>
    <mergeCell ref="C111:D111"/>
    <mergeCell ref="C112:D112"/>
    <mergeCell ref="A102:D102"/>
    <mergeCell ref="A103:D103"/>
    <mergeCell ref="A83:D83"/>
    <mergeCell ref="A84:D84"/>
    <mergeCell ref="A85:D85"/>
    <mergeCell ref="A86:D86"/>
    <mergeCell ref="A87:D87"/>
    <mergeCell ref="A88:D88"/>
    <mergeCell ref="A89:D89"/>
    <mergeCell ref="A90:D90"/>
    <mergeCell ref="A91:D91"/>
    <mergeCell ref="A74:D74"/>
    <mergeCell ref="A75:D75"/>
    <mergeCell ref="A76:D76"/>
    <mergeCell ref="A77:D77"/>
    <mergeCell ref="A78:D78"/>
    <mergeCell ref="A79:D79"/>
    <mergeCell ref="A68:D68"/>
    <mergeCell ref="A69:D69"/>
    <mergeCell ref="A70:D70"/>
    <mergeCell ref="A71:D71"/>
    <mergeCell ref="A72:D72"/>
    <mergeCell ref="A73:D73"/>
  </mergeCells>
  <pageMargins left="0.51" right="0.48" top="1.1100000000000001" bottom="0.74803149606299213" header="0.63" footer="0.31496062992125984"/>
  <pageSetup paperSize="9" scale="86" fitToHeight="0" orientation="portrait" r:id="rId1"/>
  <headerFooter>
    <oddHeader>&amp;C&amp;G</oddHeader>
    <oddFooter>&amp;C&amp;G</oddFoot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116"/>
  <sheetViews>
    <sheetView view="pageLayout" topLeftCell="A40" zoomScaleNormal="145" zoomScaleSheetLayoutView="115" workbookViewId="0">
      <selection activeCell="E108" sqref="E108"/>
    </sheetView>
  </sheetViews>
  <sheetFormatPr defaultColWidth="9.33203125" defaultRowHeight="13.8" x14ac:dyDescent="0.25"/>
  <cols>
    <col min="1" max="1" width="13.44140625" style="37" customWidth="1"/>
    <col min="2" max="2" width="14.6640625" style="37" customWidth="1"/>
    <col min="3" max="3" width="19.5546875" style="37" customWidth="1"/>
    <col min="4" max="4" width="12.109375" style="37" customWidth="1"/>
    <col min="5" max="5" width="17.88671875" style="37" customWidth="1"/>
    <col min="6" max="6" width="23.33203125" style="37" customWidth="1"/>
    <col min="7" max="7" width="6.6640625" style="37" customWidth="1"/>
    <col min="8" max="16384" width="9.33203125" style="37"/>
  </cols>
  <sheetData>
    <row r="1" spans="1:7" x14ac:dyDescent="0.25">
      <c r="A1" s="831"/>
      <c r="B1" s="830"/>
      <c r="C1" s="830"/>
      <c r="D1" s="830"/>
      <c r="E1" s="830"/>
      <c r="F1" s="830"/>
      <c r="G1" s="217"/>
    </row>
    <row r="2" spans="1:7" x14ac:dyDescent="0.25">
      <c r="A2" s="831"/>
      <c r="B2" s="831"/>
      <c r="C2" s="831"/>
      <c r="D2" s="831"/>
      <c r="E2" s="831"/>
      <c r="F2" s="831"/>
      <c r="G2" s="217"/>
    </row>
    <row r="3" spans="1:7" ht="22.5" customHeight="1" x14ac:dyDescent="0.25">
      <c r="A3" s="217"/>
      <c r="B3" s="217"/>
      <c r="C3" s="217"/>
      <c r="D3" s="217"/>
      <c r="E3" s="217"/>
      <c r="F3" s="217"/>
      <c r="G3" s="217"/>
    </row>
    <row r="4" spans="1:7" ht="34.5" customHeight="1" x14ac:dyDescent="0.25">
      <c r="A4" s="1109" t="s">
        <v>995</v>
      </c>
      <c r="B4" s="1109"/>
      <c r="C4" s="1109"/>
      <c r="D4" s="1109"/>
      <c r="E4" s="1109"/>
      <c r="F4" s="1109"/>
      <c r="G4" s="217"/>
    </row>
    <row r="5" spans="1:7" ht="31.95" customHeight="1" x14ac:dyDescent="0.25">
      <c r="A5" s="163"/>
      <c r="B5" s="163"/>
      <c r="C5" s="163"/>
      <c r="D5" s="163"/>
      <c r="E5" s="163"/>
      <c r="F5" s="163"/>
      <c r="G5" s="217"/>
    </row>
    <row r="6" spans="1:7" x14ac:dyDescent="0.25">
      <c r="A6" s="217"/>
      <c r="B6" s="848" t="s">
        <v>713</v>
      </c>
      <c r="C6" s="848"/>
      <c r="D6" s="849" t="str">
        <f>PR!B12</f>
        <v>2510-1005-380</v>
      </c>
      <c r="E6" s="849"/>
      <c r="F6" s="217"/>
      <c r="G6" s="217"/>
    </row>
    <row r="7" spans="1:7" ht="18" customHeight="1" x14ac:dyDescent="0.25">
      <c r="A7" s="217"/>
      <c r="B7" s="217"/>
      <c r="C7" s="217"/>
      <c r="D7" s="217"/>
      <c r="E7" s="217"/>
      <c r="F7" s="217"/>
      <c r="G7" s="217"/>
    </row>
    <row r="8" spans="1:7" x14ac:dyDescent="0.25">
      <c r="A8" s="1107" t="s">
        <v>897</v>
      </c>
      <c r="B8" s="1107"/>
      <c r="C8" s="1107"/>
      <c r="D8" s="1107"/>
      <c r="E8" s="1107"/>
      <c r="F8" s="1107"/>
      <c r="G8" s="1107"/>
    </row>
    <row r="9" spans="1:7" x14ac:dyDescent="0.25">
      <c r="A9" s="1107" t="s">
        <v>898</v>
      </c>
      <c r="B9" s="1107"/>
      <c r="C9" s="1107"/>
      <c r="D9" s="1107"/>
      <c r="E9" s="1107"/>
      <c r="F9" s="1107"/>
      <c r="G9" s="1107"/>
    </row>
    <row r="10" spans="1:7" x14ac:dyDescent="0.25">
      <c r="A10" s="1107" t="s">
        <v>813</v>
      </c>
      <c r="B10" s="1107"/>
      <c r="C10" s="1107"/>
      <c r="D10" s="1107"/>
      <c r="E10" s="1107"/>
      <c r="F10" s="1107"/>
      <c r="G10" s="1107"/>
    </row>
    <row r="11" spans="1:7" ht="9" customHeight="1" x14ac:dyDescent="0.25">
      <c r="A11" s="253"/>
      <c r="B11" s="253"/>
      <c r="C11" s="253"/>
      <c r="D11" s="253"/>
      <c r="E11" s="253"/>
      <c r="F11" s="253"/>
      <c r="G11" s="253"/>
    </row>
    <row r="12" spans="1:7" ht="16.5" customHeight="1" x14ac:dyDescent="0.25">
      <c r="A12" s="840" t="s">
        <v>899</v>
      </c>
      <c r="B12" s="840"/>
      <c r="C12" s="840"/>
      <c r="D12" s="840"/>
      <c r="E12" s="840"/>
      <c r="F12" s="840"/>
      <c r="G12" s="840"/>
    </row>
    <row r="13" spans="1:7" ht="17.399999999999999" customHeight="1" x14ac:dyDescent="0.25">
      <c r="A13" s="1107" t="s">
        <v>900</v>
      </c>
      <c r="B13" s="1107"/>
      <c r="C13" s="1107"/>
      <c r="D13" s="1107"/>
      <c r="E13" s="1107"/>
      <c r="F13" s="1107"/>
      <c r="G13" s="1107"/>
    </row>
    <row r="14" spans="1:7" ht="16.5" customHeight="1" x14ac:dyDescent="0.25">
      <c r="A14" s="1107" t="s">
        <v>901</v>
      </c>
      <c r="B14" s="1107"/>
      <c r="C14" s="1107"/>
      <c r="D14" s="1107"/>
      <c r="E14" s="1107"/>
      <c r="F14" s="1107"/>
      <c r="G14" s="1107"/>
    </row>
    <row r="15" spans="1:7" ht="1.2" customHeight="1" x14ac:dyDescent="0.25">
      <c r="A15" s="253"/>
      <c r="B15" s="253"/>
      <c r="C15" s="253"/>
      <c r="D15" s="253"/>
      <c r="E15" s="253"/>
      <c r="F15" s="253"/>
      <c r="G15" s="253"/>
    </row>
    <row r="16" spans="1:7" x14ac:dyDescent="0.25">
      <c r="A16" s="1110" t="s">
        <v>902</v>
      </c>
      <c r="B16" s="1110"/>
      <c r="C16" s="1110"/>
      <c r="D16" s="1110"/>
      <c r="E16" s="1110"/>
      <c r="F16" s="1110"/>
      <c r="G16" s="1110"/>
    </row>
    <row r="17" spans="1:7" x14ac:dyDescent="0.25">
      <c r="A17" s="1107" t="s">
        <v>903</v>
      </c>
      <c r="B17" s="1107"/>
      <c r="C17" s="1107"/>
      <c r="D17" s="1107"/>
      <c r="E17" s="1107"/>
      <c r="F17" s="1107"/>
      <c r="G17" s="1107"/>
    </row>
    <row r="18" spans="1:7" x14ac:dyDescent="0.25">
      <c r="A18" s="1107" t="s">
        <v>904</v>
      </c>
      <c r="B18" s="1107"/>
      <c r="C18" s="1107"/>
      <c r="D18" s="1107"/>
      <c r="E18" s="1107"/>
      <c r="F18" s="1107"/>
      <c r="G18" s="1107"/>
    </row>
    <row r="19" spans="1:7" x14ac:dyDescent="0.25">
      <c r="A19" s="1107" t="s">
        <v>905</v>
      </c>
      <c r="B19" s="1107"/>
      <c r="C19" s="1107"/>
      <c r="D19" s="1107"/>
      <c r="E19" s="1107"/>
      <c r="F19" s="1107"/>
      <c r="G19" s="1107"/>
    </row>
    <row r="20" spans="1:7" ht="15" customHeight="1" x14ac:dyDescent="0.25">
      <c r="A20" s="1110" t="s">
        <v>906</v>
      </c>
      <c r="B20" s="1110"/>
      <c r="C20" s="1110"/>
      <c r="D20" s="1110"/>
      <c r="E20" s="1110"/>
      <c r="F20" s="1110"/>
      <c r="G20" s="1110"/>
    </row>
    <row r="21" spans="1:7" ht="15.6" customHeight="1" x14ac:dyDescent="0.25">
      <c r="A21" s="1107" t="s">
        <v>907</v>
      </c>
      <c r="B21" s="1107"/>
      <c r="C21" s="1107"/>
      <c r="D21" s="1107"/>
      <c r="E21" s="1107"/>
      <c r="F21" s="1107"/>
      <c r="G21" s="1107"/>
    </row>
    <row r="22" spans="1:7" ht="18.600000000000001" customHeight="1" x14ac:dyDescent="0.25">
      <c r="A22" s="1112" t="s">
        <v>908</v>
      </c>
      <c r="B22" s="1107"/>
      <c r="C22" s="1107"/>
      <c r="D22" s="1107"/>
      <c r="E22" s="1107"/>
      <c r="F22" s="1107"/>
      <c r="G22" s="1107"/>
    </row>
    <row r="23" spans="1:7" x14ac:dyDescent="0.25">
      <c r="A23" s="1111" t="s">
        <v>909</v>
      </c>
      <c r="B23" s="1111"/>
      <c r="C23" s="1111"/>
      <c r="D23" s="1111"/>
      <c r="E23" s="1111"/>
      <c r="F23" s="1111"/>
      <c r="G23" s="1111"/>
    </row>
    <row r="24" spans="1:7" x14ac:dyDescent="0.25">
      <c r="A24" s="1111" t="s">
        <v>910</v>
      </c>
      <c r="B24" s="1111"/>
      <c r="C24" s="1111"/>
      <c r="D24" s="1111"/>
      <c r="E24" s="1111"/>
      <c r="F24" s="1111"/>
      <c r="G24" s="1111"/>
    </row>
    <row r="25" spans="1:7" ht="16.5" customHeight="1" x14ac:dyDescent="0.25">
      <c r="A25" s="1107" t="s">
        <v>833</v>
      </c>
      <c r="B25" s="1107"/>
      <c r="C25" s="1107"/>
      <c r="D25" s="218" t="str">
        <f>PR!E9</f>
        <v>2025-380</v>
      </c>
      <c r="E25" s="1113" t="s">
        <v>717</v>
      </c>
      <c r="F25" s="1113"/>
      <c r="G25" s="1113"/>
    </row>
    <row r="26" spans="1:7" ht="16.5" customHeight="1" x14ac:dyDescent="0.25">
      <c r="A26" s="840" t="str">
        <f>PR!B111</f>
        <v>printing of the Production Guide on Native pig raising, titled " Bagu Ivatan; Gabay s pagaalaga ng Native na baboy" (charged to Futures Thinking Fund)</v>
      </c>
      <c r="B26" s="840"/>
      <c r="C26" s="840"/>
      <c r="D26" s="840"/>
      <c r="E26" s="840"/>
      <c r="F26" s="840"/>
      <c r="G26" s="840"/>
    </row>
    <row r="27" spans="1:7" ht="22.5" customHeight="1" x14ac:dyDescent="0.25">
      <c r="A27" s="1108" t="s">
        <v>810</v>
      </c>
      <c r="B27" s="1108"/>
      <c r="C27" s="1108"/>
      <c r="D27" s="1108">
        <f>PR!H110</f>
        <v>81000</v>
      </c>
      <c r="E27" s="1108"/>
      <c r="F27" s="253"/>
      <c r="G27" s="217"/>
    </row>
    <row r="28" spans="1:7" ht="22.5" customHeight="1" x14ac:dyDescent="0.25">
      <c r="A28" s="1108" t="s">
        <v>822</v>
      </c>
      <c r="B28" s="1108"/>
      <c r="C28" s="1108"/>
      <c r="D28" s="1108"/>
      <c r="E28" s="1108"/>
      <c r="F28" s="1108"/>
      <c r="G28" s="1108"/>
    </row>
    <row r="29" spans="1:7" x14ac:dyDescent="0.25">
      <c r="A29" s="1108" t="s">
        <v>823</v>
      </c>
      <c r="B29" s="1108"/>
      <c r="C29" s="1108"/>
      <c r="D29" s="1108"/>
      <c r="E29" s="1108"/>
      <c r="F29" s="1108"/>
      <c r="G29" s="1108"/>
    </row>
    <row r="30" spans="1:7" x14ac:dyDescent="0.25">
      <c r="A30" s="1108" t="s">
        <v>824</v>
      </c>
      <c r="B30" s="1108"/>
      <c r="C30" s="1108"/>
      <c r="D30" s="1108"/>
      <c r="E30" s="1108"/>
      <c r="F30" s="1108"/>
      <c r="G30" s="1108"/>
    </row>
    <row r="31" spans="1:7" ht="7.5" customHeight="1" x14ac:dyDescent="0.25">
      <c r="A31" s="257"/>
      <c r="B31" s="257"/>
      <c r="C31" s="257"/>
      <c r="D31" s="257"/>
      <c r="E31" s="257"/>
      <c r="F31" s="253"/>
      <c r="G31" s="217"/>
    </row>
    <row r="32" spans="1:7" ht="52.5" customHeight="1" x14ac:dyDescent="0.25">
      <c r="A32" s="1110" t="s">
        <v>912</v>
      </c>
      <c r="B32" s="1110"/>
      <c r="C32" s="1110"/>
      <c r="D32" s="1110"/>
      <c r="E32" s="1110"/>
      <c r="F32" s="1110"/>
      <c r="G32" s="1110"/>
    </row>
    <row r="33" spans="1:6" ht="18" customHeight="1" x14ac:dyDescent="0.25">
      <c r="A33" s="840" t="s">
        <v>720</v>
      </c>
      <c r="B33" s="840"/>
      <c r="C33" s="840"/>
      <c r="D33" s="840"/>
      <c r="E33" s="840"/>
      <c r="F33" s="208"/>
    </row>
    <row r="34" spans="1:6" ht="24" customHeight="1" x14ac:dyDescent="0.25">
      <c r="A34" s="35" t="s">
        <v>721</v>
      </c>
      <c r="B34" s="35"/>
      <c r="C34" s="35"/>
      <c r="D34" s="35"/>
      <c r="E34" s="35"/>
      <c r="F34" s="35"/>
    </row>
    <row r="35" spans="1:6" ht="13.5" customHeight="1" x14ac:dyDescent="0.25">
      <c r="A35" s="35"/>
      <c r="B35" s="35"/>
      <c r="C35" s="35"/>
      <c r="D35" s="35"/>
      <c r="E35" s="35"/>
      <c r="F35" s="35"/>
    </row>
    <row r="36" spans="1:6" x14ac:dyDescent="0.25">
      <c r="A36" s="35"/>
      <c r="B36" s="35"/>
      <c r="E36" s="35"/>
      <c r="F36" s="35"/>
    </row>
    <row r="37" spans="1:6" s="209" customFormat="1" x14ac:dyDescent="0.25">
      <c r="A37" s="841" t="s">
        <v>1052</v>
      </c>
      <c r="B37" s="841"/>
      <c r="C37" s="841" t="s">
        <v>23</v>
      </c>
      <c r="D37" s="841"/>
      <c r="E37" s="841" t="s">
        <v>524</v>
      </c>
      <c r="F37" s="841"/>
    </row>
    <row r="38" spans="1:6" s="210" customFormat="1" x14ac:dyDescent="0.25">
      <c r="A38" s="842" t="s">
        <v>552</v>
      </c>
      <c r="B38" s="842"/>
      <c r="C38" s="842" t="s">
        <v>552</v>
      </c>
      <c r="D38" s="842"/>
      <c r="E38" s="842" t="s">
        <v>552</v>
      </c>
      <c r="F38" s="842"/>
    </row>
    <row r="39" spans="1:6" x14ac:dyDescent="0.25">
      <c r="A39" s="35"/>
      <c r="B39" s="35"/>
      <c r="C39" s="35"/>
      <c r="D39" s="35"/>
      <c r="E39" s="35"/>
      <c r="F39" s="35"/>
    </row>
    <row r="40" spans="1:6" x14ac:dyDescent="0.25">
      <c r="A40" s="35"/>
      <c r="B40" s="35"/>
      <c r="C40" s="35"/>
      <c r="D40" s="35"/>
      <c r="E40" s="35"/>
      <c r="F40" s="35"/>
    </row>
    <row r="41" spans="1:6" s="209" customFormat="1" x14ac:dyDescent="0.25">
      <c r="A41" s="841" t="str">
        <f>PR!B115</f>
        <v>JANE S. CASTILLO</v>
      </c>
      <c r="B41" s="841"/>
      <c r="C41" s="841" t="s">
        <v>722</v>
      </c>
      <c r="D41" s="841"/>
      <c r="E41" s="841" t="s">
        <v>920</v>
      </c>
      <c r="F41" s="841"/>
    </row>
    <row r="42" spans="1:6" s="210" customFormat="1" ht="28.5" customHeight="1" x14ac:dyDescent="0.25">
      <c r="A42" s="843" t="s">
        <v>723</v>
      </c>
      <c r="B42" s="843"/>
      <c r="C42" s="844" t="s">
        <v>724</v>
      </c>
      <c r="D42" s="844"/>
      <c r="E42" s="844" t="s">
        <v>526</v>
      </c>
      <c r="F42" s="844"/>
    </row>
    <row r="43" spans="1:6" x14ac:dyDescent="0.25">
      <c r="A43" s="35"/>
      <c r="B43" s="35"/>
      <c r="C43" s="35"/>
      <c r="D43" s="35"/>
      <c r="E43" s="35"/>
      <c r="F43" s="35"/>
    </row>
    <row r="44" spans="1:6" x14ac:dyDescent="0.25">
      <c r="A44" s="35"/>
      <c r="B44" s="35"/>
      <c r="C44" s="35"/>
      <c r="D44" s="35"/>
      <c r="E44" s="35"/>
      <c r="F44" s="35"/>
    </row>
    <row r="45" spans="1:6" s="209" customFormat="1" x14ac:dyDescent="0.25">
      <c r="A45" s="857"/>
      <c r="B45" s="857"/>
      <c r="C45" s="857"/>
      <c r="D45" s="857"/>
      <c r="E45" s="857"/>
      <c r="F45" s="857"/>
    </row>
    <row r="46" spans="1:6" s="210" customFormat="1" x14ac:dyDescent="0.25">
      <c r="A46" s="842"/>
      <c r="B46" s="842"/>
      <c r="C46" s="842"/>
      <c r="D46" s="842"/>
      <c r="E46" s="842"/>
      <c r="F46" s="842"/>
    </row>
    <row r="47" spans="1:6" hidden="1" x14ac:dyDescent="0.25">
      <c r="A47" s="854" t="s">
        <v>725</v>
      </c>
      <c r="B47" s="845"/>
      <c r="C47" s="845"/>
      <c r="D47" s="846"/>
      <c r="E47" s="35"/>
      <c r="F47" s="35"/>
    </row>
    <row r="48" spans="1:6" hidden="1" x14ac:dyDescent="0.25">
      <c r="A48" s="854" t="s">
        <v>726</v>
      </c>
      <c r="B48" s="845"/>
      <c r="C48" s="845"/>
      <c r="D48" s="846"/>
      <c r="E48" s="35"/>
      <c r="F48" s="35"/>
    </row>
    <row r="49" spans="1:6" hidden="1" x14ac:dyDescent="0.25">
      <c r="A49" s="854" t="s">
        <v>727</v>
      </c>
      <c r="B49" s="845"/>
      <c r="C49" s="845"/>
      <c r="D49" s="846"/>
      <c r="E49" s="35"/>
      <c r="F49" s="35"/>
    </row>
    <row r="50" spans="1:6" hidden="1" x14ac:dyDescent="0.25">
      <c r="A50" s="854" t="s">
        <v>728</v>
      </c>
      <c r="B50" s="845"/>
      <c r="C50" s="845"/>
      <c r="D50" s="846"/>
      <c r="E50" s="35"/>
      <c r="F50" s="35"/>
    </row>
    <row r="51" spans="1:6" hidden="1" x14ac:dyDescent="0.25">
      <c r="A51" s="854" t="s">
        <v>729</v>
      </c>
      <c r="B51" s="845"/>
      <c r="C51" s="845"/>
      <c r="D51" s="846"/>
      <c r="E51" s="35"/>
      <c r="F51" s="35"/>
    </row>
    <row r="52" spans="1:6" hidden="1" x14ac:dyDescent="0.25">
      <c r="A52" s="854" t="s">
        <v>730</v>
      </c>
      <c r="B52" s="845"/>
      <c r="C52" s="845"/>
      <c r="D52" s="846"/>
      <c r="E52" s="35"/>
      <c r="F52" s="35"/>
    </row>
    <row r="53" spans="1:6" hidden="1" x14ac:dyDescent="0.25">
      <c r="A53" s="854" t="s">
        <v>731</v>
      </c>
      <c r="B53" s="845"/>
      <c r="C53" s="845"/>
      <c r="D53" s="846"/>
      <c r="E53" s="35"/>
      <c r="F53" s="35"/>
    </row>
    <row r="54" spans="1:6" hidden="1" x14ac:dyDescent="0.25">
      <c r="A54" s="854" t="s">
        <v>553</v>
      </c>
      <c r="B54" s="845"/>
      <c r="C54" s="845"/>
      <c r="D54" s="846"/>
      <c r="E54" s="35"/>
      <c r="F54" s="35"/>
    </row>
    <row r="55" spans="1:6" hidden="1" x14ac:dyDescent="0.25">
      <c r="A55" s="854" t="s">
        <v>732</v>
      </c>
      <c r="B55" s="845"/>
      <c r="C55" s="845"/>
      <c r="D55" s="846"/>
      <c r="E55" s="35"/>
      <c r="F55" s="35"/>
    </row>
    <row r="56" spans="1:6" hidden="1" x14ac:dyDescent="0.25">
      <c r="A56" s="854" t="s">
        <v>733</v>
      </c>
      <c r="B56" s="845"/>
      <c r="C56" s="845"/>
      <c r="D56" s="846"/>
      <c r="E56" s="35"/>
      <c r="F56" s="35"/>
    </row>
    <row r="57" spans="1:6" hidden="1" x14ac:dyDescent="0.25">
      <c r="A57" s="854" t="s">
        <v>572</v>
      </c>
      <c r="B57" s="845"/>
      <c r="C57" s="845"/>
      <c r="D57" s="846"/>
      <c r="E57" s="35"/>
      <c r="F57" s="35"/>
    </row>
    <row r="58" spans="1:6" hidden="1" x14ac:dyDescent="0.25">
      <c r="A58" s="854" t="s">
        <v>734</v>
      </c>
      <c r="B58" s="845"/>
      <c r="C58" s="845"/>
      <c r="D58" s="846"/>
      <c r="E58" s="35"/>
      <c r="F58" s="35"/>
    </row>
    <row r="59" spans="1:6" hidden="1" x14ac:dyDescent="0.25">
      <c r="A59" s="854" t="s">
        <v>735</v>
      </c>
      <c r="B59" s="845"/>
      <c r="C59" s="845"/>
      <c r="D59" s="846"/>
      <c r="E59" s="35"/>
      <c r="F59" s="35"/>
    </row>
    <row r="60" spans="1:6" hidden="1" x14ac:dyDescent="0.25">
      <c r="A60" s="854" t="s">
        <v>736</v>
      </c>
      <c r="B60" s="845"/>
      <c r="C60" s="845"/>
      <c r="D60" s="846"/>
      <c r="E60" s="35"/>
      <c r="F60" s="35"/>
    </row>
    <row r="61" spans="1:6" hidden="1" x14ac:dyDescent="0.25">
      <c r="A61" s="854" t="s">
        <v>23</v>
      </c>
      <c r="B61" s="845"/>
      <c r="C61" s="845"/>
      <c r="D61" s="846"/>
      <c r="E61" s="35"/>
      <c r="F61" s="35"/>
    </row>
    <row r="62" spans="1:6" hidden="1" x14ac:dyDescent="0.25">
      <c r="A62" s="854" t="s">
        <v>737</v>
      </c>
      <c r="B62" s="845"/>
      <c r="C62" s="845"/>
      <c r="D62" s="846"/>
      <c r="E62" s="35"/>
      <c r="F62" s="35"/>
    </row>
    <row r="63" spans="1:6" hidden="1" x14ac:dyDescent="0.25">
      <c r="A63" s="854" t="s">
        <v>738</v>
      </c>
      <c r="B63" s="845"/>
      <c r="C63" s="845"/>
      <c r="D63" s="846"/>
      <c r="E63" s="35"/>
      <c r="F63" s="35"/>
    </row>
    <row r="64" spans="1:6" hidden="1" x14ac:dyDescent="0.25">
      <c r="A64" s="854" t="s">
        <v>739</v>
      </c>
      <c r="B64" s="845"/>
      <c r="C64" s="845"/>
      <c r="D64" s="846"/>
      <c r="E64" s="35"/>
      <c r="F64" s="35"/>
    </row>
    <row r="65" spans="1:6" hidden="1" x14ac:dyDescent="0.25">
      <c r="A65" s="854" t="s">
        <v>740</v>
      </c>
      <c r="B65" s="845"/>
      <c r="C65" s="845"/>
      <c r="D65" s="846"/>
      <c r="E65" s="35"/>
      <c r="F65" s="35"/>
    </row>
    <row r="66" spans="1:6" hidden="1" x14ac:dyDescent="0.25">
      <c r="A66" s="854" t="s">
        <v>741</v>
      </c>
      <c r="B66" s="845"/>
      <c r="C66" s="845"/>
      <c r="D66" s="846"/>
      <c r="E66" s="35"/>
      <c r="F66" s="35"/>
    </row>
    <row r="67" spans="1:6" hidden="1" x14ac:dyDescent="0.25">
      <c r="A67" s="854" t="s">
        <v>742</v>
      </c>
      <c r="B67" s="845"/>
      <c r="C67" s="845"/>
      <c r="D67" s="846"/>
      <c r="E67" s="35"/>
      <c r="F67" s="35"/>
    </row>
    <row r="68" spans="1:6" hidden="1" x14ac:dyDescent="0.25">
      <c r="A68" s="854" t="s">
        <v>743</v>
      </c>
      <c r="B68" s="845"/>
      <c r="C68" s="845"/>
      <c r="D68" s="846"/>
      <c r="E68" s="35"/>
      <c r="F68" s="35"/>
    </row>
    <row r="69" spans="1:6" hidden="1" x14ac:dyDescent="0.25">
      <c r="A69" s="854" t="s">
        <v>744</v>
      </c>
      <c r="B69" s="845"/>
      <c r="C69" s="845"/>
      <c r="D69" s="846"/>
      <c r="E69" s="35"/>
      <c r="F69" s="35"/>
    </row>
    <row r="70" spans="1:6" hidden="1" x14ac:dyDescent="0.25">
      <c r="A70" s="854" t="s">
        <v>120</v>
      </c>
      <c r="B70" s="845"/>
      <c r="C70" s="845"/>
      <c r="D70" s="846"/>
      <c r="E70" s="35"/>
      <c r="F70" s="35"/>
    </row>
    <row r="71" spans="1:6" hidden="1" x14ac:dyDescent="0.25">
      <c r="A71" s="854" t="s">
        <v>745</v>
      </c>
      <c r="B71" s="845"/>
      <c r="C71" s="845"/>
      <c r="D71" s="846"/>
      <c r="E71" s="35"/>
      <c r="F71" s="35"/>
    </row>
    <row r="72" spans="1:6" hidden="1" x14ac:dyDescent="0.25">
      <c r="A72" s="854" t="s">
        <v>746</v>
      </c>
      <c r="B72" s="845"/>
      <c r="C72" s="845"/>
      <c r="D72" s="846"/>
      <c r="E72" s="35"/>
      <c r="F72" s="35"/>
    </row>
    <row r="73" spans="1:6" hidden="1" x14ac:dyDescent="0.25">
      <c r="A73" s="854" t="s">
        <v>747</v>
      </c>
      <c r="B73" s="845"/>
      <c r="C73" s="845"/>
      <c r="D73" s="846"/>
      <c r="E73" s="35"/>
      <c r="F73" s="35"/>
    </row>
    <row r="74" spans="1:6" hidden="1" x14ac:dyDescent="0.25">
      <c r="A74" s="854" t="s">
        <v>748</v>
      </c>
      <c r="B74" s="845"/>
      <c r="C74" s="845"/>
      <c r="D74" s="846"/>
      <c r="E74" s="35"/>
      <c r="F74" s="35"/>
    </row>
    <row r="75" spans="1:6" hidden="1" x14ac:dyDescent="0.25">
      <c r="A75" s="854" t="s">
        <v>749</v>
      </c>
      <c r="B75" s="845"/>
      <c r="C75" s="845"/>
      <c r="D75" s="846"/>
      <c r="E75" s="35"/>
      <c r="F75" s="35"/>
    </row>
    <row r="76" spans="1:6" hidden="1" x14ac:dyDescent="0.25">
      <c r="A76" s="854" t="s">
        <v>750</v>
      </c>
      <c r="B76" s="845"/>
      <c r="C76" s="845"/>
      <c r="D76" s="846"/>
      <c r="E76" s="35"/>
      <c r="F76" s="35"/>
    </row>
    <row r="77" spans="1:6" hidden="1" x14ac:dyDescent="0.25">
      <c r="A77" s="854" t="s">
        <v>122</v>
      </c>
      <c r="B77" s="845"/>
      <c r="C77" s="845"/>
      <c r="D77" s="846"/>
      <c r="E77" s="35"/>
      <c r="F77" s="35"/>
    </row>
    <row r="78" spans="1:6" hidden="1" x14ac:dyDescent="0.25">
      <c r="A78" s="854" t="s">
        <v>61</v>
      </c>
      <c r="B78" s="845"/>
      <c r="C78" s="845"/>
      <c r="D78" s="846"/>
      <c r="E78" s="35"/>
      <c r="F78" s="35"/>
    </row>
    <row r="79" spans="1:6" hidden="1" x14ac:dyDescent="0.25">
      <c r="A79" s="854" t="s">
        <v>751</v>
      </c>
      <c r="B79" s="845"/>
      <c r="C79" s="845"/>
      <c r="D79" s="846"/>
      <c r="E79" s="35"/>
      <c r="F79" s="35"/>
    </row>
    <row r="80" spans="1:6" hidden="1" x14ac:dyDescent="0.25">
      <c r="A80" s="854" t="s">
        <v>752</v>
      </c>
      <c r="B80" s="845"/>
      <c r="C80" s="845"/>
      <c r="D80" s="846"/>
      <c r="E80" s="35"/>
      <c r="F80" s="35"/>
    </row>
    <row r="81" spans="1:6" hidden="1" x14ac:dyDescent="0.25">
      <c r="A81" s="854" t="s">
        <v>570</v>
      </c>
      <c r="B81" s="845"/>
      <c r="C81" s="845"/>
      <c r="D81" s="846"/>
      <c r="E81" s="35"/>
      <c r="F81" s="35"/>
    </row>
    <row r="82" spans="1:6" hidden="1" x14ac:dyDescent="0.25">
      <c r="A82" s="854" t="s">
        <v>163</v>
      </c>
      <c r="B82" s="845"/>
      <c r="C82" s="845"/>
      <c r="D82" s="846"/>
      <c r="E82" s="35"/>
      <c r="F82" s="35"/>
    </row>
    <row r="83" spans="1:6" hidden="1" x14ac:dyDescent="0.25">
      <c r="A83" s="854" t="s">
        <v>753</v>
      </c>
      <c r="B83" s="845"/>
      <c r="C83" s="845"/>
      <c r="D83" s="846"/>
      <c r="E83" s="35"/>
      <c r="F83" s="35"/>
    </row>
    <row r="84" spans="1:6" hidden="1" x14ac:dyDescent="0.25">
      <c r="A84" s="854" t="s">
        <v>754</v>
      </c>
      <c r="B84" s="845"/>
      <c r="C84" s="845"/>
      <c r="D84" s="846"/>
      <c r="E84" s="35"/>
      <c r="F84" s="35"/>
    </row>
    <row r="85" spans="1:6" hidden="1" x14ac:dyDescent="0.25">
      <c r="A85" s="854" t="s">
        <v>205</v>
      </c>
      <c r="B85" s="845"/>
      <c r="C85" s="845"/>
      <c r="D85" s="846"/>
      <c r="E85" s="35"/>
      <c r="F85" s="35"/>
    </row>
    <row r="86" spans="1:6" hidden="1" x14ac:dyDescent="0.25">
      <c r="A86" s="854" t="s">
        <v>755</v>
      </c>
      <c r="B86" s="845"/>
      <c r="C86" s="845"/>
      <c r="D86" s="846"/>
      <c r="E86" s="35"/>
      <c r="F86" s="35"/>
    </row>
    <row r="87" spans="1:6" hidden="1" x14ac:dyDescent="0.25">
      <c r="A87" s="854" t="s">
        <v>756</v>
      </c>
      <c r="B87" s="845"/>
      <c r="C87" s="845"/>
      <c r="D87" s="846"/>
      <c r="E87" s="35"/>
      <c r="F87" s="35"/>
    </row>
    <row r="88" spans="1:6" hidden="1" x14ac:dyDescent="0.25">
      <c r="A88" s="854" t="s">
        <v>757</v>
      </c>
      <c r="B88" s="845"/>
      <c r="C88" s="845"/>
      <c r="D88" s="846"/>
      <c r="E88" s="35"/>
      <c r="F88" s="35"/>
    </row>
    <row r="89" spans="1:6" hidden="1" x14ac:dyDescent="0.25">
      <c r="A89" s="854" t="s">
        <v>758</v>
      </c>
      <c r="B89" s="845"/>
      <c r="C89" s="845"/>
      <c r="D89" s="846"/>
      <c r="E89" s="35"/>
      <c r="F89" s="35"/>
    </row>
    <row r="90" spans="1:6" hidden="1" x14ac:dyDescent="0.25">
      <c r="A90" s="854" t="s">
        <v>759</v>
      </c>
      <c r="B90" s="845"/>
      <c r="C90" s="845"/>
      <c r="D90" s="846"/>
      <c r="E90" s="35"/>
      <c r="F90" s="35"/>
    </row>
    <row r="91" spans="1:6" hidden="1" x14ac:dyDescent="0.25">
      <c r="A91" s="854" t="s">
        <v>760</v>
      </c>
      <c r="B91" s="845"/>
      <c r="C91" s="845"/>
      <c r="D91" s="846"/>
      <c r="E91" s="35"/>
      <c r="F91" s="35"/>
    </row>
    <row r="92" spans="1:6" hidden="1" x14ac:dyDescent="0.25">
      <c r="A92" s="854" t="s">
        <v>761</v>
      </c>
      <c r="B92" s="845"/>
      <c r="C92" s="845"/>
      <c r="D92" s="846"/>
      <c r="E92" s="35"/>
      <c r="F92" s="35"/>
    </row>
    <row r="93" spans="1:6" hidden="1" x14ac:dyDescent="0.25">
      <c r="A93" s="854" t="s">
        <v>762</v>
      </c>
      <c r="B93" s="845"/>
      <c r="C93" s="845"/>
      <c r="D93" s="846"/>
      <c r="E93" s="35"/>
      <c r="F93" s="35"/>
    </row>
    <row r="94" spans="1:6" hidden="1" x14ac:dyDescent="0.25">
      <c r="A94" s="854" t="s">
        <v>763</v>
      </c>
      <c r="B94" s="845"/>
      <c r="C94" s="845"/>
      <c r="D94" s="846"/>
      <c r="E94" s="35"/>
      <c r="F94" s="35"/>
    </row>
    <row r="95" spans="1:6" hidden="1" x14ac:dyDescent="0.25">
      <c r="A95" s="854" t="s">
        <v>764</v>
      </c>
      <c r="B95" s="845"/>
      <c r="C95" s="845"/>
      <c r="D95" s="846"/>
      <c r="E95" s="35"/>
      <c r="F95" s="35"/>
    </row>
    <row r="96" spans="1:6" hidden="1" x14ac:dyDescent="0.25">
      <c r="A96" s="854" t="s">
        <v>765</v>
      </c>
      <c r="B96" s="845"/>
      <c r="C96" s="845"/>
      <c r="D96" s="846"/>
      <c r="E96" s="35"/>
      <c r="F96" s="35"/>
    </row>
    <row r="97" spans="1:6" hidden="1" x14ac:dyDescent="0.25">
      <c r="A97" s="854" t="s">
        <v>766</v>
      </c>
      <c r="B97" s="845"/>
      <c r="C97" s="845"/>
      <c r="D97" s="846"/>
      <c r="E97" s="35"/>
      <c r="F97" s="35"/>
    </row>
    <row r="98" spans="1:6" hidden="1" x14ac:dyDescent="0.25">
      <c r="A98" s="854" t="s">
        <v>313</v>
      </c>
      <c r="B98" s="845"/>
      <c r="C98" s="845"/>
      <c r="D98" s="846"/>
      <c r="E98" s="35"/>
      <c r="F98" s="35"/>
    </row>
    <row r="99" spans="1:6" hidden="1" x14ac:dyDescent="0.25">
      <c r="A99" s="854" t="s">
        <v>767</v>
      </c>
      <c r="B99" s="845"/>
      <c r="C99" s="845"/>
      <c r="D99" s="846"/>
      <c r="E99" s="35"/>
      <c r="F99" s="35"/>
    </row>
    <row r="100" spans="1:6" hidden="1" x14ac:dyDescent="0.25">
      <c r="A100" s="854" t="s">
        <v>768</v>
      </c>
      <c r="B100" s="845"/>
      <c r="C100" s="845"/>
      <c r="D100" s="846"/>
      <c r="E100" s="35"/>
      <c r="F100" s="35"/>
    </row>
    <row r="101" spans="1:6" hidden="1" x14ac:dyDescent="0.25">
      <c r="A101" s="854" t="s">
        <v>73</v>
      </c>
      <c r="B101" s="845"/>
      <c r="C101" s="845"/>
      <c r="D101" s="846"/>
      <c r="E101" s="35"/>
      <c r="F101" s="35"/>
    </row>
    <row r="102" spans="1:6" hidden="1" x14ac:dyDescent="0.25">
      <c r="A102" s="854" t="s">
        <v>524</v>
      </c>
      <c r="B102" s="845"/>
      <c r="C102" s="845"/>
      <c r="D102" s="846"/>
      <c r="E102" s="35"/>
      <c r="F102" s="35"/>
    </row>
    <row r="103" spans="1:6" s="212" customFormat="1" hidden="1" x14ac:dyDescent="0.25">
      <c r="A103" s="854" t="s">
        <v>524</v>
      </c>
      <c r="B103" s="845"/>
      <c r="C103" s="845"/>
      <c r="D103" s="845"/>
      <c r="E103" s="35"/>
      <c r="F103" s="35"/>
    </row>
    <row r="104" spans="1:6" s="212" customFormat="1" ht="6.6" customHeight="1" x14ac:dyDescent="0.25">
      <c r="A104" s="211"/>
      <c r="B104" s="211"/>
      <c r="C104" s="211"/>
      <c r="D104" s="211"/>
      <c r="E104" s="35"/>
      <c r="F104" s="35"/>
    </row>
    <row r="105" spans="1:6" s="213" customFormat="1" x14ac:dyDescent="0.25">
      <c r="A105" s="857"/>
      <c r="B105" s="857"/>
      <c r="C105" s="857"/>
      <c r="D105" s="857"/>
      <c r="E105" s="857"/>
      <c r="F105" s="857"/>
    </row>
    <row r="106" spans="1:6" s="210" customFormat="1" x14ac:dyDescent="0.25">
      <c r="A106" s="842"/>
      <c r="B106" s="842"/>
      <c r="C106" s="842"/>
      <c r="D106" s="842"/>
      <c r="E106" s="842"/>
      <c r="F106" s="842"/>
    </row>
    <row r="107" spans="1:6" ht="0.75" customHeight="1" x14ac:dyDescent="0.25">
      <c r="A107" s="35"/>
      <c r="B107" s="35"/>
      <c r="C107" s="35"/>
      <c r="D107" s="35"/>
      <c r="E107" s="35"/>
      <c r="F107" s="35"/>
    </row>
    <row r="108" spans="1:6" x14ac:dyDescent="0.25">
      <c r="A108" s="35"/>
      <c r="B108" s="35"/>
      <c r="C108" s="35"/>
      <c r="D108" s="35"/>
      <c r="E108" s="35"/>
      <c r="F108" s="35"/>
    </row>
    <row r="109" spans="1:6" ht="2.25" customHeight="1" x14ac:dyDescent="0.25">
      <c r="A109" s="35"/>
      <c r="B109" s="35"/>
      <c r="C109" s="35"/>
      <c r="D109" s="35"/>
      <c r="E109" s="35"/>
      <c r="F109" s="35"/>
    </row>
    <row r="110" spans="1:6" x14ac:dyDescent="0.25">
      <c r="A110" s="35"/>
      <c r="B110" s="35"/>
      <c r="C110" s="35"/>
      <c r="D110" s="35"/>
      <c r="E110" s="35"/>
      <c r="F110" s="35"/>
    </row>
    <row r="111" spans="1:6" s="213" customFormat="1" x14ac:dyDescent="0.25">
      <c r="A111" s="211"/>
      <c r="B111" s="211"/>
      <c r="C111" s="845"/>
      <c r="D111" s="845"/>
      <c r="E111" s="211"/>
      <c r="F111" s="211"/>
    </row>
    <row r="112" spans="1:6" s="210" customFormat="1" x14ac:dyDescent="0.25">
      <c r="A112" s="215"/>
      <c r="B112" s="215"/>
      <c r="C112" s="842"/>
      <c r="D112" s="842"/>
      <c r="E112" s="215"/>
      <c r="F112" s="215"/>
    </row>
    <row r="113" spans="1:6" x14ac:dyDescent="0.25">
      <c r="A113" s="35"/>
      <c r="B113" s="39"/>
      <c r="C113" s="216"/>
      <c r="D113" s="216"/>
      <c r="E113" s="35"/>
      <c r="F113" s="35"/>
    </row>
    <row r="114" spans="1:6" x14ac:dyDescent="0.25">
      <c r="A114" s="35"/>
      <c r="B114" s="35"/>
      <c r="C114" s="35"/>
      <c r="D114" s="35"/>
      <c r="E114" s="35"/>
      <c r="F114" s="35"/>
    </row>
    <row r="115" spans="1:6" x14ac:dyDescent="0.25">
      <c r="A115" s="35"/>
      <c r="B115" s="35"/>
      <c r="C115" s="35"/>
      <c r="D115" s="35"/>
      <c r="E115" s="35"/>
      <c r="F115" s="35"/>
    </row>
    <row r="116" spans="1:6" x14ac:dyDescent="0.25">
      <c r="A116" s="35"/>
      <c r="B116" s="35"/>
      <c r="C116" s="35"/>
      <c r="D116" s="35"/>
      <c r="E116" s="35"/>
      <c r="F116" s="35"/>
    </row>
  </sheetData>
  <mergeCells count="109">
    <mergeCell ref="A105:F105"/>
    <mergeCell ref="A106:F106"/>
    <mergeCell ref="C111:D111"/>
    <mergeCell ref="C112:D112"/>
    <mergeCell ref="E25:G25"/>
    <mergeCell ref="A98:D98"/>
    <mergeCell ref="A99:D99"/>
    <mergeCell ref="A100:D100"/>
    <mergeCell ref="A101:D101"/>
    <mergeCell ref="A102:D102"/>
    <mergeCell ref="A103:D103"/>
    <mergeCell ref="A92:D92"/>
    <mergeCell ref="A93:D93"/>
    <mergeCell ref="A94:D94"/>
    <mergeCell ref="A95:D95"/>
    <mergeCell ref="A96:D96"/>
    <mergeCell ref="A97:D97"/>
    <mergeCell ref="A86:D86"/>
    <mergeCell ref="A87:D87"/>
    <mergeCell ref="A88:D88"/>
    <mergeCell ref="A89:D89"/>
    <mergeCell ref="A90:D90"/>
    <mergeCell ref="A91:D91"/>
    <mergeCell ref="A80:D80"/>
    <mergeCell ref="A81:D81"/>
    <mergeCell ref="A82:D82"/>
    <mergeCell ref="A83:D83"/>
    <mergeCell ref="A84:D84"/>
    <mergeCell ref="A85:D85"/>
    <mergeCell ref="A74:D74"/>
    <mergeCell ref="A75:D75"/>
    <mergeCell ref="A76:D76"/>
    <mergeCell ref="A77:D77"/>
    <mergeCell ref="A78:D78"/>
    <mergeCell ref="A79:D79"/>
    <mergeCell ref="A68:D68"/>
    <mergeCell ref="A69:D69"/>
    <mergeCell ref="A70:D70"/>
    <mergeCell ref="A71:D71"/>
    <mergeCell ref="A72:D72"/>
    <mergeCell ref="A73:D73"/>
    <mergeCell ref="A62:D62"/>
    <mergeCell ref="A63:D63"/>
    <mergeCell ref="A64:D64"/>
    <mergeCell ref="A65:D65"/>
    <mergeCell ref="A66:D66"/>
    <mergeCell ref="A67:D67"/>
    <mergeCell ref="A56:D56"/>
    <mergeCell ref="A57:D57"/>
    <mergeCell ref="A58:D58"/>
    <mergeCell ref="A59:D59"/>
    <mergeCell ref="A60:D60"/>
    <mergeCell ref="A61:D61"/>
    <mergeCell ref="A50:D50"/>
    <mergeCell ref="A51:D51"/>
    <mergeCell ref="A52:D52"/>
    <mergeCell ref="A53:D53"/>
    <mergeCell ref="A54:D54"/>
    <mergeCell ref="A55:D55"/>
    <mergeCell ref="A46:B46"/>
    <mergeCell ref="C46:D46"/>
    <mergeCell ref="E46:F46"/>
    <mergeCell ref="A47:D47"/>
    <mergeCell ref="A48:D48"/>
    <mergeCell ref="A49:D49"/>
    <mergeCell ref="A42:B42"/>
    <mergeCell ref="C42:D42"/>
    <mergeCell ref="E42:F42"/>
    <mergeCell ref="A45:B45"/>
    <mergeCell ref="C45:D45"/>
    <mergeCell ref="E45:F45"/>
    <mergeCell ref="A38:B38"/>
    <mergeCell ref="C38:D38"/>
    <mergeCell ref="E38:F38"/>
    <mergeCell ref="A41:B41"/>
    <mergeCell ref="C41:D41"/>
    <mergeCell ref="E41:F41"/>
    <mergeCell ref="A28:G28"/>
    <mergeCell ref="A29:G29"/>
    <mergeCell ref="A30:G30"/>
    <mergeCell ref="A32:G32"/>
    <mergeCell ref="A33:E33"/>
    <mergeCell ref="A37:B37"/>
    <mergeCell ref="C37:D37"/>
    <mergeCell ref="E37:F37"/>
    <mergeCell ref="A23:G23"/>
    <mergeCell ref="A24:G24"/>
    <mergeCell ref="A25:C25"/>
    <mergeCell ref="A26:G26"/>
    <mergeCell ref="A27:C27"/>
    <mergeCell ref="D27:E27"/>
    <mergeCell ref="A17:G17"/>
    <mergeCell ref="A18:G18"/>
    <mergeCell ref="A19:G19"/>
    <mergeCell ref="A20:G20"/>
    <mergeCell ref="A21:G21"/>
    <mergeCell ref="A22:G22"/>
    <mergeCell ref="A9:G9"/>
    <mergeCell ref="A10:G10"/>
    <mergeCell ref="A12:G12"/>
    <mergeCell ref="A13:G13"/>
    <mergeCell ref="A14:G14"/>
    <mergeCell ref="A16:G16"/>
    <mergeCell ref="A1:F1"/>
    <mergeCell ref="A2:F2"/>
    <mergeCell ref="A4:F4"/>
    <mergeCell ref="B6:C6"/>
    <mergeCell ref="D6:E6"/>
    <mergeCell ref="A8:G8"/>
  </mergeCells>
  <pageMargins left="0.51" right="0.48" top="0.74803149606299213" bottom="0.74803149606299213" header="0.31496062992125984" footer="0.31496062992125984"/>
  <pageSetup paperSize="9" scale="86" fitToHeight="0" orientation="portrait" r:id="rId1"/>
  <headerFooter>
    <oddHeader>&amp;C&amp;G</oddHeader>
    <oddFooter>&amp;C&amp;G</oddFooter>
  </headerFooter>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116"/>
  <sheetViews>
    <sheetView view="pageLayout" topLeftCell="A107" zoomScaleNormal="145" zoomScaleSheetLayoutView="115" workbookViewId="0">
      <selection activeCell="E120" sqref="E120"/>
    </sheetView>
  </sheetViews>
  <sheetFormatPr defaultColWidth="9.33203125" defaultRowHeight="13.8" x14ac:dyDescent="0.25"/>
  <cols>
    <col min="1" max="1" width="13.44140625" style="37" customWidth="1"/>
    <col min="2" max="2" width="14.6640625" style="37" customWidth="1"/>
    <col min="3" max="3" width="19.5546875" style="37" customWidth="1"/>
    <col min="4" max="4" width="10.33203125" style="37" customWidth="1"/>
    <col min="5" max="5" width="30.33203125" style="37" customWidth="1"/>
    <col min="6" max="6" width="23.33203125" style="37" customWidth="1"/>
    <col min="7" max="7" width="6.6640625" style="37" customWidth="1"/>
    <col min="8" max="16384" width="9.33203125" style="37"/>
  </cols>
  <sheetData>
    <row r="1" spans="1:7" x14ac:dyDescent="0.25">
      <c r="A1" s="831"/>
      <c r="B1" s="830"/>
      <c r="C1" s="830"/>
      <c r="D1" s="830"/>
      <c r="E1" s="830"/>
      <c r="F1" s="830"/>
      <c r="G1" s="217"/>
    </row>
    <row r="2" spans="1:7" x14ac:dyDescent="0.25">
      <c r="A2" s="831"/>
      <c r="B2" s="831"/>
      <c r="C2" s="831"/>
      <c r="D2" s="831"/>
      <c r="E2" s="831"/>
      <c r="F2" s="831"/>
      <c r="G2" s="217"/>
    </row>
    <row r="3" spans="1:7" ht="22.2" customHeight="1" x14ac:dyDescent="0.25">
      <c r="A3" s="217"/>
      <c r="B3" s="217"/>
      <c r="C3" s="217"/>
      <c r="D3" s="217"/>
      <c r="E3" s="217"/>
      <c r="F3" s="217"/>
      <c r="G3" s="217"/>
    </row>
    <row r="4" spans="1:7" ht="34.200000000000003" customHeight="1" x14ac:dyDescent="0.25">
      <c r="A4" s="1109" t="s">
        <v>1033</v>
      </c>
      <c r="B4" s="1109"/>
      <c r="C4" s="1109"/>
      <c r="D4" s="1109"/>
      <c r="E4" s="1109"/>
      <c r="F4" s="1109"/>
      <c r="G4" s="217"/>
    </row>
    <row r="5" spans="1:7" ht="31.95" customHeight="1" x14ac:dyDescent="0.25">
      <c r="A5" s="163"/>
      <c r="B5" s="163"/>
      <c r="C5" s="163"/>
      <c r="D5" s="163"/>
      <c r="E5" s="163"/>
      <c r="F5" s="163"/>
      <c r="G5" s="217"/>
    </row>
    <row r="6" spans="1:7" x14ac:dyDescent="0.25">
      <c r="A6" s="217"/>
      <c r="B6" s="848" t="s">
        <v>713</v>
      </c>
      <c r="C6" s="848"/>
      <c r="D6" s="849" t="str">
        <f>PR!B12</f>
        <v>2510-1005-380</v>
      </c>
      <c r="E6" s="849"/>
      <c r="F6" s="217"/>
      <c r="G6" s="217"/>
    </row>
    <row r="7" spans="1:7" ht="18" customHeight="1" x14ac:dyDescent="0.25">
      <c r="A7" s="217"/>
      <c r="B7" s="217"/>
      <c r="C7" s="217"/>
      <c r="D7" s="217"/>
      <c r="E7" s="217"/>
      <c r="F7" s="217"/>
      <c r="G7" s="217"/>
    </row>
    <row r="8" spans="1:7" x14ac:dyDescent="0.25">
      <c r="A8" s="1107" t="s">
        <v>897</v>
      </c>
      <c r="B8" s="1107"/>
      <c r="C8" s="1107"/>
      <c r="D8" s="1107"/>
      <c r="E8" s="1107"/>
      <c r="F8" s="1107"/>
      <c r="G8" s="1107"/>
    </row>
    <row r="9" spans="1:7" x14ac:dyDescent="0.25">
      <c r="A9" s="1107" t="s">
        <v>898</v>
      </c>
      <c r="B9" s="1107"/>
      <c r="C9" s="1107"/>
      <c r="D9" s="1107"/>
      <c r="E9" s="1107"/>
      <c r="F9" s="1107"/>
      <c r="G9" s="1107"/>
    </row>
    <row r="10" spans="1:7" x14ac:dyDescent="0.25">
      <c r="A10" s="1107" t="s">
        <v>813</v>
      </c>
      <c r="B10" s="1107"/>
      <c r="C10" s="1107"/>
      <c r="D10" s="1107"/>
      <c r="E10" s="1107"/>
      <c r="F10" s="1107"/>
      <c r="G10" s="1107"/>
    </row>
    <row r="11" spans="1:7" ht="9" customHeight="1" x14ac:dyDescent="0.25">
      <c r="A11" s="253"/>
      <c r="B11" s="253"/>
      <c r="C11" s="253"/>
      <c r="D11" s="253"/>
      <c r="E11" s="253"/>
      <c r="F11" s="253"/>
      <c r="G11" s="253"/>
    </row>
    <row r="12" spans="1:7" ht="16.5" customHeight="1" x14ac:dyDescent="0.25">
      <c r="A12" s="840" t="s">
        <v>899</v>
      </c>
      <c r="B12" s="840"/>
      <c r="C12" s="840"/>
      <c r="D12" s="840"/>
      <c r="E12" s="840"/>
      <c r="F12" s="840"/>
      <c r="G12" s="840"/>
    </row>
    <row r="13" spans="1:7" ht="23.4" customHeight="1" x14ac:dyDescent="0.25">
      <c r="A13" s="1107" t="s">
        <v>900</v>
      </c>
      <c r="B13" s="1107"/>
      <c r="C13" s="1107"/>
      <c r="D13" s="1107"/>
      <c r="E13" s="1107"/>
      <c r="F13" s="1107"/>
      <c r="G13" s="1107"/>
    </row>
    <row r="14" spans="1:7" ht="16.5" customHeight="1" x14ac:dyDescent="0.25">
      <c r="A14" s="1107" t="s">
        <v>901</v>
      </c>
      <c r="B14" s="1107"/>
      <c r="C14" s="1107"/>
      <c r="D14" s="1107"/>
      <c r="E14" s="1107"/>
      <c r="F14" s="1107"/>
      <c r="G14" s="1107"/>
    </row>
    <row r="15" spans="1:7" ht="7.95" customHeight="1" x14ac:dyDescent="0.25">
      <c r="A15" s="253"/>
      <c r="B15" s="253"/>
      <c r="C15" s="253"/>
      <c r="D15" s="253"/>
      <c r="E15" s="253"/>
      <c r="F15" s="253"/>
      <c r="G15" s="253"/>
    </row>
    <row r="16" spans="1:7" x14ac:dyDescent="0.25">
      <c r="A16" s="1110" t="s">
        <v>902</v>
      </c>
      <c r="B16" s="1110"/>
      <c r="C16" s="1110"/>
      <c r="D16" s="1110"/>
      <c r="E16" s="1110"/>
      <c r="F16" s="1110"/>
      <c r="G16" s="1110"/>
    </row>
    <row r="17" spans="1:7" x14ac:dyDescent="0.25">
      <c r="A17" s="1107" t="s">
        <v>903</v>
      </c>
      <c r="B17" s="1107"/>
      <c r="C17" s="1107"/>
      <c r="D17" s="1107"/>
      <c r="E17" s="1107"/>
      <c r="F17" s="1107"/>
      <c r="G17" s="1107"/>
    </row>
    <row r="18" spans="1:7" x14ac:dyDescent="0.25">
      <c r="A18" s="1107" t="s">
        <v>904</v>
      </c>
      <c r="B18" s="1107"/>
      <c r="C18" s="1107"/>
      <c r="D18" s="1107"/>
      <c r="E18" s="1107"/>
      <c r="F18" s="1107"/>
      <c r="G18" s="1107"/>
    </row>
    <row r="19" spans="1:7" x14ac:dyDescent="0.25">
      <c r="A19" s="1107" t="s">
        <v>905</v>
      </c>
      <c r="B19" s="1107"/>
      <c r="C19" s="1107"/>
      <c r="D19" s="1107"/>
      <c r="E19" s="1107"/>
      <c r="F19" s="1107"/>
      <c r="G19" s="1107"/>
    </row>
    <row r="20" spans="1:7" x14ac:dyDescent="0.25">
      <c r="A20" s="1110" t="s">
        <v>906</v>
      </c>
      <c r="B20" s="1110"/>
      <c r="C20" s="1110"/>
      <c r="D20" s="1110"/>
      <c r="E20" s="1110"/>
      <c r="F20" s="1110"/>
      <c r="G20" s="1110"/>
    </row>
    <row r="21" spans="1:7" x14ac:dyDescent="0.25">
      <c r="A21" s="1107" t="s">
        <v>907</v>
      </c>
      <c r="B21" s="1107"/>
      <c r="C21" s="1107"/>
      <c r="D21" s="1107"/>
      <c r="E21" s="1107"/>
      <c r="F21" s="1107"/>
      <c r="G21" s="1107"/>
    </row>
    <row r="22" spans="1:7" ht="29.4" customHeight="1" x14ac:dyDescent="0.25">
      <c r="A22" s="1112" t="s">
        <v>908</v>
      </c>
      <c r="B22" s="1107"/>
      <c r="C22" s="1107"/>
      <c r="D22" s="1107"/>
      <c r="E22" s="1107"/>
      <c r="F22" s="1107"/>
      <c r="G22" s="1107"/>
    </row>
    <row r="23" spans="1:7" x14ac:dyDescent="0.25">
      <c r="A23" s="1111" t="s">
        <v>909</v>
      </c>
      <c r="B23" s="1111"/>
      <c r="C23" s="1111"/>
      <c r="D23" s="1111"/>
      <c r="E23" s="1111"/>
      <c r="F23" s="1111"/>
      <c r="G23" s="1111"/>
    </row>
    <row r="24" spans="1:7" x14ac:dyDescent="0.25">
      <c r="A24" s="1111" t="s">
        <v>910</v>
      </c>
      <c r="B24" s="1111"/>
      <c r="C24" s="1111"/>
      <c r="D24" s="1111"/>
      <c r="E24" s="1111"/>
      <c r="F24" s="1111"/>
      <c r="G24" s="1111"/>
    </row>
    <row r="25" spans="1:7" ht="16.5" customHeight="1" x14ac:dyDescent="0.25">
      <c r="A25" s="1107" t="s">
        <v>833</v>
      </c>
      <c r="B25" s="1107"/>
      <c r="C25" s="1107"/>
      <c r="D25" s="218" t="str">
        <f>PR!E9</f>
        <v>2025-380</v>
      </c>
      <c r="E25" s="255" t="s">
        <v>717</v>
      </c>
      <c r="F25" s="254"/>
      <c r="G25" s="254"/>
    </row>
    <row r="26" spans="1:7" ht="22.95" customHeight="1" x14ac:dyDescent="0.25">
      <c r="A26" s="1107" t="s">
        <v>1032</v>
      </c>
      <c r="B26" s="1107"/>
      <c r="C26" s="1107"/>
      <c r="D26" s="1107"/>
      <c r="E26" s="1107"/>
      <c r="F26" s="1107"/>
      <c r="G26" s="1107"/>
    </row>
    <row r="27" spans="1:7" ht="22.2" customHeight="1" x14ac:dyDescent="0.25">
      <c r="A27" s="1108" t="s">
        <v>810</v>
      </c>
      <c r="B27" s="1108"/>
      <c r="C27" s="1108"/>
      <c r="D27" s="1108">
        <f>PR!H110</f>
        <v>81000</v>
      </c>
      <c r="E27" s="1108"/>
      <c r="F27" s="253"/>
      <c r="G27" s="217"/>
    </row>
    <row r="28" spans="1:7" ht="22.2" customHeight="1" x14ac:dyDescent="0.25">
      <c r="A28" s="1108" t="s">
        <v>822</v>
      </c>
      <c r="B28" s="1108"/>
      <c r="C28" s="1108"/>
      <c r="D28" s="1108"/>
      <c r="E28" s="1108"/>
      <c r="F28" s="1108"/>
      <c r="G28" s="1108"/>
    </row>
    <row r="29" spans="1:7" x14ac:dyDescent="0.25">
      <c r="A29" s="1108" t="s">
        <v>823</v>
      </c>
      <c r="B29" s="1108"/>
      <c r="C29" s="1108"/>
      <c r="D29" s="1108"/>
      <c r="E29" s="1108"/>
      <c r="F29" s="1108"/>
      <c r="G29" s="1108"/>
    </row>
    <row r="30" spans="1:7" x14ac:dyDescent="0.25">
      <c r="A30" s="1108" t="s">
        <v>824</v>
      </c>
      <c r="B30" s="1108"/>
      <c r="C30" s="1108"/>
      <c r="D30" s="1108"/>
      <c r="E30" s="1108"/>
      <c r="F30" s="1108"/>
      <c r="G30" s="1108"/>
    </row>
    <row r="31" spans="1:7" ht="7.2" customHeight="1" x14ac:dyDescent="0.25">
      <c r="A31" s="257"/>
      <c r="B31" s="257"/>
      <c r="C31" s="257"/>
      <c r="D31" s="257"/>
      <c r="E31" s="257"/>
      <c r="F31" s="253"/>
      <c r="G31" s="217"/>
    </row>
    <row r="32" spans="1:7" x14ac:dyDescent="0.25">
      <c r="A32" s="1107" t="s">
        <v>1031</v>
      </c>
      <c r="B32" s="1107"/>
      <c r="C32" s="1107"/>
      <c r="D32" s="1107"/>
      <c r="E32" s="1107"/>
      <c r="F32" s="1107"/>
      <c r="G32" s="1107"/>
    </row>
    <row r="33" spans="1:7" x14ac:dyDescent="0.25">
      <c r="A33" s="1107" t="s">
        <v>826</v>
      </c>
      <c r="B33" s="1107"/>
      <c r="C33" s="1107"/>
      <c r="D33" s="1107"/>
      <c r="E33" s="1107"/>
      <c r="F33" s="1107"/>
      <c r="G33" s="1107"/>
    </row>
    <row r="34" spans="1:7" x14ac:dyDescent="0.25">
      <c r="A34" s="1107" t="s">
        <v>827</v>
      </c>
      <c r="B34" s="1107"/>
      <c r="C34" s="1107"/>
      <c r="D34" s="1107"/>
      <c r="E34" s="1107"/>
      <c r="F34" s="1107"/>
      <c r="G34" s="1107"/>
    </row>
    <row r="35" spans="1:7" x14ac:dyDescent="0.25">
      <c r="A35" s="1107" t="s">
        <v>913</v>
      </c>
      <c r="B35" s="1107"/>
      <c r="C35" s="1107"/>
      <c r="D35" s="1107"/>
      <c r="E35" s="1107"/>
      <c r="F35" s="1107"/>
      <c r="G35" s="1107"/>
    </row>
    <row r="36" spans="1:7" x14ac:dyDescent="0.25">
      <c r="A36" s="1107" t="s">
        <v>911</v>
      </c>
      <c r="B36" s="1107"/>
      <c r="C36" s="1107"/>
      <c r="D36" s="1107"/>
      <c r="E36" s="1107"/>
      <c r="F36" s="1107"/>
      <c r="G36" s="1107"/>
    </row>
    <row r="37" spans="1:7" x14ac:dyDescent="0.25">
      <c r="A37" s="259"/>
      <c r="B37" s="259"/>
      <c r="C37" s="259"/>
      <c r="D37" s="259"/>
      <c r="E37" s="259"/>
      <c r="F37" s="259"/>
      <c r="G37" s="259"/>
    </row>
    <row r="38" spans="1:7" x14ac:dyDescent="0.25">
      <c r="A38" s="840" t="s">
        <v>774</v>
      </c>
      <c r="B38" s="840"/>
      <c r="C38" s="840"/>
      <c r="D38" s="840"/>
      <c r="E38" s="840"/>
      <c r="F38" s="219" t="s">
        <v>775</v>
      </c>
      <c r="G38" s="217"/>
    </row>
    <row r="39" spans="1:7" ht="16.2" customHeight="1" x14ac:dyDescent="0.25">
      <c r="A39" s="163"/>
      <c r="B39" s="217"/>
      <c r="C39" s="163"/>
      <c r="D39" s="163"/>
      <c r="E39" s="163"/>
      <c r="F39" s="163"/>
      <c r="G39" s="217"/>
    </row>
    <row r="40" spans="1:7" s="209" customFormat="1" x14ac:dyDescent="0.25">
      <c r="A40" s="252"/>
      <c r="B40" s="221"/>
      <c r="C40" s="221"/>
      <c r="D40" s="221"/>
      <c r="E40" s="221"/>
      <c r="F40" s="252"/>
      <c r="G40" s="220"/>
    </row>
    <row r="41" spans="1:7" s="209" customFormat="1" x14ac:dyDescent="0.25">
      <c r="A41" s="252"/>
      <c r="B41" s="857" t="s">
        <v>985</v>
      </c>
      <c r="C41" s="857"/>
      <c r="D41" s="857"/>
      <c r="E41" s="857"/>
      <c r="F41" s="857"/>
      <c r="G41" s="220"/>
    </row>
    <row r="42" spans="1:7" s="210" customFormat="1" x14ac:dyDescent="0.25">
      <c r="A42" s="252"/>
      <c r="B42" s="842" t="s">
        <v>1004</v>
      </c>
      <c r="C42" s="842"/>
      <c r="D42" s="842"/>
      <c r="E42" s="842"/>
      <c r="F42" s="842"/>
      <c r="G42" s="222"/>
    </row>
    <row r="43" spans="1:7" x14ac:dyDescent="0.25">
      <c r="A43" s="35"/>
      <c r="B43" s="35"/>
      <c r="C43" s="35"/>
      <c r="D43" s="35"/>
      <c r="E43" s="35"/>
      <c r="F43" s="35"/>
    </row>
    <row r="44" spans="1:7" x14ac:dyDescent="0.25">
      <c r="A44" s="35"/>
      <c r="B44" s="35"/>
      <c r="C44" s="35"/>
      <c r="D44" s="35"/>
      <c r="E44" s="35"/>
      <c r="F44" s="35"/>
    </row>
    <row r="45" spans="1:7" s="209" customFormat="1" x14ac:dyDescent="0.25">
      <c r="A45" s="857"/>
      <c r="B45" s="857"/>
      <c r="C45" s="857"/>
      <c r="D45" s="857"/>
      <c r="E45" s="857"/>
      <c r="F45" s="857"/>
    </row>
    <row r="46" spans="1:7" s="210" customFormat="1" x14ac:dyDescent="0.25">
      <c r="A46" s="842"/>
      <c r="B46" s="842"/>
      <c r="C46" s="842"/>
      <c r="D46" s="842"/>
      <c r="E46" s="842"/>
      <c r="F46" s="842"/>
    </row>
    <row r="47" spans="1:7" hidden="1" x14ac:dyDescent="0.25">
      <c r="A47" s="854" t="s">
        <v>725</v>
      </c>
      <c r="B47" s="845"/>
      <c r="C47" s="845"/>
      <c r="D47" s="846"/>
      <c r="E47" s="35"/>
      <c r="F47" s="35"/>
    </row>
    <row r="48" spans="1:7" hidden="1" x14ac:dyDescent="0.25">
      <c r="A48" s="854" t="s">
        <v>726</v>
      </c>
      <c r="B48" s="845"/>
      <c r="C48" s="845"/>
      <c r="D48" s="846"/>
      <c r="E48" s="35"/>
      <c r="F48" s="35"/>
    </row>
    <row r="49" spans="1:6" hidden="1" x14ac:dyDescent="0.25">
      <c r="A49" s="854" t="s">
        <v>727</v>
      </c>
      <c r="B49" s="845"/>
      <c r="C49" s="845"/>
      <c r="D49" s="846"/>
      <c r="E49" s="35"/>
      <c r="F49" s="35"/>
    </row>
    <row r="50" spans="1:6" hidden="1" x14ac:dyDescent="0.25">
      <c r="A50" s="854" t="s">
        <v>728</v>
      </c>
      <c r="B50" s="845"/>
      <c r="C50" s="845"/>
      <c r="D50" s="846"/>
      <c r="E50" s="35"/>
      <c r="F50" s="35"/>
    </row>
    <row r="51" spans="1:6" hidden="1" x14ac:dyDescent="0.25">
      <c r="A51" s="854" t="s">
        <v>729</v>
      </c>
      <c r="B51" s="845"/>
      <c r="C51" s="845"/>
      <c r="D51" s="846"/>
      <c r="E51" s="35"/>
      <c r="F51" s="35"/>
    </row>
    <row r="52" spans="1:6" hidden="1" x14ac:dyDescent="0.25">
      <c r="A52" s="854" t="s">
        <v>730</v>
      </c>
      <c r="B52" s="845"/>
      <c r="C52" s="845"/>
      <c r="D52" s="846"/>
      <c r="E52" s="35"/>
      <c r="F52" s="35"/>
    </row>
    <row r="53" spans="1:6" hidden="1" x14ac:dyDescent="0.25">
      <c r="A53" s="854" t="s">
        <v>731</v>
      </c>
      <c r="B53" s="845"/>
      <c r="C53" s="845"/>
      <c r="D53" s="846"/>
      <c r="E53" s="35"/>
      <c r="F53" s="35"/>
    </row>
    <row r="54" spans="1:6" hidden="1" x14ac:dyDescent="0.25">
      <c r="A54" s="854" t="s">
        <v>553</v>
      </c>
      <c r="B54" s="845"/>
      <c r="C54" s="845"/>
      <c r="D54" s="846"/>
      <c r="E54" s="35"/>
      <c r="F54" s="35"/>
    </row>
    <row r="55" spans="1:6" hidden="1" x14ac:dyDescent="0.25">
      <c r="A55" s="854" t="s">
        <v>732</v>
      </c>
      <c r="B55" s="845"/>
      <c r="C55" s="845"/>
      <c r="D55" s="846"/>
      <c r="E55" s="35"/>
      <c r="F55" s="35"/>
    </row>
    <row r="56" spans="1:6" hidden="1" x14ac:dyDescent="0.25">
      <c r="A56" s="854" t="s">
        <v>733</v>
      </c>
      <c r="B56" s="845"/>
      <c r="C56" s="845"/>
      <c r="D56" s="846"/>
      <c r="E56" s="35"/>
      <c r="F56" s="35"/>
    </row>
    <row r="57" spans="1:6" hidden="1" x14ac:dyDescent="0.25">
      <c r="A57" s="854" t="s">
        <v>572</v>
      </c>
      <c r="B57" s="845"/>
      <c r="C57" s="845"/>
      <c r="D57" s="846"/>
      <c r="E57" s="35"/>
      <c r="F57" s="35"/>
    </row>
    <row r="58" spans="1:6" hidden="1" x14ac:dyDescent="0.25">
      <c r="A58" s="854" t="s">
        <v>734</v>
      </c>
      <c r="B58" s="845"/>
      <c r="C58" s="845"/>
      <c r="D58" s="846"/>
      <c r="E58" s="35"/>
      <c r="F58" s="35"/>
    </row>
    <row r="59" spans="1:6" hidden="1" x14ac:dyDescent="0.25">
      <c r="A59" s="854" t="s">
        <v>735</v>
      </c>
      <c r="B59" s="845"/>
      <c r="C59" s="845"/>
      <c r="D59" s="846"/>
      <c r="E59" s="35"/>
      <c r="F59" s="35"/>
    </row>
    <row r="60" spans="1:6" hidden="1" x14ac:dyDescent="0.25">
      <c r="A60" s="854" t="s">
        <v>736</v>
      </c>
      <c r="B60" s="845"/>
      <c r="C60" s="845"/>
      <c r="D60" s="846"/>
      <c r="E60" s="35"/>
      <c r="F60" s="35"/>
    </row>
    <row r="61" spans="1:6" hidden="1" x14ac:dyDescent="0.25">
      <c r="A61" s="854" t="s">
        <v>23</v>
      </c>
      <c r="B61" s="845"/>
      <c r="C61" s="845"/>
      <c r="D61" s="846"/>
      <c r="E61" s="35"/>
      <c r="F61" s="35"/>
    </row>
    <row r="62" spans="1:6" hidden="1" x14ac:dyDescent="0.25">
      <c r="A62" s="854" t="s">
        <v>737</v>
      </c>
      <c r="B62" s="845"/>
      <c r="C62" s="845"/>
      <c r="D62" s="846"/>
      <c r="E62" s="35"/>
      <c r="F62" s="35"/>
    </row>
    <row r="63" spans="1:6" hidden="1" x14ac:dyDescent="0.25">
      <c r="A63" s="854" t="s">
        <v>738</v>
      </c>
      <c r="B63" s="845"/>
      <c r="C63" s="845"/>
      <c r="D63" s="846"/>
      <c r="E63" s="35"/>
      <c r="F63" s="35"/>
    </row>
    <row r="64" spans="1:6" hidden="1" x14ac:dyDescent="0.25">
      <c r="A64" s="854" t="s">
        <v>739</v>
      </c>
      <c r="B64" s="845"/>
      <c r="C64" s="845"/>
      <c r="D64" s="846"/>
      <c r="E64" s="35"/>
      <c r="F64" s="35"/>
    </row>
    <row r="65" spans="1:6" hidden="1" x14ac:dyDescent="0.25">
      <c r="A65" s="854" t="s">
        <v>740</v>
      </c>
      <c r="B65" s="845"/>
      <c r="C65" s="845"/>
      <c r="D65" s="846"/>
      <c r="E65" s="35"/>
      <c r="F65" s="35"/>
    </row>
    <row r="66" spans="1:6" hidden="1" x14ac:dyDescent="0.25">
      <c r="A66" s="854" t="s">
        <v>741</v>
      </c>
      <c r="B66" s="845"/>
      <c r="C66" s="845"/>
      <c r="D66" s="846"/>
      <c r="E66" s="35"/>
      <c r="F66" s="35"/>
    </row>
    <row r="67" spans="1:6" hidden="1" x14ac:dyDescent="0.25">
      <c r="A67" s="854" t="s">
        <v>742</v>
      </c>
      <c r="B67" s="845"/>
      <c r="C67" s="845"/>
      <c r="D67" s="846"/>
      <c r="E67" s="35"/>
      <c r="F67" s="35"/>
    </row>
    <row r="68" spans="1:6" hidden="1" x14ac:dyDescent="0.25">
      <c r="A68" s="854" t="s">
        <v>743</v>
      </c>
      <c r="B68" s="845"/>
      <c r="C68" s="845"/>
      <c r="D68" s="846"/>
      <c r="E68" s="35"/>
      <c r="F68" s="35"/>
    </row>
    <row r="69" spans="1:6" hidden="1" x14ac:dyDescent="0.25">
      <c r="A69" s="854" t="s">
        <v>744</v>
      </c>
      <c r="B69" s="845"/>
      <c r="C69" s="845"/>
      <c r="D69" s="846"/>
      <c r="E69" s="35"/>
      <c r="F69" s="35"/>
    </row>
    <row r="70" spans="1:6" hidden="1" x14ac:dyDescent="0.25">
      <c r="A70" s="854" t="s">
        <v>120</v>
      </c>
      <c r="B70" s="845"/>
      <c r="C70" s="845"/>
      <c r="D70" s="846"/>
      <c r="E70" s="35"/>
      <c r="F70" s="35"/>
    </row>
    <row r="71" spans="1:6" hidden="1" x14ac:dyDescent="0.25">
      <c r="A71" s="854" t="s">
        <v>745</v>
      </c>
      <c r="B71" s="845"/>
      <c r="C71" s="845"/>
      <c r="D71" s="846"/>
      <c r="E71" s="35"/>
      <c r="F71" s="35"/>
    </row>
    <row r="72" spans="1:6" hidden="1" x14ac:dyDescent="0.25">
      <c r="A72" s="854" t="s">
        <v>746</v>
      </c>
      <c r="B72" s="845"/>
      <c r="C72" s="845"/>
      <c r="D72" s="846"/>
      <c r="E72" s="35"/>
      <c r="F72" s="35"/>
    </row>
    <row r="73" spans="1:6" hidden="1" x14ac:dyDescent="0.25">
      <c r="A73" s="854" t="s">
        <v>747</v>
      </c>
      <c r="B73" s="845"/>
      <c r="C73" s="845"/>
      <c r="D73" s="846"/>
      <c r="E73" s="35"/>
      <c r="F73" s="35"/>
    </row>
    <row r="74" spans="1:6" hidden="1" x14ac:dyDescent="0.25">
      <c r="A74" s="854" t="s">
        <v>748</v>
      </c>
      <c r="B74" s="845"/>
      <c r="C74" s="845"/>
      <c r="D74" s="846"/>
      <c r="E74" s="35"/>
      <c r="F74" s="35"/>
    </row>
    <row r="75" spans="1:6" hidden="1" x14ac:dyDescent="0.25">
      <c r="A75" s="854" t="s">
        <v>749</v>
      </c>
      <c r="B75" s="845"/>
      <c r="C75" s="845"/>
      <c r="D75" s="846"/>
      <c r="E75" s="35"/>
      <c r="F75" s="35"/>
    </row>
    <row r="76" spans="1:6" hidden="1" x14ac:dyDescent="0.25">
      <c r="A76" s="854" t="s">
        <v>750</v>
      </c>
      <c r="B76" s="845"/>
      <c r="C76" s="845"/>
      <c r="D76" s="846"/>
      <c r="E76" s="35"/>
      <c r="F76" s="35"/>
    </row>
    <row r="77" spans="1:6" hidden="1" x14ac:dyDescent="0.25">
      <c r="A77" s="854" t="s">
        <v>122</v>
      </c>
      <c r="B77" s="845"/>
      <c r="C77" s="845"/>
      <c r="D77" s="846"/>
      <c r="E77" s="35"/>
      <c r="F77" s="35"/>
    </row>
    <row r="78" spans="1:6" hidden="1" x14ac:dyDescent="0.25">
      <c r="A78" s="854" t="s">
        <v>61</v>
      </c>
      <c r="B78" s="845"/>
      <c r="C78" s="845"/>
      <c r="D78" s="846"/>
      <c r="E78" s="35"/>
      <c r="F78" s="35"/>
    </row>
    <row r="79" spans="1:6" hidden="1" x14ac:dyDescent="0.25">
      <c r="A79" s="854" t="s">
        <v>751</v>
      </c>
      <c r="B79" s="845"/>
      <c r="C79" s="845"/>
      <c r="D79" s="846"/>
      <c r="E79" s="35"/>
      <c r="F79" s="35"/>
    </row>
    <row r="80" spans="1:6" hidden="1" x14ac:dyDescent="0.25">
      <c r="A80" s="854" t="s">
        <v>752</v>
      </c>
      <c r="B80" s="845"/>
      <c r="C80" s="845"/>
      <c r="D80" s="846"/>
      <c r="E80" s="35"/>
      <c r="F80" s="35"/>
    </row>
    <row r="81" spans="1:6" hidden="1" x14ac:dyDescent="0.25">
      <c r="A81" s="854" t="s">
        <v>570</v>
      </c>
      <c r="B81" s="845"/>
      <c r="C81" s="845"/>
      <c r="D81" s="846"/>
      <c r="E81" s="35"/>
      <c r="F81" s="35"/>
    </row>
    <row r="82" spans="1:6" hidden="1" x14ac:dyDescent="0.25">
      <c r="A82" s="854" t="s">
        <v>163</v>
      </c>
      <c r="B82" s="845"/>
      <c r="C82" s="845"/>
      <c r="D82" s="846"/>
      <c r="E82" s="35"/>
      <c r="F82" s="35"/>
    </row>
    <row r="83" spans="1:6" hidden="1" x14ac:dyDescent="0.25">
      <c r="A83" s="854" t="s">
        <v>753</v>
      </c>
      <c r="B83" s="845"/>
      <c r="C83" s="845"/>
      <c r="D83" s="846"/>
      <c r="E83" s="35"/>
      <c r="F83" s="35"/>
    </row>
    <row r="84" spans="1:6" hidden="1" x14ac:dyDescent="0.25">
      <c r="A84" s="854" t="s">
        <v>754</v>
      </c>
      <c r="B84" s="845"/>
      <c r="C84" s="845"/>
      <c r="D84" s="846"/>
      <c r="E84" s="35"/>
      <c r="F84" s="35"/>
    </row>
    <row r="85" spans="1:6" hidden="1" x14ac:dyDescent="0.25">
      <c r="A85" s="854" t="s">
        <v>205</v>
      </c>
      <c r="B85" s="845"/>
      <c r="C85" s="845"/>
      <c r="D85" s="846"/>
      <c r="E85" s="35"/>
      <c r="F85" s="35"/>
    </row>
    <row r="86" spans="1:6" hidden="1" x14ac:dyDescent="0.25">
      <c r="A86" s="854" t="s">
        <v>755</v>
      </c>
      <c r="B86" s="845"/>
      <c r="C86" s="845"/>
      <c r="D86" s="846"/>
      <c r="E86" s="35"/>
      <c r="F86" s="35"/>
    </row>
    <row r="87" spans="1:6" hidden="1" x14ac:dyDescent="0.25">
      <c r="A87" s="854" t="s">
        <v>756</v>
      </c>
      <c r="B87" s="845"/>
      <c r="C87" s="845"/>
      <c r="D87" s="846"/>
      <c r="E87" s="35"/>
      <c r="F87" s="35"/>
    </row>
    <row r="88" spans="1:6" hidden="1" x14ac:dyDescent="0.25">
      <c r="A88" s="854" t="s">
        <v>757</v>
      </c>
      <c r="B88" s="845"/>
      <c r="C88" s="845"/>
      <c r="D88" s="846"/>
      <c r="E88" s="35"/>
      <c r="F88" s="35"/>
    </row>
    <row r="89" spans="1:6" hidden="1" x14ac:dyDescent="0.25">
      <c r="A89" s="854" t="s">
        <v>758</v>
      </c>
      <c r="B89" s="845"/>
      <c r="C89" s="845"/>
      <c r="D89" s="846"/>
      <c r="E89" s="35"/>
      <c r="F89" s="35"/>
    </row>
    <row r="90" spans="1:6" hidden="1" x14ac:dyDescent="0.25">
      <c r="A90" s="854" t="s">
        <v>759</v>
      </c>
      <c r="B90" s="845"/>
      <c r="C90" s="845"/>
      <c r="D90" s="846"/>
      <c r="E90" s="35"/>
      <c r="F90" s="35"/>
    </row>
    <row r="91" spans="1:6" hidden="1" x14ac:dyDescent="0.25">
      <c r="A91" s="854" t="s">
        <v>760</v>
      </c>
      <c r="B91" s="845"/>
      <c r="C91" s="845"/>
      <c r="D91" s="846"/>
      <c r="E91" s="35"/>
      <c r="F91" s="35"/>
    </row>
    <row r="92" spans="1:6" hidden="1" x14ac:dyDescent="0.25">
      <c r="A92" s="854" t="s">
        <v>761</v>
      </c>
      <c r="B92" s="845"/>
      <c r="C92" s="845"/>
      <c r="D92" s="846"/>
      <c r="E92" s="35"/>
      <c r="F92" s="35"/>
    </row>
    <row r="93" spans="1:6" hidden="1" x14ac:dyDescent="0.25">
      <c r="A93" s="854" t="s">
        <v>762</v>
      </c>
      <c r="B93" s="845"/>
      <c r="C93" s="845"/>
      <c r="D93" s="846"/>
      <c r="E93" s="35"/>
      <c r="F93" s="35"/>
    </row>
    <row r="94" spans="1:6" hidden="1" x14ac:dyDescent="0.25">
      <c r="A94" s="854" t="s">
        <v>763</v>
      </c>
      <c r="B94" s="845"/>
      <c r="C94" s="845"/>
      <c r="D94" s="846"/>
      <c r="E94" s="35"/>
      <c r="F94" s="35"/>
    </row>
    <row r="95" spans="1:6" hidden="1" x14ac:dyDescent="0.25">
      <c r="A95" s="854" t="s">
        <v>764</v>
      </c>
      <c r="B95" s="845"/>
      <c r="C95" s="845"/>
      <c r="D95" s="846"/>
      <c r="E95" s="35"/>
      <c r="F95" s="35"/>
    </row>
    <row r="96" spans="1:6" hidden="1" x14ac:dyDescent="0.25">
      <c r="A96" s="854" t="s">
        <v>765</v>
      </c>
      <c r="B96" s="845"/>
      <c r="C96" s="845"/>
      <c r="D96" s="846"/>
      <c r="E96" s="35"/>
      <c r="F96" s="35"/>
    </row>
    <row r="97" spans="1:6" hidden="1" x14ac:dyDescent="0.25">
      <c r="A97" s="854" t="s">
        <v>766</v>
      </c>
      <c r="B97" s="845"/>
      <c r="C97" s="845"/>
      <c r="D97" s="846"/>
      <c r="E97" s="35"/>
      <c r="F97" s="35"/>
    </row>
    <row r="98" spans="1:6" hidden="1" x14ac:dyDescent="0.25">
      <c r="A98" s="854" t="s">
        <v>313</v>
      </c>
      <c r="B98" s="845"/>
      <c r="C98" s="845"/>
      <c r="D98" s="846"/>
      <c r="E98" s="35"/>
      <c r="F98" s="35"/>
    </row>
    <row r="99" spans="1:6" hidden="1" x14ac:dyDescent="0.25">
      <c r="A99" s="854" t="s">
        <v>767</v>
      </c>
      <c r="B99" s="845"/>
      <c r="C99" s="845"/>
      <c r="D99" s="846"/>
      <c r="E99" s="35"/>
      <c r="F99" s="35"/>
    </row>
    <row r="100" spans="1:6" hidden="1" x14ac:dyDescent="0.25">
      <c r="A100" s="854" t="s">
        <v>768</v>
      </c>
      <c r="B100" s="845"/>
      <c r="C100" s="845"/>
      <c r="D100" s="846"/>
      <c r="E100" s="35"/>
      <c r="F100" s="35"/>
    </row>
    <row r="101" spans="1:6" hidden="1" x14ac:dyDescent="0.25">
      <c r="A101" s="854" t="s">
        <v>73</v>
      </c>
      <c r="B101" s="845"/>
      <c r="C101" s="845"/>
      <c r="D101" s="846"/>
      <c r="E101" s="35"/>
      <c r="F101" s="35"/>
    </row>
    <row r="102" spans="1:6" hidden="1" x14ac:dyDescent="0.25">
      <c r="A102" s="854" t="s">
        <v>524</v>
      </c>
      <c r="B102" s="845"/>
      <c r="C102" s="845"/>
      <c r="D102" s="846"/>
      <c r="E102" s="35"/>
      <c r="F102" s="35"/>
    </row>
    <row r="103" spans="1:6" s="212" customFormat="1" hidden="1" x14ac:dyDescent="0.25">
      <c r="A103" s="854" t="s">
        <v>524</v>
      </c>
      <c r="B103" s="845"/>
      <c r="C103" s="845"/>
      <c r="D103" s="845"/>
      <c r="E103" s="35"/>
      <c r="F103" s="35"/>
    </row>
    <row r="104" spans="1:6" s="212" customFormat="1" ht="6.6" customHeight="1" x14ac:dyDescent="0.25">
      <c r="A104" s="211"/>
      <c r="B104" s="211"/>
      <c r="C104" s="211"/>
      <c r="D104" s="211"/>
      <c r="E104" s="35"/>
      <c r="F104" s="35"/>
    </row>
    <row r="105" spans="1:6" s="213" customFormat="1" x14ac:dyDescent="0.25">
      <c r="A105" s="857"/>
      <c r="B105" s="857"/>
      <c r="C105" s="857"/>
      <c r="D105" s="857"/>
      <c r="E105" s="857"/>
      <c r="F105" s="857"/>
    </row>
    <row r="106" spans="1:6" s="210" customFormat="1" x14ac:dyDescent="0.25">
      <c r="A106" s="842"/>
      <c r="B106" s="842"/>
      <c r="C106" s="842"/>
      <c r="D106" s="842"/>
      <c r="E106" s="842"/>
      <c r="F106" s="842"/>
    </row>
    <row r="107" spans="1:6" ht="0.75" customHeight="1" x14ac:dyDescent="0.25">
      <c r="A107" s="35"/>
      <c r="B107" s="35"/>
      <c r="C107" s="35"/>
      <c r="D107" s="35"/>
      <c r="E107" s="35"/>
      <c r="F107" s="35"/>
    </row>
    <row r="108" spans="1:6" x14ac:dyDescent="0.25">
      <c r="A108" s="35"/>
      <c r="B108" s="35"/>
      <c r="C108" s="35"/>
      <c r="D108" s="35"/>
      <c r="E108" s="35"/>
      <c r="F108" s="35"/>
    </row>
    <row r="109" spans="1:6" ht="2.25" customHeight="1" x14ac:dyDescent="0.25">
      <c r="A109" s="35"/>
      <c r="B109" s="35"/>
      <c r="C109" s="35"/>
      <c r="D109" s="35"/>
      <c r="E109" s="35"/>
      <c r="F109" s="35"/>
    </row>
    <row r="110" spans="1:6" x14ac:dyDescent="0.25">
      <c r="A110" s="35"/>
      <c r="B110" s="35"/>
      <c r="C110" s="35"/>
      <c r="D110" s="35"/>
      <c r="E110" s="35"/>
      <c r="F110" s="35"/>
    </row>
    <row r="111" spans="1:6" s="213" customFormat="1" x14ac:dyDescent="0.25">
      <c r="A111" s="211"/>
      <c r="B111" s="211"/>
      <c r="C111" s="845"/>
      <c r="D111" s="845"/>
      <c r="E111" s="211"/>
      <c r="F111" s="211"/>
    </row>
    <row r="112" spans="1:6" s="210" customFormat="1" x14ac:dyDescent="0.25">
      <c r="A112" s="215"/>
      <c r="B112" s="215"/>
      <c r="C112" s="842"/>
      <c r="D112" s="842"/>
      <c r="E112" s="215"/>
      <c r="F112" s="215"/>
    </row>
    <row r="113" spans="1:6" x14ac:dyDescent="0.25">
      <c r="A113" s="35"/>
      <c r="B113" s="39"/>
      <c r="C113" s="216"/>
      <c r="D113" s="216"/>
      <c r="E113" s="35"/>
      <c r="F113" s="35"/>
    </row>
    <row r="114" spans="1:6" x14ac:dyDescent="0.25">
      <c r="A114" s="35"/>
      <c r="B114" s="35"/>
      <c r="C114" s="35"/>
      <c r="D114" s="35"/>
      <c r="E114" s="35"/>
      <c r="F114" s="35"/>
    </row>
    <row r="115" spans="1:6" x14ac:dyDescent="0.25">
      <c r="A115" s="35"/>
      <c r="B115" s="35"/>
      <c r="C115" s="35"/>
      <c r="D115" s="35"/>
      <c r="E115" s="35"/>
      <c r="F115" s="35"/>
    </row>
    <row r="116" spans="1:6" x14ac:dyDescent="0.25">
      <c r="A116" s="35"/>
      <c r="B116" s="35"/>
      <c r="C116" s="35"/>
      <c r="D116" s="35"/>
      <c r="E116" s="35"/>
      <c r="F116" s="35"/>
    </row>
  </sheetData>
  <mergeCells count="102">
    <mergeCell ref="A105:F105"/>
    <mergeCell ref="A106:F106"/>
    <mergeCell ref="C111:D111"/>
    <mergeCell ref="C112:D112"/>
    <mergeCell ref="A98:D98"/>
    <mergeCell ref="A99:D99"/>
    <mergeCell ref="A100:D100"/>
    <mergeCell ref="A101:D101"/>
    <mergeCell ref="A102:D102"/>
    <mergeCell ref="A103:D103"/>
    <mergeCell ref="A92:D92"/>
    <mergeCell ref="A93:D93"/>
    <mergeCell ref="A94:D94"/>
    <mergeCell ref="A95:D95"/>
    <mergeCell ref="A96:D96"/>
    <mergeCell ref="A97:D97"/>
    <mergeCell ref="A86:D86"/>
    <mergeCell ref="A87:D87"/>
    <mergeCell ref="A88:D88"/>
    <mergeCell ref="A89:D89"/>
    <mergeCell ref="A90:D90"/>
    <mergeCell ref="A91:D91"/>
    <mergeCell ref="A80:D80"/>
    <mergeCell ref="A81:D81"/>
    <mergeCell ref="A82:D82"/>
    <mergeCell ref="A83:D83"/>
    <mergeCell ref="A84:D84"/>
    <mergeCell ref="A85:D85"/>
    <mergeCell ref="A74:D74"/>
    <mergeCell ref="A75:D75"/>
    <mergeCell ref="A76:D76"/>
    <mergeCell ref="A77:D77"/>
    <mergeCell ref="A78:D78"/>
    <mergeCell ref="A79:D79"/>
    <mergeCell ref="A68:D68"/>
    <mergeCell ref="A69:D69"/>
    <mergeCell ref="A70:D70"/>
    <mergeCell ref="A71:D71"/>
    <mergeCell ref="A72:D72"/>
    <mergeCell ref="A73:D73"/>
    <mergeCell ref="A62:D62"/>
    <mergeCell ref="A63:D63"/>
    <mergeCell ref="A64:D64"/>
    <mergeCell ref="A65:D65"/>
    <mergeCell ref="A66:D66"/>
    <mergeCell ref="A67:D67"/>
    <mergeCell ref="A56:D56"/>
    <mergeCell ref="A57:D57"/>
    <mergeCell ref="A58:D58"/>
    <mergeCell ref="A59:D59"/>
    <mergeCell ref="A60:D60"/>
    <mergeCell ref="A61:D61"/>
    <mergeCell ref="A50:D50"/>
    <mergeCell ref="A51:D51"/>
    <mergeCell ref="A52:D52"/>
    <mergeCell ref="A53:D53"/>
    <mergeCell ref="A54:D54"/>
    <mergeCell ref="A55:D55"/>
    <mergeCell ref="A46:B46"/>
    <mergeCell ref="C46:D46"/>
    <mergeCell ref="E46:F46"/>
    <mergeCell ref="A47:D47"/>
    <mergeCell ref="A48:D48"/>
    <mergeCell ref="A49:D49"/>
    <mergeCell ref="A35:G35"/>
    <mergeCell ref="A36:G36"/>
    <mergeCell ref="A38:E38"/>
    <mergeCell ref="B41:F41"/>
    <mergeCell ref="B42:F42"/>
    <mergeCell ref="A45:B45"/>
    <mergeCell ref="C45:D45"/>
    <mergeCell ref="E45:F45"/>
    <mergeCell ref="A28:G28"/>
    <mergeCell ref="A29:G29"/>
    <mergeCell ref="A30:G30"/>
    <mergeCell ref="A32:G32"/>
    <mergeCell ref="A33:G33"/>
    <mergeCell ref="A34:G34"/>
    <mergeCell ref="A23:G23"/>
    <mergeCell ref="A24:G24"/>
    <mergeCell ref="A25:C25"/>
    <mergeCell ref="A26:G26"/>
    <mergeCell ref="A27:C27"/>
    <mergeCell ref="D27:E27"/>
    <mergeCell ref="A20:G20"/>
    <mergeCell ref="A21:G21"/>
    <mergeCell ref="A22:G22"/>
    <mergeCell ref="A9:G9"/>
    <mergeCell ref="A10:G10"/>
    <mergeCell ref="A12:G12"/>
    <mergeCell ref="A13:G13"/>
    <mergeCell ref="A14:G14"/>
    <mergeCell ref="A16:G16"/>
    <mergeCell ref="A1:F1"/>
    <mergeCell ref="A2:F2"/>
    <mergeCell ref="A4:F4"/>
    <mergeCell ref="B6:C6"/>
    <mergeCell ref="D6:E6"/>
    <mergeCell ref="A8:G8"/>
    <mergeCell ref="A17:G17"/>
    <mergeCell ref="A18:G18"/>
    <mergeCell ref="A19:G19"/>
  </mergeCells>
  <pageMargins left="0.51" right="0.48" top="0.74803149606299213" bottom="0.55000000000000004" header="0.31496062992125984" footer="0.31496062992125984"/>
  <pageSetup paperSize="9" scale="78" fitToHeight="0" orientation="portrait" r:id="rId1"/>
  <headerFooter>
    <oddHeader>&amp;C&amp;G</oddHeader>
    <oddFooter>&amp;C&amp;G</oddFoot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99"/>
  <sheetViews>
    <sheetView showWhiteSpace="0" view="pageLayout" zoomScaleNormal="142" zoomScaleSheetLayoutView="122" workbookViewId="0">
      <selection activeCell="D98" sqref="D98"/>
    </sheetView>
  </sheetViews>
  <sheetFormatPr defaultColWidth="9.33203125" defaultRowHeight="13.8" x14ac:dyDescent="0.25"/>
  <cols>
    <col min="1" max="1" width="13.44140625" style="37" customWidth="1"/>
    <col min="2" max="2" width="15.109375" style="37" customWidth="1"/>
    <col min="3" max="3" width="22.88671875" style="37" customWidth="1"/>
    <col min="4" max="4" width="11.6640625" style="37" customWidth="1"/>
    <col min="5" max="5" width="17.88671875" style="37" customWidth="1"/>
    <col min="6" max="6" width="18.5546875" style="37" customWidth="1"/>
    <col min="7" max="7" width="6.6640625" style="37" customWidth="1"/>
    <col min="8" max="16384" width="9.33203125" style="37"/>
  </cols>
  <sheetData>
    <row r="1" spans="1:8" x14ac:dyDescent="0.25">
      <c r="A1" s="830"/>
      <c r="B1" s="830"/>
      <c r="C1" s="830"/>
      <c r="D1" s="830"/>
      <c r="E1" s="830"/>
      <c r="F1" s="830"/>
    </row>
    <row r="2" spans="1:8" x14ac:dyDescent="0.25">
      <c r="A2" s="831"/>
      <c r="B2" s="830"/>
      <c r="C2" s="830"/>
      <c r="D2" s="830"/>
      <c r="E2" s="830"/>
      <c r="F2" s="830"/>
    </row>
    <row r="3" spans="1:8" x14ac:dyDescent="0.25">
      <c r="A3" s="831"/>
      <c r="B3" s="831"/>
      <c r="C3" s="831"/>
      <c r="D3" s="831"/>
      <c r="E3" s="831"/>
      <c r="F3" s="831"/>
    </row>
    <row r="4" spans="1:8" ht="26.25" customHeight="1" x14ac:dyDescent="0.25"/>
    <row r="5" spans="1:8" ht="31.95" customHeight="1" x14ac:dyDescent="0.25">
      <c r="A5" s="1109" t="s">
        <v>845</v>
      </c>
      <c r="B5" s="1109"/>
      <c r="C5" s="1109"/>
      <c r="D5" s="1109"/>
      <c r="E5" s="1109"/>
      <c r="F5" s="1109"/>
    </row>
    <row r="6" spans="1:8" x14ac:dyDescent="0.25">
      <c r="A6" s="35"/>
      <c r="B6" s="35"/>
      <c r="C6" s="35"/>
      <c r="D6" s="35"/>
      <c r="E6" s="35"/>
      <c r="F6" s="35"/>
    </row>
    <row r="7" spans="1:8" x14ac:dyDescent="0.25">
      <c r="B7" s="848" t="s">
        <v>713</v>
      </c>
      <c r="C7" s="848"/>
      <c r="D7" s="829" t="e">
        <f>#REF!</f>
        <v>#REF!</v>
      </c>
      <c r="E7" s="829"/>
    </row>
    <row r="9" spans="1:8" ht="51" customHeight="1" x14ac:dyDescent="0.25">
      <c r="A9" s="1114" t="s">
        <v>714</v>
      </c>
      <c r="B9" s="1114"/>
      <c r="C9" s="1114"/>
      <c r="D9" s="1114"/>
      <c r="E9" s="1114"/>
      <c r="F9" s="1114"/>
    </row>
    <row r="10" spans="1:8" ht="47.25" customHeight="1" x14ac:dyDescent="0.25">
      <c r="A10" s="1114" t="s">
        <v>715</v>
      </c>
      <c r="B10" s="1114"/>
      <c r="C10" s="1114"/>
      <c r="D10" s="1114"/>
      <c r="E10" s="1114"/>
      <c r="F10" s="1114"/>
    </row>
    <row r="11" spans="1:8" ht="47.4" customHeight="1" x14ac:dyDescent="0.25">
      <c r="A11" s="1114" t="s">
        <v>941</v>
      </c>
      <c r="B11" s="1114"/>
      <c r="C11" s="1114"/>
      <c r="D11" s="1114"/>
      <c r="E11" s="1114"/>
      <c r="F11" s="1114"/>
      <c r="H11" s="37" t="s">
        <v>926</v>
      </c>
    </row>
    <row r="12" spans="1:8" ht="60" customHeight="1" x14ac:dyDescent="0.25">
      <c r="A12" s="1114" t="s">
        <v>942</v>
      </c>
      <c r="B12" s="1114"/>
      <c r="C12" s="1114"/>
      <c r="D12" s="1114"/>
      <c r="E12" s="1114"/>
      <c r="F12" s="1114"/>
    </row>
    <row r="13" spans="1:8" ht="18.75" customHeight="1" x14ac:dyDescent="0.25">
      <c r="A13" s="1107" t="s">
        <v>716</v>
      </c>
      <c r="B13" s="1107"/>
      <c r="C13" s="1107"/>
      <c r="D13" s="380" t="e">
        <f>#REF!</f>
        <v>#REF!</v>
      </c>
      <c r="E13" s="1115" t="s">
        <v>717</v>
      </c>
      <c r="F13" s="1115"/>
    </row>
    <row r="14" spans="1:8" ht="20.399999999999999" customHeight="1" x14ac:dyDescent="0.25">
      <c r="A14" s="1107" t="e">
        <f>#REF!</f>
        <v>#REF!</v>
      </c>
      <c r="B14" s="1107"/>
      <c r="C14" s="1107"/>
      <c r="D14" s="1107"/>
      <c r="E14" s="1107"/>
      <c r="F14" s="1107"/>
    </row>
    <row r="15" spans="1:8" ht="20.25" customHeight="1" x14ac:dyDescent="0.25">
      <c r="A15" s="256" t="e">
        <f>#REF!</f>
        <v>#REF!</v>
      </c>
      <c r="B15" s="206"/>
      <c r="C15" s="206"/>
      <c r="D15" s="1116" t="e">
        <f>#REF!</f>
        <v>#REF!</v>
      </c>
      <c r="E15" s="1116"/>
      <c r="F15" s="207"/>
    </row>
    <row r="16" spans="1:8" ht="48.75" customHeight="1" x14ac:dyDescent="0.25">
      <c r="A16" s="1114" t="s">
        <v>718</v>
      </c>
      <c r="B16" s="1114"/>
      <c r="C16" s="1114"/>
      <c r="D16" s="1114"/>
      <c r="E16" s="1114"/>
      <c r="F16" s="1114"/>
    </row>
    <row r="17" spans="1:6" ht="42" hidden="1" customHeight="1" x14ac:dyDescent="0.25">
      <c r="A17" s="381"/>
      <c r="B17" s="381"/>
      <c r="C17" s="381"/>
      <c r="D17" s="381"/>
      <c r="E17" s="381"/>
      <c r="F17" s="381"/>
    </row>
    <row r="18" spans="1:6" ht="68.25" customHeight="1" x14ac:dyDescent="0.25">
      <c r="A18" s="1114" t="s">
        <v>719</v>
      </c>
      <c r="B18" s="1114"/>
      <c r="C18" s="1114"/>
      <c r="D18" s="1114"/>
      <c r="E18" s="1114"/>
      <c r="F18" s="1114"/>
    </row>
    <row r="19" spans="1:6" ht="16.5" customHeight="1" x14ac:dyDescent="0.25">
      <c r="A19" s="834"/>
      <c r="B19" s="834"/>
      <c r="C19" s="834"/>
      <c r="D19" s="834"/>
      <c r="E19" s="834"/>
      <c r="F19" s="38"/>
    </row>
    <row r="20" spans="1:6" ht="18" customHeight="1" x14ac:dyDescent="0.25">
      <c r="A20" s="840" t="s">
        <v>720</v>
      </c>
      <c r="B20" s="840"/>
      <c r="C20" s="840"/>
      <c r="D20" s="840"/>
      <c r="E20" s="840"/>
      <c r="F20" s="208"/>
    </row>
    <row r="21" spans="1:6" ht="24" customHeight="1" x14ac:dyDescent="0.25">
      <c r="A21" s="35" t="s">
        <v>721</v>
      </c>
      <c r="B21" s="35"/>
      <c r="C21" s="35"/>
      <c r="D21" s="35"/>
      <c r="E21" s="35"/>
      <c r="F21" s="35"/>
    </row>
    <row r="22" spans="1:6" hidden="1" x14ac:dyDescent="0.25">
      <c r="A22" s="35"/>
      <c r="B22" s="35"/>
      <c r="C22" s="35"/>
      <c r="D22" s="35"/>
      <c r="E22" s="35"/>
      <c r="F22" s="35"/>
    </row>
    <row r="23" spans="1:6" x14ac:dyDescent="0.25">
      <c r="A23" s="35"/>
      <c r="B23" s="35"/>
      <c r="E23" s="35"/>
      <c r="F23" s="35"/>
    </row>
    <row r="24" spans="1:6" s="209" customFormat="1" ht="15.6" customHeight="1" x14ac:dyDescent="0.25">
      <c r="A24" s="841" t="s">
        <v>1052</v>
      </c>
      <c r="B24" s="841"/>
      <c r="C24" s="841" t="s">
        <v>23</v>
      </c>
      <c r="D24" s="841"/>
      <c r="E24" s="841" t="s">
        <v>524</v>
      </c>
      <c r="F24" s="841"/>
    </row>
    <row r="25" spans="1:6" s="210" customFormat="1" x14ac:dyDescent="0.25">
      <c r="A25" s="842" t="s">
        <v>552</v>
      </c>
      <c r="B25" s="842"/>
      <c r="C25" s="842" t="s">
        <v>552</v>
      </c>
      <c r="D25" s="842"/>
      <c r="E25" s="842" t="s">
        <v>552</v>
      </c>
      <c r="F25" s="842"/>
    </row>
    <row r="26" spans="1:6" x14ac:dyDescent="0.25">
      <c r="A26" s="35"/>
      <c r="B26" s="35"/>
      <c r="C26" s="35"/>
      <c r="D26" s="35"/>
      <c r="E26" s="35"/>
      <c r="F26" s="35"/>
    </row>
    <row r="27" spans="1:6" x14ac:dyDescent="0.25">
      <c r="A27" s="35"/>
      <c r="B27" s="35"/>
      <c r="C27" s="35"/>
      <c r="D27" s="35"/>
      <c r="E27" s="35"/>
      <c r="F27" s="35"/>
    </row>
    <row r="28" spans="1:6" s="209" customFormat="1" ht="14.4" customHeight="1" x14ac:dyDescent="0.25">
      <c r="A28" s="841" t="str">
        <f>PR!B115</f>
        <v>JANE S. CASTILLO</v>
      </c>
      <c r="B28" s="841"/>
      <c r="C28" s="329" t="s">
        <v>722</v>
      </c>
      <c r="D28" s="329"/>
      <c r="E28" s="841" t="s">
        <v>920</v>
      </c>
      <c r="F28" s="841"/>
    </row>
    <row r="29" spans="1:6" s="210" customFormat="1" ht="28.5" customHeight="1" x14ac:dyDescent="0.25">
      <c r="A29" s="843" t="s">
        <v>723</v>
      </c>
      <c r="B29" s="843"/>
      <c r="C29" s="330" t="s">
        <v>724</v>
      </c>
      <c r="D29" s="330"/>
      <c r="E29" s="844" t="s">
        <v>526</v>
      </c>
      <c r="F29" s="844"/>
    </row>
    <row r="30" spans="1:6" hidden="1" x14ac:dyDescent="0.25">
      <c r="A30" s="845" t="s">
        <v>725</v>
      </c>
      <c r="B30" s="845"/>
      <c r="C30" s="845"/>
      <c r="D30" s="846"/>
      <c r="E30" s="35"/>
      <c r="F30" s="35"/>
    </row>
    <row r="31" spans="1:6" hidden="1" x14ac:dyDescent="0.25">
      <c r="A31" s="845" t="s">
        <v>726</v>
      </c>
      <c r="B31" s="845"/>
      <c r="C31" s="845"/>
      <c r="D31" s="846"/>
      <c r="E31" s="35"/>
      <c r="F31" s="35"/>
    </row>
    <row r="32" spans="1:6" hidden="1" x14ac:dyDescent="0.25">
      <c r="A32" s="845" t="s">
        <v>727</v>
      </c>
      <c r="B32" s="845"/>
      <c r="C32" s="845"/>
      <c r="D32" s="846"/>
      <c r="E32" s="35"/>
      <c r="F32" s="35"/>
    </row>
    <row r="33" spans="1:6" hidden="1" x14ac:dyDescent="0.25">
      <c r="A33" s="845" t="s">
        <v>728</v>
      </c>
      <c r="B33" s="845"/>
      <c r="C33" s="845"/>
      <c r="D33" s="846"/>
      <c r="E33" s="35"/>
      <c r="F33" s="35"/>
    </row>
    <row r="34" spans="1:6" hidden="1" x14ac:dyDescent="0.25">
      <c r="A34" s="845" t="s">
        <v>729</v>
      </c>
      <c r="B34" s="845"/>
      <c r="C34" s="845"/>
      <c r="D34" s="846"/>
      <c r="E34" s="35"/>
      <c r="F34" s="35"/>
    </row>
    <row r="35" spans="1:6" hidden="1" x14ac:dyDescent="0.25">
      <c r="A35" s="845" t="s">
        <v>730</v>
      </c>
      <c r="B35" s="845"/>
      <c r="C35" s="845"/>
      <c r="D35" s="846"/>
      <c r="E35" s="35"/>
      <c r="F35" s="35"/>
    </row>
    <row r="36" spans="1:6" hidden="1" x14ac:dyDescent="0.25">
      <c r="A36" s="845" t="s">
        <v>731</v>
      </c>
      <c r="B36" s="845"/>
      <c r="C36" s="845"/>
      <c r="D36" s="846"/>
      <c r="E36" s="35"/>
      <c r="F36" s="35"/>
    </row>
    <row r="37" spans="1:6" hidden="1" x14ac:dyDescent="0.25">
      <c r="A37" s="845" t="s">
        <v>553</v>
      </c>
      <c r="B37" s="845"/>
      <c r="C37" s="845"/>
      <c r="D37" s="846"/>
      <c r="E37" s="35"/>
      <c r="F37" s="35"/>
    </row>
    <row r="38" spans="1:6" hidden="1" x14ac:dyDescent="0.25">
      <c r="A38" s="845" t="s">
        <v>732</v>
      </c>
      <c r="B38" s="845"/>
      <c r="C38" s="845"/>
      <c r="D38" s="846"/>
      <c r="E38" s="35"/>
      <c r="F38" s="35"/>
    </row>
    <row r="39" spans="1:6" hidden="1" x14ac:dyDescent="0.25">
      <c r="A39" s="845" t="s">
        <v>733</v>
      </c>
      <c r="B39" s="845"/>
      <c r="C39" s="845"/>
      <c r="D39" s="846"/>
      <c r="E39" s="35"/>
      <c r="F39" s="35"/>
    </row>
    <row r="40" spans="1:6" hidden="1" x14ac:dyDescent="0.25">
      <c r="A40" s="845" t="s">
        <v>572</v>
      </c>
      <c r="B40" s="845"/>
      <c r="C40" s="845"/>
      <c r="D40" s="846"/>
      <c r="E40" s="35"/>
      <c r="F40" s="35"/>
    </row>
    <row r="41" spans="1:6" hidden="1" x14ac:dyDescent="0.25">
      <c r="A41" s="845" t="s">
        <v>734</v>
      </c>
      <c r="B41" s="845"/>
      <c r="C41" s="845"/>
      <c r="D41" s="846"/>
      <c r="E41" s="35"/>
      <c r="F41" s="35"/>
    </row>
    <row r="42" spans="1:6" hidden="1" x14ac:dyDescent="0.25">
      <c r="A42" s="845" t="s">
        <v>735</v>
      </c>
      <c r="B42" s="845"/>
      <c r="C42" s="845"/>
      <c r="D42" s="846"/>
      <c r="E42" s="35"/>
      <c r="F42" s="35"/>
    </row>
    <row r="43" spans="1:6" hidden="1" x14ac:dyDescent="0.25">
      <c r="A43" s="845" t="s">
        <v>736</v>
      </c>
      <c r="B43" s="845"/>
      <c r="C43" s="845"/>
      <c r="D43" s="846"/>
      <c r="E43" s="35"/>
      <c r="F43" s="35"/>
    </row>
    <row r="44" spans="1:6" hidden="1" x14ac:dyDescent="0.25">
      <c r="A44" s="845" t="s">
        <v>23</v>
      </c>
      <c r="B44" s="845"/>
      <c r="C44" s="845"/>
      <c r="D44" s="846"/>
      <c r="E44" s="35"/>
      <c r="F44" s="35"/>
    </row>
    <row r="45" spans="1:6" hidden="1" x14ac:dyDescent="0.25">
      <c r="A45" s="845" t="s">
        <v>737</v>
      </c>
      <c r="B45" s="845"/>
      <c r="C45" s="845"/>
      <c r="D45" s="846"/>
      <c r="E45" s="35"/>
      <c r="F45" s="35"/>
    </row>
    <row r="46" spans="1:6" hidden="1" x14ac:dyDescent="0.25">
      <c r="A46" s="845" t="s">
        <v>738</v>
      </c>
      <c r="B46" s="845"/>
      <c r="C46" s="845"/>
      <c r="D46" s="846"/>
      <c r="E46" s="35"/>
      <c r="F46" s="35"/>
    </row>
    <row r="47" spans="1:6" hidden="1" x14ac:dyDescent="0.25">
      <c r="A47" s="845" t="s">
        <v>739</v>
      </c>
      <c r="B47" s="845"/>
      <c r="C47" s="845"/>
      <c r="D47" s="846"/>
      <c r="E47" s="35"/>
      <c r="F47" s="35"/>
    </row>
    <row r="48" spans="1:6" hidden="1" x14ac:dyDescent="0.25">
      <c r="A48" s="845" t="s">
        <v>740</v>
      </c>
      <c r="B48" s="845"/>
      <c r="C48" s="845"/>
      <c r="D48" s="846"/>
      <c r="E48" s="35"/>
      <c r="F48" s="35"/>
    </row>
    <row r="49" spans="1:6" hidden="1" x14ac:dyDescent="0.25">
      <c r="A49" s="845" t="s">
        <v>741</v>
      </c>
      <c r="B49" s="845"/>
      <c r="C49" s="845"/>
      <c r="D49" s="846"/>
      <c r="E49" s="35"/>
      <c r="F49" s="35"/>
    </row>
    <row r="50" spans="1:6" hidden="1" x14ac:dyDescent="0.25">
      <c r="A50" s="845" t="s">
        <v>742</v>
      </c>
      <c r="B50" s="845"/>
      <c r="C50" s="845"/>
      <c r="D50" s="846"/>
      <c r="E50" s="35"/>
      <c r="F50" s="35"/>
    </row>
    <row r="51" spans="1:6" hidden="1" x14ac:dyDescent="0.25">
      <c r="A51" s="845" t="s">
        <v>743</v>
      </c>
      <c r="B51" s="845"/>
      <c r="C51" s="845"/>
      <c r="D51" s="846"/>
      <c r="E51" s="35"/>
      <c r="F51" s="35"/>
    </row>
    <row r="52" spans="1:6" hidden="1" x14ac:dyDescent="0.25">
      <c r="A52" s="845" t="s">
        <v>744</v>
      </c>
      <c r="B52" s="845"/>
      <c r="C52" s="845"/>
      <c r="D52" s="846"/>
      <c r="E52" s="35"/>
      <c r="F52" s="35"/>
    </row>
    <row r="53" spans="1:6" hidden="1" x14ac:dyDescent="0.25">
      <c r="A53" s="845" t="s">
        <v>120</v>
      </c>
      <c r="B53" s="845"/>
      <c r="C53" s="845"/>
      <c r="D53" s="846"/>
      <c r="E53" s="35"/>
      <c r="F53" s="35"/>
    </row>
    <row r="54" spans="1:6" hidden="1" x14ac:dyDescent="0.25">
      <c r="A54" s="845" t="s">
        <v>745</v>
      </c>
      <c r="B54" s="845"/>
      <c r="C54" s="845"/>
      <c r="D54" s="846"/>
      <c r="E54" s="35"/>
      <c r="F54" s="35"/>
    </row>
    <row r="55" spans="1:6" hidden="1" x14ac:dyDescent="0.25">
      <c r="A55" s="845" t="s">
        <v>746</v>
      </c>
      <c r="B55" s="845"/>
      <c r="C55" s="845"/>
      <c r="D55" s="846"/>
      <c r="E55" s="35"/>
      <c r="F55" s="35"/>
    </row>
    <row r="56" spans="1:6" hidden="1" x14ac:dyDescent="0.25">
      <c r="A56" s="845" t="s">
        <v>747</v>
      </c>
      <c r="B56" s="845"/>
      <c r="C56" s="845"/>
      <c r="D56" s="846"/>
      <c r="E56" s="35"/>
      <c r="F56" s="35"/>
    </row>
    <row r="57" spans="1:6" hidden="1" x14ac:dyDescent="0.25">
      <c r="A57" s="845" t="s">
        <v>748</v>
      </c>
      <c r="B57" s="845"/>
      <c r="C57" s="845"/>
      <c r="D57" s="846"/>
      <c r="E57" s="35"/>
      <c r="F57" s="35"/>
    </row>
    <row r="58" spans="1:6" hidden="1" x14ac:dyDescent="0.25">
      <c r="A58" s="845" t="s">
        <v>749</v>
      </c>
      <c r="B58" s="845"/>
      <c r="C58" s="845"/>
      <c r="D58" s="846"/>
      <c r="E58" s="35"/>
      <c r="F58" s="35"/>
    </row>
    <row r="59" spans="1:6" hidden="1" x14ac:dyDescent="0.25">
      <c r="A59" s="845" t="s">
        <v>750</v>
      </c>
      <c r="B59" s="845"/>
      <c r="C59" s="845"/>
      <c r="D59" s="846"/>
      <c r="E59" s="35"/>
      <c r="F59" s="35"/>
    </row>
    <row r="60" spans="1:6" hidden="1" x14ac:dyDescent="0.25">
      <c r="A60" s="845" t="s">
        <v>122</v>
      </c>
      <c r="B60" s="845"/>
      <c r="C60" s="845"/>
      <c r="D60" s="846"/>
      <c r="E60" s="35"/>
      <c r="F60" s="35"/>
    </row>
    <row r="61" spans="1:6" hidden="1" x14ac:dyDescent="0.25">
      <c r="A61" s="845" t="s">
        <v>61</v>
      </c>
      <c r="B61" s="845"/>
      <c r="C61" s="845"/>
      <c r="D61" s="846"/>
      <c r="E61" s="35"/>
      <c r="F61" s="35"/>
    </row>
    <row r="62" spans="1:6" hidden="1" x14ac:dyDescent="0.25">
      <c r="A62" s="845" t="s">
        <v>751</v>
      </c>
      <c r="B62" s="845"/>
      <c r="C62" s="845"/>
      <c r="D62" s="846"/>
      <c r="E62" s="35"/>
      <c r="F62" s="35"/>
    </row>
    <row r="63" spans="1:6" hidden="1" x14ac:dyDescent="0.25">
      <c r="A63" s="845" t="s">
        <v>752</v>
      </c>
      <c r="B63" s="845"/>
      <c r="C63" s="845"/>
      <c r="D63" s="846"/>
      <c r="E63" s="35"/>
      <c r="F63" s="35"/>
    </row>
    <row r="64" spans="1:6" hidden="1" x14ac:dyDescent="0.25">
      <c r="A64" s="845" t="s">
        <v>570</v>
      </c>
      <c r="B64" s="845"/>
      <c r="C64" s="845"/>
      <c r="D64" s="846"/>
      <c r="E64" s="35"/>
      <c r="F64" s="35"/>
    </row>
    <row r="65" spans="1:6" hidden="1" x14ac:dyDescent="0.25">
      <c r="A65" s="845" t="s">
        <v>163</v>
      </c>
      <c r="B65" s="845"/>
      <c r="C65" s="845"/>
      <c r="D65" s="846"/>
      <c r="E65" s="35"/>
      <c r="F65" s="35"/>
    </row>
    <row r="66" spans="1:6" hidden="1" x14ac:dyDescent="0.25">
      <c r="A66" s="845" t="s">
        <v>753</v>
      </c>
      <c r="B66" s="845"/>
      <c r="C66" s="845"/>
      <c r="D66" s="846"/>
      <c r="E66" s="35"/>
      <c r="F66" s="35"/>
    </row>
    <row r="67" spans="1:6" hidden="1" x14ac:dyDescent="0.25">
      <c r="A67" s="845" t="s">
        <v>754</v>
      </c>
      <c r="B67" s="845"/>
      <c r="C67" s="845"/>
      <c r="D67" s="846"/>
      <c r="E67" s="35"/>
      <c r="F67" s="35"/>
    </row>
    <row r="68" spans="1:6" hidden="1" x14ac:dyDescent="0.25">
      <c r="A68" s="845" t="s">
        <v>205</v>
      </c>
      <c r="B68" s="845"/>
      <c r="C68" s="845"/>
      <c r="D68" s="846"/>
      <c r="E68" s="35"/>
      <c r="F68" s="35"/>
    </row>
    <row r="69" spans="1:6" hidden="1" x14ac:dyDescent="0.25">
      <c r="A69" s="845" t="s">
        <v>755</v>
      </c>
      <c r="B69" s="845"/>
      <c r="C69" s="845"/>
      <c r="D69" s="846"/>
      <c r="E69" s="35"/>
      <c r="F69" s="35"/>
    </row>
    <row r="70" spans="1:6" hidden="1" x14ac:dyDescent="0.25">
      <c r="A70" s="845" t="s">
        <v>756</v>
      </c>
      <c r="B70" s="845"/>
      <c r="C70" s="845"/>
      <c r="D70" s="846"/>
      <c r="E70" s="35"/>
      <c r="F70" s="35"/>
    </row>
    <row r="71" spans="1:6" hidden="1" x14ac:dyDescent="0.25">
      <c r="A71" s="845" t="s">
        <v>757</v>
      </c>
      <c r="B71" s="845"/>
      <c r="C71" s="845"/>
      <c r="D71" s="846"/>
      <c r="E71" s="35"/>
      <c r="F71" s="35"/>
    </row>
    <row r="72" spans="1:6" hidden="1" x14ac:dyDescent="0.25">
      <c r="A72" s="845" t="s">
        <v>758</v>
      </c>
      <c r="B72" s="845"/>
      <c r="C72" s="845"/>
      <c r="D72" s="846"/>
      <c r="E72" s="35"/>
      <c r="F72" s="35"/>
    </row>
    <row r="73" spans="1:6" hidden="1" x14ac:dyDescent="0.25">
      <c r="A73" s="845" t="s">
        <v>759</v>
      </c>
      <c r="B73" s="845"/>
      <c r="C73" s="845"/>
      <c r="D73" s="846"/>
      <c r="E73" s="35"/>
      <c r="F73" s="35"/>
    </row>
    <row r="74" spans="1:6" hidden="1" x14ac:dyDescent="0.25">
      <c r="A74" s="845" t="s">
        <v>760</v>
      </c>
      <c r="B74" s="845"/>
      <c r="C74" s="845"/>
      <c r="D74" s="846"/>
      <c r="E74" s="35"/>
      <c r="F74" s="35"/>
    </row>
    <row r="75" spans="1:6" hidden="1" x14ac:dyDescent="0.25">
      <c r="A75" s="845" t="s">
        <v>761</v>
      </c>
      <c r="B75" s="845"/>
      <c r="C75" s="845"/>
      <c r="D75" s="846"/>
      <c r="E75" s="35"/>
      <c r="F75" s="35"/>
    </row>
    <row r="76" spans="1:6" hidden="1" x14ac:dyDescent="0.25">
      <c r="A76" s="845" t="s">
        <v>762</v>
      </c>
      <c r="B76" s="845"/>
      <c r="C76" s="845"/>
      <c r="D76" s="846"/>
      <c r="E76" s="35"/>
      <c r="F76" s="35"/>
    </row>
    <row r="77" spans="1:6" hidden="1" x14ac:dyDescent="0.25">
      <c r="A77" s="845" t="s">
        <v>763</v>
      </c>
      <c r="B77" s="845"/>
      <c r="C77" s="845"/>
      <c r="D77" s="846"/>
      <c r="E77" s="35"/>
      <c r="F77" s="35"/>
    </row>
    <row r="78" spans="1:6" hidden="1" x14ac:dyDescent="0.25">
      <c r="A78" s="845" t="s">
        <v>764</v>
      </c>
      <c r="B78" s="845"/>
      <c r="C78" s="845"/>
      <c r="D78" s="846"/>
      <c r="E78" s="35"/>
      <c r="F78" s="35"/>
    </row>
    <row r="79" spans="1:6" hidden="1" x14ac:dyDescent="0.25">
      <c r="A79" s="845" t="s">
        <v>765</v>
      </c>
      <c r="B79" s="845"/>
      <c r="C79" s="845"/>
      <c r="D79" s="846"/>
      <c r="E79" s="35"/>
      <c r="F79" s="35"/>
    </row>
    <row r="80" spans="1:6" hidden="1" x14ac:dyDescent="0.25">
      <c r="A80" s="845" t="s">
        <v>766</v>
      </c>
      <c r="B80" s="845"/>
      <c r="C80" s="845"/>
      <c r="D80" s="846"/>
      <c r="E80" s="35"/>
      <c r="F80" s="35"/>
    </row>
    <row r="81" spans="1:6" hidden="1" x14ac:dyDescent="0.25">
      <c r="A81" s="845" t="s">
        <v>313</v>
      </c>
      <c r="B81" s="845"/>
      <c r="C81" s="845"/>
      <c r="D81" s="846"/>
      <c r="E81" s="35"/>
      <c r="F81" s="35"/>
    </row>
    <row r="82" spans="1:6" hidden="1" x14ac:dyDescent="0.25">
      <c r="A82" s="845" t="s">
        <v>767</v>
      </c>
      <c r="B82" s="845"/>
      <c r="C82" s="845"/>
      <c r="D82" s="846"/>
      <c r="E82" s="35"/>
      <c r="F82" s="35"/>
    </row>
    <row r="83" spans="1:6" hidden="1" x14ac:dyDescent="0.25">
      <c r="A83" s="845" t="s">
        <v>768</v>
      </c>
      <c r="B83" s="845"/>
      <c r="C83" s="845"/>
      <c r="D83" s="846"/>
      <c r="E83" s="35"/>
      <c r="F83" s="35"/>
    </row>
    <row r="84" spans="1:6" ht="3" customHeight="1" x14ac:dyDescent="0.3">
      <c r="A84"/>
      <c r="B84"/>
      <c r="C84"/>
      <c r="D84"/>
      <c r="E84"/>
      <c r="F84" s="35"/>
    </row>
    <row r="85" spans="1:6" ht="12" customHeight="1" x14ac:dyDescent="0.3">
      <c r="A85"/>
      <c r="B85"/>
      <c r="C85"/>
      <c r="D85"/>
      <c r="E85"/>
      <c r="F85" s="35"/>
    </row>
    <row r="86" spans="1:6" s="212" customFormat="1" x14ac:dyDescent="0.25">
      <c r="A86" s="211"/>
      <c r="B86" s="211"/>
      <c r="C86" s="211"/>
      <c r="D86" s="211"/>
      <c r="E86" s="35"/>
      <c r="F86" s="35"/>
    </row>
    <row r="87" spans="1:6" s="212" customFormat="1" ht="6.6" customHeight="1" x14ac:dyDescent="0.25">
      <c r="A87" s="211"/>
      <c r="B87" s="211"/>
      <c r="C87" s="211"/>
      <c r="D87" s="211"/>
      <c r="E87" s="35"/>
      <c r="F87" s="35"/>
    </row>
    <row r="88" spans="1:6" s="213" customFormat="1" x14ac:dyDescent="0.25">
      <c r="B88" s="214"/>
      <c r="C88" s="214"/>
      <c r="D88" s="214"/>
      <c r="E88" s="214"/>
      <c r="F88" s="214"/>
    </row>
    <row r="89" spans="1:6" s="210" customFormat="1" x14ac:dyDescent="0.25">
      <c r="C89" s="215"/>
      <c r="D89" s="215"/>
      <c r="E89" s="215"/>
      <c r="F89" s="215"/>
    </row>
    <row r="90" spans="1:6" ht="0.75" customHeight="1" x14ac:dyDescent="0.25">
      <c r="A90" s="35"/>
      <c r="B90" s="35"/>
      <c r="C90" s="35"/>
      <c r="D90" s="35"/>
      <c r="E90" s="35"/>
      <c r="F90" s="35"/>
    </row>
    <row r="91" spans="1:6" x14ac:dyDescent="0.25">
      <c r="A91" s="35"/>
      <c r="B91" s="35"/>
      <c r="C91" s="35"/>
      <c r="D91" s="35"/>
      <c r="E91" s="35"/>
      <c r="F91" s="35"/>
    </row>
    <row r="92" spans="1:6" ht="2.25" customHeight="1" x14ac:dyDescent="0.25">
      <c r="A92" s="35"/>
      <c r="B92" s="35"/>
      <c r="C92" s="35"/>
      <c r="D92" s="35"/>
      <c r="E92" s="35"/>
      <c r="F92" s="35"/>
    </row>
    <row r="93" spans="1:6" x14ac:dyDescent="0.25">
      <c r="A93" s="35"/>
      <c r="B93" s="35"/>
      <c r="C93" s="35"/>
      <c r="D93" s="35"/>
      <c r="E93" s="35"/>
      <c r="F93" s="35"/>
    </row>
    <row r="94" spans="1:6" s="213" customFormat="1" x14ac:dyDescent="0.25">
      <c r="A94" s="211"/>
      <c r="B94" s="211"/>
      <c r="C94" s="845"/>
      <c r="D94" s="845"/>
      <c r="E94" s="211"/>
      <c r="F94" s="211"/>
    </row>
    <row r="95" spans="1:6" s="210" customFormat="1" x14ac:dyDescent="0.25">
      <c r="A95" s="215"/>
      <c r="B95" s="215"/>
      <c r="C95" s="842"/>
      <c r="D95" s="842"/>
      <c r="E95" s="215"/>
      <c r="F95" s="215"/>
    </row>
    <row r="96" spans="1:6" x14ac:dyDescent="0.25">
      <c r="A96" s="35"/>
      <c r="B96" s="39"/>
      <c r="C96" s="216"/>
      <c r="D96" s="216"/>
      <c r="E96" s="35"/>
      <c r="F96" s="35"/>
    </row>
    <row r="97" spans="1:6" x14ac:dyDescent="0.25">
      <c r="A97" s="35"/>
      <c r="B97" s="35"/>
      <c r="C97" s="35"/>
      <c r="D97" s="35"/>
      <c r="E97" s="35"/>
      <c r="F97" s="35"/>
    </row>
    <row r="98" spans="1:6" x14ac:dyDescent="0.25">
      <c r="A98" s="35"/>
      <c r="B98" s="35"/>
      <c r="C98" s="35"/>
      <c r="D98" s="35"/>
      <c r="E98" s="35"/>
      <c r="F98" s="35"/>
    </row>
    <row r="99" spans="1:6" x14ac:dyDescent="0.25">
      <c r="A99" s="35"/>
      <c r="B99" s="35"/>
      <c r="C99" s="35"/>
      <c r="D99" s="35"/>
      <c r="E99" s="35"/>
      <c r="F99" s="35"/>
    </row>
  </sheetData>
  <mergeCells count="84">
    <mergeCell ref="A1:F1"/>
    <mergeCell ref="A2:F2"/>
    <mergeCell ref="A3:F3"/>
    <mergeCell ref="A5:F5"/>
    <mergeCell ref="B7:C7"/>
    <mergeCell ref="D7:E7"/>
    <mergeCell ref="A20:E20"/>
    <mergeCell ref="A9:F9"/>
    <mergeCell ref="A10:F10"/>
    <mergeCell ref="A11:F11"/>
    <mergeCell ref="A12:F12"/>
    <mergeCell ref="A13:C13"/>
    <mergeCell ref="E13:F13"/>
    <mergeCell ref="A14:F14"/>
    <mergeCell ref="D15:E15"/>
    <mergeCell ref="A16:F16"/>
    <mergeCell ref="A18:F18"/>
    <mergeCell ref="A19:E19"/>
    <mergeCell ref="A24:B24"/>
    <mergeCell ref="C24:D24"/>
    <mergeCell ref="E24:F24"/>
    <mergeCell ref="A25:B25"/>
    <mergeCell ref="C25:D25"/>
    <mergeCell ref="E25:F25"/>
    <mergeCell ref="A37:D37"/>
    <mergeCell ref="A28:B28"/>
    <mergeCell ref="E28:F28"/>
    <mergeCell ref="A29:B29"/>
    <mergeCell ref="E29:F29"/>
    <mergeCell ref="A30:D30"/>
    <mergeCell ref="A31:D31"/>
    <mergeCell ref="A32:D32"/>
    <mergeCell ref="A33:D33"/>
    <mergeCell ref="A34:D34"/>
    <mergeCell ref="A35:D35"/>
    <mergeCell ref="A36:D36"/>
    <mergeCell ref="A49:D49"/>
    <mergeCell ref="A38:D38"/>
    <mergeCell ref="A39:D39"/>
    <mergeCell ref="A40:D40"/>
    <mergeCell ref="A41:D41"/>
    <mergeCell ref="A42:D42"/>
    <mergeCell ref="A43:D43"/>
    <mergeCell ref="A44:D44"/>
    <mergeCell ref="A45:D45"/>
    <mergeCell ref="A46:D46"/>
    <mergeCell ref="A47:D47"/>
    <mergeCell ref="A48:D48"/>
    <mergeCell ref="A61:D61"/>
    <mergeCell ref="A50:D50"/>
    <mergeCell ref="A51:D51"/>
    <mergeCell ref="A52:D52"/>
    <mergeCell ref="A53:D53"/>
    <mergeCell ref="A54:D54"/>
    <mergeCell ref="A55:D55"/>
    <mergeCell ref="A56:D56"/>
    <mergeCell ref="A57:D57"/>
    <mergeCell ref="A58:D58"/>
    <mergeCell ref="A59:D59"/>
    <mergeCell ref="A60:D60"/>
    <mergeCell ref="A73:D73"/>
    <mergeCell ref="A62:D62"/>
    <mergeCell ref="A63:D63"/>
    <mergeCell ref="A64:D64"/>
    <mergeCell ref="A65:D65"/>
    <mergeCell ref="A66:D66"/>
    <mergeCell ref="A67:D67"/>
    <mergeCell ref="A68:D68"/>
    <mergeCell ref="A69:D69"/>
    <mergeCell ref="A70:D70"/>
    <mergeCell ref="A71:D71"/>
    <mergeCell ref="A72:D72"/>
    <mergeCell ref="C95:D95"/>
    <mergeCell ref="A74:D74"/>
    <mergeCell ref="A75:D75"/>
    <mergeCell ref="A76:D76"/>
    <mergeCell ref="A77:D77"/>
    <mergeCell ref="A78:D78"/>
    <mergeCell ref="A79:D79"/>
    <mergeCell ref="A80:D80"/>
    <mergeCell ref="A81:D81"/>
    <mergeCell ref="A82:D82"/>
    <mergeCell ref="A83:D83"/>
    <mergeCell ref="C94:D94"/>
  </mergeCells>
  <pageMargins left="0.69" right="0.57999999999999996" top="1.35" bottom="0.87" header="0.84" footer="0.54"/>
  <pageSetup paperSize="9" scale="77" fitToHeight="0" orientation="portrait" r:id="rId1"/>
  <headerFooter>
    <oddHeader>&amp;C&amp;G</oddHeader>
    <oddFooter>&amp;C&amp;G</oddFooter>
  </headerFooter>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I99"/>
  <sheetViews>
    <sheetView view="pageLayout" topLeftCell="A28" zoomScaleNormal="131" zoomScaleSheetLayoutView="115" workbookViewId="0">
      <selection activeCell="F5" sqref="F5"/>
    </sheetView>
  </sheetViews>
  <sheetFormatPr defaultColWidth="9.33203125" defaultRowHeight="13.8" x14ac:dyDescent="0.25"/>
  <cols>
    <col min="1" max="1" width="13.44140625" style="37" customWidth="1"/>
    <col min="2" max="2" width="14.6640625" style="37" customWidth="1"/>
    <col min="3" max="3" width="19.5546875" style="37" customWidth="1"/>
    <col min="4" max="4" width="12.109375" style="37" customWidth="1"/>
    <col min="5" max="5" width="17.88671875" style="37" customWidth="1"/>
    <col min="6" max="6" width="23.33203125" style="37" customWidth="1"/>
    <col min="7" max="7" width="6.6640625" style="37" customWidth="1"/>
    <col min="8" max="16384" width="9.33203125" style="37"/>
  </cols>
  <sheetData>
    <row r="1" spans="1:8" x14ac:dyDescent="0.25">
      <c r="A1" s="831"/>
      <c r="B1" s="830"/>
      <c r="C1" s="830"/>
      <c r="D1" s="830"/>
      <c r="E1" s="830"/>
      <c r="F1" s="830"/>
      <c r="G1" s="217"/>
    </row>
    <row r="2" spans="1:8" x14ac:dyDescent="0.25">
      <c r="A2" s="831"/>
      <c r="B2" s="831"/>
      <c r="C2" s="831"/>
      <c r="D2" s="831"/>
      <c r="E2" s="831"/>
      <c r="F2" s="831"/>
      <c r="G2" s="217"/>
    </row>
    <row r="3" spans="1:8" ht="22.5" customHeight="1" x14ac:dyDescent="0.25">
      <c r="A3" s="217"/>
      <c r="B3" s="217"/>
      <c r="C3" s="217"/>
      <c r="D3" s="217"/>
      <c r="E3" s="217"/>
      <c r="F3" s="217"/>
      <c r="G3" s="217"/>
    </row>
    <row r="4" spans="1:8" ht="34.5" customHeight="1" x14ac:dyDescent="0.25">
      <c r="A4" s="1109" t="s">
        <v>915</v>
      </c>
      <c r="B4" s="1109"/>
      <c r="C4" s="1109"/>
      <c r="D4" s="1109"/>
      <c r="E4" s="1109"/>
      <c r="F4" s="1109"/>
      <c r="G4" s="217"/>
    </row>
    <row r="5" spans="1:8" ht="31.95" customHeight="1" x14ac:dyDescent="0.25">
      <c r="A5" s="163"/>
      <c r="B5" s="163"/>
      <c r="C5" s="163"/>
      <c r="D5" s="163"/>
      <c r="E5" s="163"/>
      <c r="F5" s="163"/>
      <c r="G5" s="217"/>
    </row>
    <row r="6" spans="1:8" x14ac:dyDescent="0.25">
      <c r="A6" s="217"/>
      <c r="B6" s="848" t="s">
        <v>713</v>
      </c>
      <c r="C6" s="848"/>
      <c r="D6" s="849" t="str">
        <f>PR!B12</f>
        <v>2510-1005-380</v>
      </c>
      <c r="E6" s="849"/>
      <c r="F6" s="217"/>
      <c r="G6" s="217"/>
    </row>
    <row r="7" spans="1:8" ht="18" customHeight="1" x14ac:dyDescent="0.25">
      <c r="A7" s="217"/>
      <c r="B7" s="217"/>
      <c r="C7" s="217"/>
      <c r="D7" s="217"/>
      <c r="E7" s="217"/>
      <c r="F7" s="217"/>
      <c r="G7" s="217"/>
    </row>
    <row r="8" spans="1:8" ht="54" customHeight="1" x14ac:dyDescent="0.25">
      <c r="A8" s="1110" t="s">
        <v>769</v>
      </c>
      <c r="B8" s="1110"/>
      <c r="C8" s="1110"/>
      <c r="D8" s="1110"/>
      <c r="E8" s="1110"/>
      <c r="F8" s="1110"/>
      <c r="G8" s="1110"/>
    </row>
    <row r="9" spans="1:8" ht="46.5" customHeight="1" x14ac:dyDescent="0.25">
      <c r="A9" s="1110" t="s">
        <v>770</v>
      </c>
      <c r="B9" s="1110"/>
      <c r="C9" s="1110"/>
      <c r="D9" s="1110"/>
      <c r="E9" s="1110"/>
      <c r="F9" s="1110"/>
      <c r="G9" s="1110"/>
    </row>
    <row r="10" spans="1:8" ht="69" customHeight="1" x14ac:dyDescent="0.25">
      <c r="A10" s="1110" t="s">
        <v>771</v>
      </c>
      <c r="B10" s="1110"/>
      <c r="C10" s="1110"/>
      <c r="D10" s="1110"/>
      <c r="E10" s="1110"/>
      <c r="F10" s="1110"/>
      <c r="G10" s="1110"/>
    </row>
    <row r="11" spans="1:8" ht="67.5" customHeight="1" x14ac:dyDescent="0.25">
      <c r="A11" s="1110" t="s">
        <v>772</v>
      </c>
      <c r="B11" s="1110"/>
      <c r="C11" s="1110"/>
      <c r="D11" s="1110"/>
      <c r="E11" s="1110"/>
      <c r="F11" s="1110"/>
      <c r="G11" s="1110"/>
    </row>
    <row r="12" spans="1:8" ht="16.5" customHeight="1" x14ac:dyDescent="0.25">
      <c r="A12" s="1107" t="s">
        <v>716</v>
      </c>
      <c r="B12" s="1107"/>
      <c r="C12" s="1107"/>
      <c r="D12" s="218" t="str">
        <f>PR!E9</f>
        <v>2025-380</v>
      </c>
      <c r="E12" s="1113" t="s">
        <v>717</v>
      </c>
      <c r="F12" s="1113"/>
      <c r="G12" s="1113"/>
      <c r="H12" s="371"/>
    </row>
    <row r="13" spans="1:8" ht="17.399999999999999" customHeight="1" x14ac:dyDescent="0.25">
      <c r="A13" s="1107" t="s">
        <v>940</v>
      </c>
      <c r="B13" s="1107"/>
      <c r="C13" s="1107"/>
      <c r="D13" s="1107"/>
      <c r="E13" s="1107"/>
      <c r="F13" s="1107"/>
      <c r="G13" s="1107"/>
      <c r="H13" s="371" t="s">
        <v>938</v>
      </c>
    </row>
    <row r="14" spans="1:8" ht="22.5" customHeight="1" x14ac:dyDescent="0.25">
      <c r="A14" s="1117" t="s">
        <v>810</v>
      </c>
      <c r="B14" s="1117"/>
      <c r="C14" s="1117"/>
      <c r="D14" s="1108">
        <f>PR!H110</f>
        <v>81000</v>
      </c>
      <c r="E14" s="1108"/>
      <c r="F14" s="253"/>
      <c r="G14" s="217"/>
    </row>
    <row r="15" spans="1:8" ht="49.5" customHeight="1" x14ac:dyDescent="0.25">
      <c r="A15" s="1110" t="s">
        <v>773</v>
      </c>
      <c r="B15" s="1110"/>
      <c r="C15" s="1110"/>
      <c r="D15" s="1110"/>
      <c r="E15" s="1110"/>
      <c r="F15" s="1110"/>
      <c r="G15" s="1110"/>
    </row>
    <row r="16" spans="1:8" ht="87" customHeight="1" x14ac:dyDescent="0.25">
      <c r="A16" s="1110" t="s">
        <v>917</v>
      </c>
      <c r="B16" s="1110"/>
      <c r="C16" s="1110"/>
      <c r="D16" s="1110"/>
      <c r="E16" s="1110"/>
      <c r="F16" s="1110"/>
      <c r="G16" s="1110"/>
    </row>
    <row r="17" spans="1:9" ht="21.75" hidden="1" customHeight="1" x14ac:dyDescent="0.25">
      <c r="A17" s="1118"/>
      <c r="B17" s="1118"/>
      <c r="C17" s="1118"/>
      <c r="D17" s="1118"/>
      <c r="E17" s="1118"/>
      <c r="F17" s="163"/>
      <c r="G17" s="217"/>
    </row>
    <row r="18" spans="1:9" ht="27" customHeight="1" x14ac:dyDescent="0.25">
      <c r="A18" s="840" t="s">
        <v>774</v>
      </c>
      <c r="B18" s="840"/>
      <c r="C18" s="840"/>
      <c r="D18" s="840"/>
      <c r="E18" s="840"/>
      <c r="F18" s="219" t="s">
        <v>775</v>
      </c>
      <c r="G18" s="217"/>
    </row>
    <row r="19" spans="1:9" ht="11.4" customHeight="1" x14ac:dyDescent="0.25">
      <c r="A19" s="163"/>
      <c r="B19" s="217"/>
      <c r="C19" s="163"/>
      <c r="D19" s="163"/>
      <c r="E19" s="163"/>
      <c r="F19" s="163"/>
      <c r="G19" s="217"/>
    </row>
    <row r="20" spans="1:9" ht="5.25" customHeight="1" x14ac:dyDescent="0.25">
      <c r="A20" s="163"/>
      <c r="B20" s="163"/>
      <c r="C20" s="163"/>
      <c r="D20" s="163"/>
      <c r="E20" s="163"/>
      <c r="F20" s="163"/>
      <c r="G20" s="217"/>
      <c r="I20" s="37" t="s">
        <v>776</v>
      </c>
    </row>
    <row r="21" spans="1:9" ht="18" customHeight="1" x14ac:dyDescent="0.25">
      <c r="A21" s="382"/>
      <c r="B21" s="217"/>
      <c r="C21" s="217"/>
      <c r="D21" s="217"/>
      <c r="E21" s="217"/>
      <c r="F21" s="382"/>
      <c r="G21" s="217"/>
    </row>
    <row r="22" spans="1:9" s="209" customFormat="1" x14ac:dyDescent="0.25">
      <c r="A22" s="252"/>
      <c r="B22" s="220"/>
      <c r="C22" s="220"/>
      <c r="D22" s="220"/>
      <c r="E22" s="220"/>
      <c r="F22" s="252"/>
      <c r="G22" s="220"/>
    </row>
    <row r="23" spans="1:9" s="209" customFormat="1" x14ac:dyDescent="0.25">
      <c r="A23" s="252"/>
      <c r="B23" s="221"/>
      <c r="C23" s="221"/>
      <c r="D23" s="221"/>
      <c r="E23" s="221"/>
      <c r="F23" s="252"/>
      <c r="G23" s="220"/>
    </row>
    <row r="24" spans="1:9" s="209" customFormat="1" x14ac:dyDescent="0.25">
      <c r="A24" s="252"/>
      <c r="B24" s="857" t="s">
        <v>985</v>
      </c>
      <c r="C24" s="857"/>
      <c r="D24" s="857"/>
      <c r="E24" s="857"/>
      <c r="F24" s="857"/>
      <c r="G24" s="220"/>
    </row>
    <row r="25" spans="1:9" s="210" customFormat="1" x14ac:dyDescent="0.25">
      <c r="A25" s="252"/>
      <c r="B25" s="842" t="s">
        <v>1004</v>
      </c>
      <c r="C25" s="842"/>
      <c r="D25" s="842"/>
      <c r="E25" s="842"/>
      <c r="F25" s="842"/>
      <c r="G25" s="222"/>
    </row>
    <row r="26" spans="1:9" x14ac:dyDescent="0.25">
      <c r="A26" s="35"/>
      <c r="B26" s="35"/>
      <c r="C26" s="35"/>
      <c r="D26" s="35"/>
      <c r="E26" s="35"/>
      <c r="F26" s="35"/>
    </row>
    <row r="27" spans="1:9" x14ac:dyDescent="0.25">
      <c r="A27" s="35"/>
      <c r="B27" s="35"/>
      <c r="C27" s="35"/>
      <c r="D27" s="35"/>
      <c r="E27" s="35"/>
      <c r="F27" s="35"/>
    </row>
    <row r="28" spans="1:9" s="209" customFormat="1" x14ac:dyDescent="0.25">
      <c r="A28" s="857"/>
      <c r="B28" s="857"/>
      <c r="C28" s="857"/>
      <c r="D28" s="857"/>
      <c r="E28" s="857"/>
      <c r="F28" s="857"/>
    </row>
    <row r="29" spans="1:9" s="210" customFormat="1" x14ac:dyDescent="0.25">
      <c r="A29" s="842"/>
      <c r="B29" s="842"/>
      <c r="C29" s="842"/>
      <c r="D29" s="842"/>
      <c r="E29" s="842"/>
      <c r="F29" s="842"/>
    </row>
    <row r="30" spans="1:9" hidden="1" x14ac:dyDescent="0.25">
      <c r="A30" s="854" t="s">
        <v>725</v>
      </c>
      <c r="B30" s="845"/>
      <c r="C30" s="845"/>
      <c r="D30" s="846"/>
      <c r="E30" s="35"/>
      <c r="F30" s="35"/>
    </row>
    <row r="31" spans="1:9" hidden="1" x14ac:dyDescent="0.25">
      <c r="A31" s="854" t="s">
        <v>726</v>
      </c>
      <c r="B31" s="845"/>
      <c r="C31" s="845"/>
      <c r="D31" s="846"/>
      <c r="E31" s="35"/>
      <c r="F31" s="35"/>
    </row>
    <row r="32" spans="1:9" hidden="1" x14ac:dyDescent="0.25">
      <c r="A32" s="854" t="s">
        <v>727</v>
      </c>
      <c r="B32" s="845"/>
      <c r="C32" s="845"/>
      <c r="D32" s="846"/>
      <c r="E32" s="35"/>
      <c r="F32" s="35"/>
    </row>
    <row r="33" spans="1:6" hidden="1" x14ac:dyDescent="0.25">
      <c r="A33" s="854" t="s">
        <v>728</v>
      </c>
      <c r="B33" s="845"/>
      <c r="C33" s="845"/>
      <c r="D33" s="846"/>
      <c r="E33" s="35"/>
      <c r="F33" s="35"/>
    </row>
    <row r="34" spans="1:6" hidden="1" x14ac:dyDescent="0.25">
      <c r="A34" s="854" t="s">
        <v>729</v>
      </c>
      <c r="B34" s="845"/>
      <c r="C34" s="845"/>
      <c r="D34" s="846"/>
      <c r="E34" s="35"/>
      <c r="F34" s="35"/>
    </row>
    <row r="35" spans="1:6" hidden="1" x14ac:dyDescent="0.25">
      <c r="A35" s="854" t="s">
        <v>730</v>
      </c>
      <c r="B35" s="845"/>
      <c r="C35" s="845"/>
      <c r="D35" s="846"/>
      <c r="E35" s="35"/>
      <c r="F35" s="35"/>
    </row>
    <row r="36" spans="1:6" hidden="1" x14ac:dyDescent="0.25">
      <c r="A36" s="854" t="s">
        <v>731</v>
      </c>
      <c r="B36" s="845"/>
      <c r="C36" s="845"/>
      <c r="D36" s="846"/>
      <c r="E36" s="35"/>
      <c r="F36" s="35"/>
    </row>
    <row r="37" spans="1:6" hidden="1" x14ac:dyDescent="0.25">
      <c r="A37" s="854" t="s">
        <v>553</v>
      </c>
      <c r="B37" s="845"/>
      <c r="C37" s="845"/>
      <c r="D37" s="846"/>
      <c r="E37" s="35"/>
      <c r="F37" s="35"/>
    </row>
    <row r="38" spans="1:6" hidden="1" x14ac:dyDescent="0.25">
      <c r="A38" s="854" t="s">
        <v>732</v>
      </c>
      <c r="B38" s="845"/>
      <c r="C38" s="845"/>
      <c r="D38" s="846"/>
      <c r="E38" s="35"/>
      <c r="F38" s="35"/>
    </row>
    <row r="39" spans="1:6" hidden="1" x14ac:dyDescent="0.25">
      <c r="A39" s="854" t="s">
        <v>733</v>
      </c>
      <c r="B39" s="845"/>
      <c r="C39" s="845"/>
      <c r="D39" s="846"/>
      <c r="E39" s="35"/>
      <c r="F39" s="35"/>
    </row>
    <row r="40" spans="1:6" hidden="1" x14ac:dyDescent="0.25">
      <c r="A40" s="854" t="s">
        <v>572</v>
      </c>
      <c r="B40" s="845"/>
      <c r="C40" s="845"/>
      <c r="D40" s="846"/>
      <c r="E40" s="35"/>
      <c r="F40" s="35"/>
    </row>
    <row r="41" spans="1:6" hidden="1" x14ac:dyDescent="0.25">
      <c r="A41" s="854" t="s">
        <v>734</v>
      </c>
      <c r="B41" s="845"/>
      <c r="C41" s="845"/>
      <c r="D41" s="846"/>
      <c r="E41" s="35"/>
      <c r="F41" s="35"/>
    </row>
    <row r="42" spans="1:6" hidden="1" x14ac:dyDescent="0.25">
      <c r="A42" s="854" t="s">
        <v>735</v>
      </c>
      <c r="B42" s="845"/>
      <c r="C42" s="845"/>
      <c r="D42" s="846"/>
      <c r="E42" s="35"/>
      <c r="F42" s="35"/>
    </row>
    <row r="43" spans="1:6" hidden="1" x14ac:dyDescent="0.25">
      <c r="A43" s="854" t="s">
        <v>736</v>
      </c>
      <c r="B43" s="845"/>
      <c r="C43" s="845"/>
      <c r="D43" s="846"/>
      <c r="E43" s="35"/>
      <c r="F43" s="35"/>
    </row>
    <row r="44" spans="1:6" hidden="1" x14ac:dyDescent="0.25">
      <c r="A44" s="854" t="s">
        <v>23</v>
      </c>
      <c r="B44" s="845"/>
      <c r="C44" s="845"/>
      <c r="D44" s="846"/>
      <c r="E44" s="35"/>
      <c r="F44" s="35"/>
    </row>
    <row r="45" spans="1:6" hidden="1" x14ac:dyDescent="0.25">
      <c r="A45" s="854" t="s">
        <v>737</v>
      </c>
      <c r="B45" s="845"/>
      <c r="C45" s="845"/>
      <c r="D45" s="846"/>
      <c r="E45" s="35"/>
      <c r="F45" s="35"/>
    </row>
    <row r="46" spans="1:6" hidden="1" x14ac:dyDescent="0.25">
      <c r="A46" s="854" t="s">
        <v>738</v>
      </c>
      <c r="B46" s="845"/>
      <c r="C46" s="845"/>
      <c r="D46" s="846"/>
      <c r="E46" s="35"/>
      <c r="F46" s="35"/>
    </row>
    <row r="47" spans="1:6" hidden="1" x14ac:dyDescent="0.25">
      <c r="A47" s="854" t="s">
        <v>739</v>
      </c>
      <c r="B47" s="845"/>
      <c r="C47" s="845"/>
      <c r="D47" s="846"/>
      <c r="E47" s="35"/>
      <c r="F47" s="35"/>
    </row>
    <row r="48" spans="1:6" hidden="1" x14ac:dyDescent="0.25">
      <c r="A48" s="854" t="s">
        <v>740</v>
      </c>
      <c r="B48" s="845"/>
      <c r="C48" s="845"/>
      <c r="D48" s="846"/>
      <c r="E48" s="35"/>
      <c r="F48" s="35"/>
    </row>
    <row r="49" spans="1:6" hidden="1" x14ac:dyDescent="0.25">
      <c r="A49" s="854" t="s">
        <v>741</v>
      </c>
      <c r="B49" s="845"/>
      <c r="C49" s="845"/>
      <c r="D49" s="846"/>
      <c r="E49" s="35"/>
      <c r="F49" s="35"/>
    </row>
    <row r="50" spans="1:6" hidden="1" x14ac:dyDescent="0.25">
      <c r="A50" s="854" t="s">
        <v>742</v>
      </c>
      <c r="B50" s="845"/>
      <c r="C50" s="845"/>
      <c r="D50" s="846"/>
      <c r="E50" s="35"/>
      <c r="F50" s="35"/>
    </row>
    <row r="51" spans="1:6" hidden="1" x14ac:dyDescent="0.25">
      <c r="A51" s="854" t="s">
        <v>743</v>
      </c>
      <c r="B51" s="845"/>
      <c r="C51" s="845"/>
      <c r="D51" s="846"/>
      <c r="E51" s="35"/>
      <c r="F51" s="35"/>
    </row>
    <row r="52" spans="1:6" hidden="1" x14ac:dyDescent="0.25">
      <c r="A52" s="854" t="s">
        <v>744</v>
      </c>
      <c r="B52" s="845"/>
      <c r="C52" s="845"/>
      <c r="D52" s="846"/>
      <c r="E52" s="35"/>
      <c r="F52" s="35"/>
    </row>
    <row r="53" spans="1:6" hidden="1" x14ac:dyDescent="0.25">
      <c r="A53" s="854" t="s">
        <v>120</v>
      </c>
      <c r="B53" s="845"/>
      <c r="C53" s="845"/>
      <c r="D53" s="846"/>
      <c r="E53" s="35"/>
      <c r="F53" s="35"/>
    </row>
    <row r="54" spans="1:6" hidden="1" x14ac:dyDescent="0.25">
      <c r="A54" s="854" t="s">
        <v>745</v>
      </c>
      <c r="B54" s="845"/>
      <c r="C54" s="845"/>
      <c r="D54" s="846"/>
      <c r="E54" s="35"/>
      <c r="F54" s="35"/>
    </row>
    <row r="55" spans="1:6" hidden="1" x14ac:dyDescent="0.25">
      <c r="A55" s="854" t="s">
        <v>746</v>
      </c>
      <c r="B55" s="845"/>
      <c r="C55" s="845"/>
      <c r="D55" s="846"/>
      <c r="E55" s="35"/>
      <c r="F55" s="35"/>
    </row>
    <row r="56" spans="1:6" hidden="1" x14ac:dyDescent="0.25">
      <c r="A56" s="854" t="s">
        <v>747</v>
      </c>
      <c r="B56" s="845"/>
      <c r="C56" s="845"/>
      <c r="D56" s="846"/>
      <c r="E56" s="35"/>
      <c r="F56" s="35"/>
    </row>
    <row r="57" spans="1:6" hidden="1" x14ac:dyDescent="0.25">
      <c r="A57" s="854" t="s">
        <v>748</v>
      </c>
      <c r="B57" s="845"/>
      <c r="C57" s="845"/>
      <c r="D57" s="846"/>
      <c r="E57" s="35"/>
      <c r="F57" s="35"/>
    </row>
    <row r="58" spans="1:6" hidden="1" x14ac:dyDescent="0.25">
      <c r="A58" s="854" t="s">
        <v>749</v>
      </c>
      <c r="B58" s="845"/>
      <c r="C58" s="845"/>
      <c r="D58" s="846"/>
      <c r="E58" s="35"/>
      <c r="F58" s="35"/>
    </row>
    <row r="59" spans="1:6" hidden="1" x14ac:dyDescent="0.25">
      <c r="A59" s="854" t="s">
        <v>750</v>
      </c>
      <c r="B59" s="845"/>
      <c r="C59" s="845"/>
      <c r="D59" s="846"/>
      <c r="E59" s="35"/>
      <c r="F59" s="35"/>
    </row>
    <row r="60" spans="1:6" hidden="1" x14ac:dyDescent="0.25">
      <c r="A60" s="854" t="s">
        <v>122</v>
      </c>
      <c r="B60" s="845"/>
      <c r="C60" s="845"/>
      <c r="D60" s="846"/>
      <c r="E60" s="35"/>
      <c r="F60" s="35"/>
    </row>
    <row r="61" spans="1:6" hidden="1" x14ac:dyDescent="0.25">
      <c r="A61" s="854" t="s">
        <v>61</v>
      </c>
      <c r="B61" s="845"/>
      <c r="C61" s="845"/>
      <c r="D61" s="846"/>
      <c r="E61" s="35"/>
      <c r="F61" s="35"/>
    </row>
    <row r="62" spans="1:6" hidden="1" x14ac:dyDescent="0.25">
      <c r="A62" s="854" t="s">
        <v>751</v>
      </c>
      <c r="B62" s="845"/>
      <c r="C62" s="845"/>
      <c r="D62" s="846"/>
      <c r="E62" s="35"/>
      <c r="F62" s="35"/>
    </row>
    <row r="63" spans="1:6" hidden="1" x14ac:dyDescent="0.25">
      <c r="A63" s="854" t="s">
        <v>752</v>
      </c>
      <c r="B63" s="845"/>
      <c r="C63" s="845"/>
      <c r="D63" s="846"/>
      <c r="E63" s="35"/>
      <c r="F63" s="35"/>
    </row>
    <row r="64" spans="1:6" hidden="1" x14ac:dyDescent="0.25">
      <c r="A64" s="854" t="s">
        <v>570</v>
      </c>
      <c r="B64" s="845"/>
      <c r="C64" s="845"/>
      <c r="D64" s="846"/>
      <c r="E64" s="35"/>
      <c r="F64" s="35"/>
    </row>
    <row r="65" spans="1:6" hidden="1" x14ac:dyDescent="0.25">
      <c r="A65" s="854" t="s">
        <v>163</v>
      </c>
      <c r="B65" s="845"/>
      <c r="C65" s="845"/>
      <c r="D65" s="846"/>
      <c r="E65" s="35"/>
      <c r="F65" s="35"/>
    </row>
    <row r="66" spans="1:6" hidden="1" x14ac:dyDescent="0.25">
      <c r="A66" s="854" t="s">
        <v>753</v>
      </c>
      <c r="B66" s="845"/>
      <c r="C66" s="845"/>
      <c r="D66" s="846"/>
      <c r="E66" s="35"/>
      <c r="F66" s="35"/>
    </row>
    <row r="67" spans="1:6" hidden="1" x14ac:dyDescent="0.25">
      <c r="A67" s="854" t="s">
        <v>754</v>
      </c>
      <c r="B67" s="845"/>
      <c r="C67" s="845"/>
      <c r="D67" s="846"/>
      <c r="E67" s="35"/>
      <c r="F67" s="35"/>
    </row>
    <row r="68" spans="1:6" hidden="1" x14ac:dyDescent="0.25">
      <c r="A68" s="854" t="s">
        <v>205</v>
      </c>
      <c r="B68" s="845"/>
      <c r="C68" s="845"/>
      <c r="D68" s="846"/>
      <c r="E68" s="35"/>
      <c r="F68" s="35"/>
    </row>
    <row r="69" spans="1:6" hidden="1" x14ac:dyDescent="0.25">
      <c r="A69" s="854" t="s">
        <v>755</v>
      </c>
      <c r="B69" s="845"/>
      <c r="C69" s="845"/>
      <c r="D69" s="846"/>
      <c r="E69" s="35"/>
      <c r="F69" s="35"/>
    </row>
    <row r="70" spans="1:6" hidden="1" x14ac:dyDescent="0.25">
      <c r="A70" s="854" t="s">
        <v>756</v>
      </c>
      <c r="B70" s="845"/>
      <c r="C70" s="845"/>
      <c r="D70" s="846"/>
      <c r="E70" s="35"/>
      <c r="F70" s="35"/>
    </row>
    <row r="71" spans="1:6" hidden="1" x14ac:dyDescent="0.25">
      <c r="A71" s="854" t="s">
        <v>757</v>
      </c>
      <c r="B71" s="845"/>
      <c r="C71" s="845"/>
      <c r="D71" s="846"/>
      <c r="E71" s="35"/>
      <c r="F71" s="35"/>
    </row>
    <row r="72" spans="1:6" hidden="1" x14ac:dyDescent="0.25">
      <c r="A72" s="854" t="s">
        <v>758</v>
      </c>
      <c r="B72" s="845"/>
      <c r="C72" s="845"/>
      <c r="D72" s="846"/>
      <c r="E72" s="35"/>
      <c r="F72" s="35"/>
    </row>
    <row r="73" spans="1:6" hidden="1" x14ac:dyDescent="0.25">
      <c r="A73" s="854" t="s">
        <v>759</v>
      </c>
      <c r="B73" s="845"/>
      <c r="C73" s="845"/>
      <c r="D73" s="846"/>
      <c r="E73" s="35"/>
      <c r="F73" s="35"/>
    </row>
    <row r="74" spans="1:6" hidden="1" x14ac:dyDescent="0.25">
      <c r="A74" s="854" t="s">
        <v>760</v>
      </c>
      <c r="B74" s="845"/>
      <c r="C74" s="845"/>
      <c r="D74" s="846"/>
      <c r="E74" s="35"/>
      <c r="F74" s="35"/>
    </row>
    <row r="75" spans="1:6" hidden="1" x14ac:dyDescent="0.25">
      <c r="A75" s="854" t="s">
        <v>761</v>
      </c>
      <c r="B75" s="845"/>
      <c r="C75" s="845"/>
      <c r="D75" s="846"/>
      <c r="E75" s="35"/>
      <c r="F75" s="35"/>
    </row>
    <row r="76" spans="1:6" hidden="1" x14ac:dyDescent="0.25">
      <c r="A76" s="854" t="s">
        <v>762</v>
      </c>
      <c r="B76" s="845"/>
      <c r="C76" s="845"/>
      <c r="D76" s="846"/>
      <c r="E76" s="35"/>
      <c r="F76" s="35"/>
    </row>
    <row r="77" spans="1:6" hidden="1" x14ac:dyDescent="0.25">
      <c r="A77" s="854" t="s">
        <v>763</v>
      </c>
      <c r="B77" s="845"/>
      <c r="C77" s="845"/>
      <c r="D77" s="846"/>
      <c r="E77" s="35"/>
      <c r="F77" s="35"/>
    </row>
    <row r="78" spans="1:6" hidden="1" x14ac:dyDescent="0.25">
      <c r="A78" s="854" t="s">
        <v>764</v>
      </c>
      <c r="B78" s="845"/>
      <c r="C78" s="845"/>
      <c r="D78" s="846"/>
      <c r="E78" s="35"/>
      <c r="F78" s="35"/>
    </row>
    <row r="79" spans="1:6" hidden="1" x14ac:dyDescent="0.25">
      <c r="A79" s="854" t="s">
        <v>765</v>
      </c>
      <c r="B79" s="845"/>
      <c r="C79" s="845"/>
      <c r="D79" s="846"/>
      <c r="E79" s="35"/>
      <c r="F79" s="35"/>
    </row>
    <row r="80" spans="1:6" hidden="1" x14ac:dyDescent="0.25">
      <c r="A80" s="854" t="s">
        <v>766</v>
      </c>
      <c r="B80" s="845"/>
      <c r="C80" s="845"/>
      <c r="D80" s="846"/>
      <c r="E80" s="35"/>
      <c r="F80" s="35"/>
    </row>
    <row r="81" spans="1:6" hidden="1" x14ac:dyDescent="0.25">
      <c r="A81" s="854" t="s">
        <v>313</v>
      </c>
      <c r="B81" s="845"/>
      <c r="C81" s="845"/>
      <c r="D81" s="846"/>
      <c r="E81" s="35"/>
      <c r="F81" s="35"/>
    </row>
    <row r="82" spans="1:6" hidden="1" x14ac:dyDescent="0.25">
      <c r="A82" s="854" t="s">
        <v>767</v>
      </c>
      <c r="B82" s="845"/>
      <c r="C82" s="845"/>
      <c r="D82" s="846"/>
      <c r="E82" s="35"/>
      <c r="F82" s="35"/>
    </row>
    <row r="83" spans="1:6" hidden="1" x14ac:dyDescent="0.25">
      <c r="A83" s="854" t="s">
        <v>768</v>
      </c>
      <c r="B83" s="845"/>
      <c r="C83" s="845"/>
      <c r="D83" s="846"/>
      <c r="E83" s="35"/>
      <c r="F83" s="35"/>
    </row>
    <row r="84" spans="1:6" hidden="1" x14ac:dyDescent="0.25">
      <c r="A84" s="854" t="s">
        <v>73</v>
      </c>
      <c r="B84" s="845"/>
      <c r="C84" s="845"/>
      <c r="D84" s="846"/>
      <c r="E84" s="35"/>
      <c r="F84" s="35"/>
    </row>
    <row r="85" spans="1:6" hidden="1" x14ac:dyDescent="0.25">
      <c r="A85" s="854" t="s">
        <v>524</v>
      </c>
      <c r="B85" s="845"/>
      <c r="C85" s="845"/>
      <c r="D85" s="846"/>
      <c r="E85" s="35"/>
      <c r="F85" s="35"/>
    </row>
    <row r="86" spans="1:6" s="212" customFormat="1" hidden="1" x14ac:dyDescent="0.25">
      <c r="A86" s="854" t="s">
        <v>524</v>
      </c>
      <c r="B86" s="845"/>
      <c r="C86" s="845"/>
      <c r="D86" s="845"/>
      <c r="E86" s="35"/>
      <c r="F86" s="35"/>
    </row>
    <row r="87" spans="1:6" s="212" customFormat="1" ht="6.6" customHeight="1" x14ac:dyDescent="0.25">
      <c r="A87" s="211"/>
      <c r="B87" s="211"/>
      <c r="C87" s="211"/>
      <c r="D87" s="211"/>
      <c r="E87" s="35"/>
      <c r="F87" s="35"/>
    </row>
    <row r="88" spans="1:6" s="213" customFormat="1" x14ac:dyDescent="0.25">
      <c r="A88" s="857"/>
      <c r="B88" s="857"/>
      <c r="C88" s="857"/>
      <c r="D88" s="857"/>
      <c r="E88" s="857"/>
      <c r="F88" s="857"/>
    </row>
    <row r="89" spans="1:6" s="210" customFormat="1" x14ac:dyDescent="0.25">
      <c r="A89" s="842"/>
      <c r="B89" s="842"/>
      <c r="C89" s="842"/>
      <c r="D89" s="842"/>
      <c r="E89" s="842"/>
      <c r="F89" s="842"/>
    </row>
    <row r="90" spans="1:6" ht="0.75" customHeight="1" x14ac:dyDescent="0.25">
      <c r="A90" s="35"/>
      <c r="B90" s="35"/>
      <c r="C90" s="35"/>
      <c r="D90" s="35"/>
      <c r="E90" s="35"/>
      <c r="F90" s="35"/>
    </row>
    <row r="91" spans="1:6" x14ac:dyDescent="0.25">
      <c r="A91" s="35"/>
      <c r="B91" s="35"/>
      <c r="C91" s="35"/>
      <c r="D91" s="35"/>
      <c r="E91" s="35"/>
      <c r="F91" s="35"/>
    </row>
    <row r="92" spans="1:6" ht="2.25" customHeight="1" x14ac:dyDescent="0.25">
      <c r="A92" s="35"/>
      <c r="B92" s="35"/>
      <c r="C92" s="35"/>
      <c r="D92" s="35"/>
      <c r="E92" s="35"/>
      <c r="F92" s="35"/>
    </row>
    <row r="93" spans="1:6" x14ac:dyDescent="0.25">
      <c r="A93" s="35"/>
      <c r="B93" s="35"/>
      <c r="C93" s="35"/>
      <c r="D93" s="35"/>
      <c r="E93" s="35"/>
      <c r="F93" s="35"/>
    </row>
    <row r="94" spans="1:6" s="213" customFormat="1" x14ac:dyDescent="0.25">
      <c r="A94" s="211"/>
      <c r="B94" s="211"/>
      <c r="C94" s="845"/>
      <c r="D94" s="845"/>
      <c r="E94" s="211"/>
      <c r="F94" s="211"/>
    </row>
    <row r="95" spans="1:6" s="210" customFormat="1" x14ac:dyDescent="0.25">
      <c r="A95" s="215"/>
      <c r="B95" s="215"/>
      <c r="C95" s="842"/>
      <c r="D95" s="842"/>
      <c r="E95" s="215"/>
      <c r="F95" s="215"/>
    </row>
    <row r="96" spans="1:6" x14ac:dyDescent="0.25">
      <c r="A96" s="35"/>
      <c r="B96" s="39"/>
      <c r="C96" s="216"/>
      <c r="D96" s="216"/>
      <c r="E96" s="35"/>
      <c r="F96" s="35"/>
    </row>
    <row r="97" spans="1:6" x14ac:dyDescent="0.25">
      <c r="A97" s="35"/>
      <c r="B97" s="35"/>
      <c r="C97" s="35"/>
      <c r="D97" s="35"/>
      <c r="E97" s="35"/>
      <c r="F97" s="35"/>
    </row>
    <row r="98" spans="1:6" x14ac:dyDescent="0.25">
      <c r="A98" s="35"/>
      <c r="B98" s="35"/>
      <c r="C98" s="35"/>
      <c r="D98" s="35"/>
      <c r="E98" s="35"/>
      <c r="F98" s="35"/>
    </row>
    <row r="99" spans="1:6" x14ac:dyDescent="0.25">
      <c r="A99" s="35"/>
      <c r="B99" s="35"/>
      <c r="C99" s="35"/>
      <c r="D99" s="35"/>
      <c r="E99" s="35"/>
      <c r="F99" s="35"/>
    </row>
  </sheetData>
  <mergeCells count="87">
    <mergeCell ref="A8:G8"/>
    <mergeCell ref="A1:F1"/>
    <mergeCell ref="A2:F2"/>
    <mergeCell ref="A4:F4"/>
    <mergeCell ref="B6:C6"/>
    <mergeCell ref="D6:E6"/>
    <mergeCell ref="A18:E18"/>
    <mergeCell ref="A9:G9"/>
    <mergeCell ref="A10:G10"/>
    <mergeCell ref="A11:G11"/>
    <mergeCell ref="A12:C12"/>
    <mergeCell ref="E12:G12"/>
    <mergeCell ref="A13:G13"/>
    <mergeCell ref="A14:C14"/>
    <mergeCell ref="D14:E14"/>
    <mergeCell ref="A15:G15"/>
    <mergeCell ref="A16:G16"/>
    <mergeCell ref="A17:E17"/>
    <mergeCell ref="A35:D35"/>
    <mergeCell ref="B24:F24"/>
    <mergeCell ref="B25:F25"/>
    <mergeCell ref="A28:B28"/>
    <mergeCell ref="C28:D28"/>
    <mergeCell ref="E28:F28"/>
    <mergeCell ref="A29:B29"/>
    <mergeCell ref="C29:D29"/>
    <mergeCell ref="E29:F29"/>
    <mergeCell ref="A30:D30"/>
    <mergeCell ref="A31:D31"/>
    <mergeCell ref="A32:D32"/>
    <mergeCell ref="A33:D33"/>
    <mergeCell ref="A34:D34"/>
    <mergeCell ref="A47:D47"/>
    <mergeCell ref="A36:D36"/>
    <mergeCell ref="A37:D37"/>
    <mergeCell ref="A38:D38"/>
    <mergeCell ref="A39:D39"/>
    <mergeCell ref="A40:D40"/>
    <mergeCell ref="A41:D41"/>
    <mergeCell ref="A42:D42"/>
    <mergeCell ref="A43:D43"/>
    <mergeCell ref="A44:D44"/>
    <mergeCell ref="A45:D45"/>
    <mergeCell ref="A46:D46"/>
    <mergeCell ref="A59:D59"/>
    <mergeCell ref="A48:D48"/>
    <mergeCell ref="A49:D49"/>
    <mergeCell ref="A50:D50"/>
    <mergeCell ref="A51:D51"/>
    <mergeCell ref="A52:D52"/>
    <mergeCell ref="A53:D53"/>
    <mergeCell ref="A54:D54"/>
    <mergeCell ref="A55:D55"/>
    <mergeCell ref="A56:D56"/>
    <mergeCell ref="A57:D57"/>
    <mergeCell ref="A58:D58"/>
    <mergeCell ref="A71:D71"/>
    <mergeCell ref="A60:D60"/>
    <mergeCell ref="A61:D61"/>
    <mergeCell ref="A62:D62"/>
    <mergeCell ref="A63:D63"/>
    <mergeCell ref="A64:D64"/>
    <mergeCell ref="A65:D65"/>
    <mergeCell ref="A66:D66"/>
    <mergeCell ref="A67:D67"/>
    <mergeCell ref="A68:D68"/>
    <mergeCell ref="A69:D69"/>
    <mergeCell ref="A70:D70"/>
    <mergeCell ref="A83:D83"/>
    <mergeCell ref="A72:D72"/>
    <mergeCell ref="A73:D73"/>
    <mergeCell ref="A74:D74"/>
    <mergeCell ref="A75:D75"/>
    <mergeCell ref="A76:D76"/>
    <mergeCell ref="A77:D77"/>
    <mergeCell ref="A78:D78"/>
    <mergeCell ref="A79:D79"/>
    <mergeCell ref="A80:D80"/>
    <mergeCell ref="A81:D81"/>
    <mergeCell ref="A82:D82"/>
    <mergeCell ref="C95:D95"/>
    <mergeCell ref="A84:D84"/>
    <mergeCell ref="A85:D85"/>
    <mergeCell ref="A86:D86"/>
    <mergeCell ref="A88:F88"/>
    <mergeCell ref="A89:F89"/>
    <mergeCell ref="C94:D94"/>
  </mergeCells>
  <pageMargins left="0.51" right="0.48" top="0.74803149606299213" bottom="0.74803149606299213" header="0.31496062992125984" footer="0.31496062992125984"/>
  <pageSetup paperSize="9" scale="86" fitToHeight="0" orientation="portrait" r:id="rId1"/>
  <headerFooter>
    <oddHeader>&amp;C&amp;G</oddHeader>
    <oddFooter>&amp;C&amp;G</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I101"/>
  <sheetViews>
    <sheetView view="pageLayout" topLeftCell="A98" zoomScaleNormal="47" zoomScaleSheetLayoutView="115" workbookViewId="0">
      <selection activeCell="F4" sqref="F4"/>
    </sheetView>
  </sheetViews>
  <sheetFormatPr defaultColWidth="9.33203125" defaultRowHeight="13.8" x14ac:dyDescent="0.25"/>
  <cols>
    <col min="1" max="1" width="13.44140625" style="37" customWidth="1"/>
    <col min="2" max="2" width="14.6640625" style="37" customWidth="1"/>
    <col min="3" max="3" width="19.5546875" style="37" customWidth="1"/>
    <col min="4" max="4" width="12.109375" style="37" customWidth="1"/>
    <col min="5" max="5" width="17.88671875" style="37" customWidth="1"/>
    <col min="6" max="6" width="23.33203125" style="37" customWidth="1"/>
    <col min="7" max="7" width="6.6640625" style="37" customWidth="1"/>
    <col min="8" max="16384" width="9.33203125" style="37"/>
  </cols>
  <sheetData>
    <row r="1" spans="1:8" x14ac:dyDescent="0.25">
      <c r="A1" s="831"/>
      <c r="B1" s="830"/>
      <c r="C1" s="830"/>
      <c r="D1" s="830"/>
      <c r="E1" s="830"/>
      <c r="F1" s="830"/>
      <c r="G1" s="217"/>
    </row>
    <row r="2" spans="1:8" x14ac:dyDescent="0.25">
      <c r="A2" s="831"/>
      <c r="B2" s="831"/>
      <c r="C2" s="831"/>
      <c r="D2" s="831"/>
      <c r="E2" s="831"/>
      <c r="F2" s="831"/>
      <c r="G2" s="217"/>
    </row>
    <row r="3" spans="1:8" ht="22.5" customHeight="1" x14ac:dyDescent="0.25">
      <c r="A3" s="217"/>
      <c r="B3" s="217"/>
      <c r="C3" s="217"/>
      <c r="D3" s="217"/>
      <c r="E3" s="217"/>
      <c r="F3" s="217"/>
      <c r="G3" s="217"/>
    </row>
    <row r="4" spans="1:8" ht="22.5" customHeight="1" x14ac:dyDescent="0.25">
      <c r="A4" s="217"/>
      <c r="B4" s="217"/>
      <c r="C4" s="217"/>
      <c r="D4" s="217"/>
      <c r="E4" s="217"/>
      <c r="F4" s="217"/>
      <c r="G4" s="217"/>
    </row>
    <row r="5" spans="1:8" ht="22.5" customHeight="1" x14ac:dyDescent="0.25">
      <c r="A5" s="217"/>
      <c r="B5" s="217"/>
      <c r="C5" s="217"/>
      <c r="D5" s="217"/>
      <c r="E5" s="217"/>
      <c r="F5" s="217"/>
      <c r="G5" s="217"/>
    </row>
    <row r="6" spans="1:8" ht="42" customHeight="1" x14ac:dyDescent="0.25">
      <c r="A6" s="832" t="s">
        <v>1033</v>
      </c>
      <c r="B6" s="832"/>
      <c r="C6" s="832"/>
      <c r="D6" s="832"/>
      <c r="E6" s="832"/>
      <c r="F6" s="832"/>
      <c r="G6" s="832"/>
    </row>
    <row r="7" spans="1:8" ht="22.95" customHeight="1" x14ac:dyDescent="0.25">
      <c r="A7" s="217"/>
      <c r="B7" s="848" t="s">
        <v>713</v>
      </c>
      <c r="C7" s="848"/>
      <c r="D7" s="849" t="s">
        <v>1055</v>
      </c>
      <c r="E7" s="849"/>
      <c r="F7" s="217"/>
      <c r="G7" s="217"/>
    </row>
    <row r="8" spans="1:8" ht="22.95" customHeight="1" x14ac:dyDescent="0.25">
      <c r="A8" s="217"/>
      <c r="B8" s="217"/>
      <c r="C8" s="217"/>
      <c r="D8" s="217"/>
      <c r="E8" s="217"/>
      <c r="F8" s="217"/>
      <c r="G8" s="217"/>
    </row>
    <row r="9" spans="1:8" ht="35.4" customHeight="1" x14ac:dyDescent="0.25">
      <c r="A9" s="847" t="s">
        <v>970</v>
      </c>
      <c r="B9" s="847"/>
      <c r="C9" s="847"/>
      <c r="D9" s="847"/>
      <c r="E9" s="847"/>
      <c r="F9" s="847"/>
      <c r="G9" s="847"/>
    </row>
    <row r="10" spans="1:8" ht="34.200000000000003" customHeight="1" x14ac:dyDescent="0.25">
      <c r="A10" s="847" t="s">
        <v>1034</v>
      </c>
      <c r="B10" s="847"/>
      <c r="C10" s="847"/>
      <c r="D10" s="847"/>
      <c r="E10" s="847"/>
      <c r="F10" s="847"/>
      <c r="G10" s="847"/>
    </row>
    <row r="11" spans="1:8" ht="49.2" customHeight="1" x14ac:dyDescent="0.25">
      <c r="A11" s="847" t="s">
        <v>1035</v>
      </c>
      <c r="B11" s="847"/>
      <c r="C11" s="847"/>
      <c r="D11" s="847"/>
      <c r="E11" s="847"/>
      <c r="F11" s="847"/>
      <c r="G11" s="847"/>
    </row>
    <row r="12" spans="1:8" ht="31.95" customHeight="1" x14ac:dyDescent="0.25">
      <c r="A12" s="847" t="s">
        <v>1036</v>
      </c>
      <c r="B12" s="847"/>
      <c r="C12" s="847"/>
      <c r="D12" s="847"/>
      <c r="E12" s="847"/>
      <c r="F12" s="847"/>
      <c r="G12" s="847"/>
    </row>
    <row r="13" spans="1:8" ht="31.95" customHeight="1" x14ac:dyDescent="0.25">
      <c r="A13" s="847" t="s">
        <v>1037</v>
      </c>
      <c r="B13" s="847"/>
      <c r="C13" s="847"/>
      <c r="D13" s="847"/>
      <c r="E13" s="847"/>
      <c r="F13" s="847"/>
      <c r="G13" s="847"/>
    </row>
    <row r="14" spans="1:8" ht="16.5" customHeight="1" x14ac:dyDescent="0.25">
      <c r="A14" s="836" t="s">
        <v>974</v>
      </c>
      <c r="B14" s="836"/>
      <c r="C14" s="836"/>
      <c r="D14" s="415" t="s">
        <v>1056</v>
      </c>
      <c r="E14" s="851" t="s">
        <v>717</v>
      </c>
      <c r="F14" s="851"/>
      <c r="G14" s="851"/>
      <c r="H14" s="371"/>
    </row>
    <row r="15" spans="1:8" ht="21.6" customHeight="1" x14ac:dyDescent="0.25">
      <c r="A15" s="836" t="s">
        <v>1032</v>
      </c>
      <c r="B15" s="836"/>
      <c r="C15" s="836"/>
      <c r="D15" s="836"/>
      <c r="E15" s="836"/>
      <c r="F15" s="836"/>
      <c r="G15" s="422"/>
      <c r="H15" s="371" t="s">
        <v>938</v>
      </c>
    </row>
    <row r="16" spans="1:8" ht="22.95" customHeight="1" x14ac:dyDescent="0.25">
      <c r="A16" s="852" t="s">
        <v>956</v>
      </c>
      <c r="B16" s="852"/>
      <c r="C16" s="852"/>
      <c r="D16" s="839">
        <v>5100</v>
      </c>
      <c r="E16" s="839"/>
      <c r="F16" s="421"/>
      <c r="G16" s="407"/>
    </row>
    <row r="17" spans="1:9" ht="37.950000000000003" customHeight="1" x14ac:dyDescent="0.25">
      <c r="A17" s="847" t="s">
        <v>975</v>
      </c>
      <c r="B17" s="847"/>
      <c r="C17" s="847"/>
      <c r="D17" s="847"/>
      <c r="E17" s="847"/>
      <c r="F17" s="847"/>
      <c r="G17" s="847"/>
    </row>
    <row r="18" spans="1:9" ht="57.6" customHeight="1" x14ac:dyDescent="0.25">
      <c r="A18" s="847" t="s">
        <v>1044</v>
      </c>
      <c r="B18" s="847"/>
      <c r="C18" s="847"/>
      <c r="D18" s="847"/>
      <c r="E18" s="847"/>
      <c r="F18" s="847"/>
      <c r="G18" s="847"/>
    </row>
    <row r="19" spans="1:9" ht="21.75" hidden="1" customHeight="1" x14ac:dyDescent="0.25">
      <c r="A19" s="853"/>
      <c r="B19" s="853"/>
      <c r="C19" s="853"/>
      <c r="D19" s="853"/>
      <c r="E19" s="853"/>
      <c r="F19" s="143"/>
      <c r="G19" s="407"/>
    </row>
    <row r="20" spans="1:9" ht="33.6" customHeight="1" x14ac:dyDescent="0.25">
      <c r="A20" s="850" t="s">
        <v>977</v>
      </c>
      <c r="B20" s="850"/>
      <c r="C20" s="850"/>
      <c r="D20" s="850"/>
      <c r="E20" s="850"/>
      <c r="F20" s="408" t="s">
        <v>775</v>
      </c>
      <c r="G20" s="407"/>
    </row>
    <row r="21" spans="1:9" ht="0.6" customHeight="1" x14ac:dyDescent="0.25">
      <c r="A21" s="143"/>
      <c r="B21" s="407"/>
      <c r="C21" s="143"/>
      <c r="D21" s="143"/>
      <c r="E21" s="143"/>
      <c r="F21" s="143"/>
      <c r="G21" s="407"/>
    </row>
    <row r="22" spans="1:9" ht="4.95" hidden="1" customHeight="1" x14ac:dyDescent="0.25">
      <c r="A22" s="143"/>
      <c r="B22" s="143"/>
      <c r="C22" s="143"/>
      <c r="D22" s="143"/>
      <c r="E22" s="143"/>
      <c r="F22" s="143"/>
      <c r="G22" s="407"/>
      <c r="I22" s="37" t="s">
        <v>776</v>
      </c>
    </row>
    <row r="23" spans="1:9" ht="1.95" customHeight="1" x14ac:dyDescent="0.25">
      <c r="A23" s="409"/>
      <c r="B23" s="407"/>
      <c r="C23" s="407"/>
      <c r="D23" s="407"/>
      <c r="E23" s="407"/>
      <c r="F23" s="409"/>
      <c r="G23" s="407"/>
    </row>
    <row r="24" spans="1:9" s="209" customFormat="1" ht="17.399999999999999" customHeight="1" x14ac:dyDescent="0.25">
      <c r="A24" s="410"/>
      <c r="B24" s="411"/>
      <c r="C24" s="411"/>
      <c r="D24" s="1119"/>
      <c r="E24" s="1119"/>
      <c r="F24" s="428"/>
      <c r="G24" s="411"/>
    </row>
    <row r="25" spans="1:9" s="209" customFormat="1" ht="29.4" customHeight="1" x14ac:dyDescent="0.25">
      <c r="A25" s="410"/>
      <c r="B25" s="412"/>
      <c r="C25" s="412"/>
      <c r="D25" s="412"/>
      <c r="E25" s="412"/>
      <c r="F25" s="410"/>
      <c r="G25" s="411"/>
    </row>
    <row r="26" spans="1:9" s="209" customFormat="1" x14ac:dyDescent="0.25">
      <c r="A26" s="410"/>
      <c r="B26" s="855" t="s">
        <v>1054</v>
      </c>
      <c r="C26" s="855"/>
      <c r="D26" s="855"/>
      <c r="E26" s="855"/>
      <c r="F26" s="855"/>
      <c r="G26" s="411"/>
    </row>
    <row r="27" spans="1:9" s="210" customFormat="1" x14ac:dyDescent="0.25">
      <c r="A27" s="410"/>
      <c r="B27" s="856" t="s">
        <v>1004</v>
      </c>
      <c r="C27" s="856"/>
      <c r="D27" s="856"/>
      <c r="E27" s="856"/>
      <c r="F27" s="856"/>
      <c r="G27" s="413"/>
    </row>
    <row r="28" spans="1:9" ht="128.4" hidden="1" customHeight="1" x14ac:dyDescent="0.25">
      <c r="A28" s="122"/>
      <c r="B28" s="122"/>
      <c r="C28" s="122"/>
      <c r="D28" s="122"/>
      <c r="E28" s="122"/>
      <c r="F28" s="122"/>
      <c r="G28" s="414"/>
    </row>
    <row r="29" spans="1:9" x14ac:dyDescent="0.25">
      <c r="A29" s="122"/>
      <c r="B29" s="122"/>
      <c r="C29" s="122"/>
      <c r="D29" s="122"/>
      <c r="E29" s="122"/>
      <c r="F29" s="122"/>
      <c r="G29" s="414"/>
    </row>
    <row r="30" spans="1:9" s="209" customFormat="1" ht="1.2" customHeight="1" x14ac:dyDescent="0.25">
      <c r="A30" s="857"/>
      <c r="B30" s="857"/>
      <c r="C30" s="857"/>
      <c r="D30" s="857"/>
      <c r="E30" s="857"/>
      <c r="F30" s="857"/>
    </row>
    <row r="31" spans="1:9" s="210" customFormat="1" ht="6" hidden="1" customHeight="1" x14ac:dyDescent="0.25">
      <c r="A31" s="842"/>
      <c r="B31" s="842"/>
      <c r="C31" s="842"/>
      <c r="D31" s="842"/>
      <c r="E31" s="842"/>
      <c r="F31" s="842"/>
    </row>
    <row r="32" spans="1:9" ht="13.95" hidden="1" customHeight="1" x14ac:dyDescent="0.25">
      <c r="A32" s="854" t="s">
        <v>725</v>
      </c>
      <c r="B32" s="845"/>
      <c r="C32" s="845"/>
      <c r="D32" s="846"/>
      <c r="E32" s="35"/>
      <c r="F32" s="35"/>
    </row>
    <row r="33" spans="1:6" ht="13.95" hidden="1" customHeight="1" x14ac:dyDescent="0.25">
      <c r="A33" s="854" t="s">
        <v>726</v>
      </c>
      <c r="B33" s="845"/>
      <c r="C33" s="845"/>
      <c r="D33" s="846"/>
      <c r="E33" s="35"/>
      <c r="F33" s="35"/>
    </row>
    <row r="34" spans="1:6" ht="13.95" hidden="1" customHeight="1" x14ac:dyDescent="0.25">
      <c r="A34" s="854" t="s">
        <v>727</v>
      </c>
      <c r="B34" s="845"/>
      <c r="C34" s="845"/>
      <c r="D34" s="846"/>
      <c r="E34" s="35"/>
      <c r="F34" s="35"/>
    </row>
    <row r="35" spans="1:6" ht="13.95" hidden="1" customHeight="1" x14ac:dyDescent="0.25">
      <c r="A35" s="854" t="s">
        <v>728</v>
      </c>
      <c r="B35" s="845"/>
      <c r="C35" s="845"/>
      <c r="D35" s="846"/>
      <c r="E35" s="35"/>
      <c r="F35" s="35"/>
    </row>
    <row r="36" spans="1:6" ht="13.95" hidden="1" customHeight="1" x14ac:dyDescent="0.25">
      <c r="A36" s="854" t="s">
        <v>729</v>
      </c>
      <c r="B36" s="845"/>
      <c r="C36" s="845"/>
      <c r="D36" s="846"/>
      <c r="E36" s="35"/>
      <c r="F36" s="35"/>
    </row>
    <row r="37" spans="1:6" ht="13.95" hidden="1" customHeight="1" x14ac:dyDescent="0.25">
      <c r="A37" s="854" t="s">
        <v>730</v>
      </c>
      <c r="B37" s="845"/>
      <c r="C37" s="845"/>
      <c r="D37" s="846"/>
      <c r="E37" s="35"/>
      <c r="F37" s="35"/>
    </row>
    <row r="38" spans="1:6" ht="13.95" hidden="1" customHeight="1" x14ac:dyDescent="0.25">
      <c r="A38" s="854" t="s">
        <v>731</v>
      </c>
      <c r="B38" s="845"/>
      <c r="C38" s="845"/>
      <c r="D38" s="846"/>
      <c r="E38" s="35"/>
      <c r="F38" s="35"/>
    </row>
    <row r="39" spans="1:6" ht="13.95" hidden="1" customHeight="1" x14ac:dyDescent="0.25">
      <c r="A39" s="854" t="s">
        <v>553</v>
      </c>
      <c r="B39" s="845"/>
      <c r="C39" s="845"/>
      <c r="D39" s="846"/>
      <c r="E39" s="35"/>
      <c r="F39" s="35"/>
    </row>
    <row r="40" spans="1:6" ht="13.95" hidden="1" customHeight="1" x14ac:dyDescent="0.25">
      <c r="A40" s="854" t="s">
        <v>732</v>
      </c>
      <c r="B40" s="845"/>
      <c r="C40" s="845"/>
      <c r="D40" s="846"/>
      <c r="E40" s="35"/>
      <c r="F40" s="35"/>
    </row>
    <row r="41" spans="1:6" ht="13.95" hidden="1" customHeight="1" x14ac:dyDescent="0.25">
      <c r="A41" s="854" t="s">
        <v>733</v>
      </c>
      <c r="B41" s="845"/>
      <c r="C41" s="845"/>
      <c r="D41" s="846"/>
      <c r="E41" s="35"/>
      <c r="F41" s="35"/>
    </row>
    <row r="42" spans="1:6" ht="13.95" hidden="1" customHeight="1" x14ac:dyDescent="0.25">
      <c r="A42" s="854" t="s">
        <v>572</v>
      </c>
      <c r="B42" s="845"/>
      <c r="C42" s="845"/>
      <c r="D42" s="846"/>
      <c r="E42" s="35"/>
      <c r="F42" s="35"/>
    </row>
    <row r="43" spans="1:6" ht="13.95" hidden="1" customHeight="1" x14ac:dyDescent="0.25">
      <c r="A43" s="854" t="s">
        <v>734</v>
      </c>
      <c r="B43" s="845"/>
      <c r="C43" s="845"/>
      <c r="D43" s="846"/>
      <c r="E43" s="35"/>
      <c r="F43" s="35"/>
    </row>
    <row r="44" spans="1:6" ht="13.95" hidden="1" customHeight="1" x14ac:dyDescent="0.25">
      <c r="A44" s="854" t="s">
        <v>735</v>
      </c>
      <c r="B44" s="845"/>
      <c r="C44" s="845"/>
      <c r="D44" s="846"/>
      <c r="E44" s="35"/>
      <c r="F44" s="35"/>
    </row>
    <row r="45" spans="1:6" ht="13.95" hidden="1" customHeight="1" x14ac:dyDescent="0.25">
      <c r="A45" s="854" t="s">
        <v>736</v>
      </c>
      <c r="B45" s="845"/>
      <c r="C45" s="845"/>
      <c r="D45" s="846"/>
      <c r="E45" s="35"/>
      <c r="F45" s="35"/>
    </row>
    <row r="46" spans="1:6" ht="13.95" hidden="1" customHeight="1" x14ac:dyDescent="0.25">
      <c r="A46" s="854" t="s">
        <v>23</v>
      </c>
      <c r="B46" s="845"/>
      <c r="C46" s="845"/>
      <c r="D46" s="846"/>
      <c r="E46" s="35"/>
      <c r="F46" s="35"/>
    </row>
    <row r="47" spans="1:6" ht="13.95" hidden="1" customHeight="1" x14ac:dyDescent="0.25">
      <c r="A47" s="854" t="s">
        <v>737</v>
      </c>
      <c r="B47" s="845"/>
      <c r="C47" s="845"/>
      <c r="D47" s="846"/>
      <c r="E47" s="35"/>
      <c r="F47" s="35"/>
    </row>
    <row r="48" spans="1:6" ht="13.95" hidden="1" customHeight="1" x14ac:dyDescent="0.25">
      <c r="A48" s="854" t="s">
        <v>738</v>
      </c>
      <c r="B48" s="845"/>
      <c r="C48" s="845"/>
      <c r="D48" s="846"/>
      <c r="E48" s="35"/>
      <c r="F48" s="35"/>
    </row>
    <row r="49" spans="1:6" ht="13.95" hidden="1" customHeight="1" x14ac:dyDescent="0.25">
      <c r="A49" s="854" t="s">
        <v>739</v>
      </c>
      <c r="B49" s="845"/>
      <c r="C49" s="845"/>
      <c r="D49" s="846"/>
      <c r="E49" s="35"/>
      <c r="F49" s="35"/>
    </row>
    <row r="50" spans="1:6" ht="13.95" hidden="1" customHeight="1" x14ac:dyDescent="0.25">
      <c r="A50" s="854" t="s">
        <v>740</v>
      </c>
      <c r="B50" s="845"/>
      <c r="C50" s="845"/>
      <c r="D50" s="846"/>
      <c r="E50" s="35"/>
      <c r="F50" s="35"/>
    </row>
    <row r="51" spans="1:6" ht="13.95" hidden="1" customHeight="1" x14ac:dyDescent="0.25">
      <c r="A51" s="854" t="s">
        <v>741</v>
      </c>
      <c r="B51" s="845"/>
      <c r="C51" s="845"/>
      <c r="D51" s="846"/>
      <c r="E51" s="35"/>
      <c r="F51" s="35"/>
    </row>
    <row r="52" spans="1:6" ht="13.95" hidden="1" customHeight="1" x14ac:dyDescent="0.25">
      <c r="A52" s="854" t="s">
        <v>742</v>
      </c>
      <c r="B52" s="845"/>
      <c r="C52" s="845"/>
      <c r="D52" s="846"/>
      <c r="E52" s="35"/>
      <c r="F52" s="35"/>
    </row>
    <row r="53" spans="1:6" ht="13.95" hidden="1" customHeight="1" x14ac:dyDescent="0.25">
      <c r="A53" s="854" t="s">
        <v>743</v>
      </c>
      <c r="B53" s="845"/>
      <c r="C53" s="845"/>
      <c r="D53" s="846"/>
      <c r="E53" s="35"/>
      <c r="F53" s="35"/>
    </row>
    <row r="54" spans="1:6" ht="13.95" hidden="1" customHeight="1" x14ac:dyDescent="0.25">
      <c r="A54" s="854" t="s">
        <v>744</v>
      </c>
      <c r="B54" s="845"/>
      <c r="C54" s="845"/>
      <c r="D54" s="846"/>
      <c r="E54" s="35"/>
      <c r="F54" s="35"/>
    </row>
    <row r="55" spans="1:6" ht="13.95" hidden="1" customHeight="1" x14ac:dyDescent="0.25">
      <c r="A55" s="854" t="s">
        <v>120</v>
      </c>
      <c r="B55" s="845"/>
      <c r="C55" s="845"/>
      <c r="D55" s="846"/>
      <c r="E55" s="35"/>
      <c r="F55" s="35"/>
    </row>
    <row r="56" spans="1:6" ht="13.95" hidden="1" customHeight="1" x14ac:dyDescent="0.25">
      <c r="A56" s="854" t="s">
        <v>745</v>
      </c>
      <c r="B56" s="845"/>
      <c r="C56" s="845"/>
      <c r="D56" s="846"/>
      <c r="E56" s="35"/>
      <c r="F56" s="35"/>
    </row>
    <row r="57" spans="1:6" ht="13.95" hidden="1" customHeight="1" x14ac:dyDescent="0.25">
      <c r="A57" s="854" t="s">
        <v>746</v>
      </c>
      <c r="B57" s="845"/>
      <c r="C57" s="845"/>
      <c r="D57" s="846"/>
      <c r="E57" s="35"/>
      <c r="F57" s="35"/>
    </row>
    <row r="58" spans="1:6" ht="13.95" hidden="1" customHeight="1" x14ac:dyDescent="0.25">
      <c r="A58" s="854" t="s">
        <v>747</v>
      </c>
      <c r="B58" s="845"/>
      <c r="C58" s="845"/>
      <c r="D58" s="846"/>
      <c r="E58" s="35"/>
      <c r="F58" s="35"/>
    </row>
    <row r="59" spans="1:6" ht="13.95" hidden="1" customHeight="1" x14ac:dyDescent="0.25">
      <c r="A59" s="854" t="s">
        <v>748</v>
      </c>
      <c r="B59" s="845"/>
      <c r="C59" s="845"/>
      <c r="D59" s="846"/>
      <c r="E59" s="35"/>
      <c r="F59" s="35"/>
    </row>
    <row r="60" spans="1:6" ht="13.95" hidden="1" customHeight="1" x14ac:dyDescent="0.25">
      <c r="A60" s="854" t="s">
        <v>749</v>
      </c>
      <c r="B60" s="845"/>
      <c r="C60" s="845"/>
      <c r="D60" s="846"/>
      <c r="E60" s="35"/>
      <c r="F60" s="35"/>
    </row>
    <row r="61" spans="1:6" ht="13.95" hidden="1" customHeight="1" x14ac:dyDescent="0.25">
      <c r="A61" s="854" t="s">
        <v>750</v>
      </c>
      <c r="B61" s="845"/>
      <c r="C61" s="845"/>
      <c r="D61" s="846"/>
      <c r="E61" s="35"/>
      <c r="F61" s="35"/>
    </row>
    <row r="62" spans="1:6" ht="13.95" hidden="1" customHeight="1" x14ac:dyDescent="0.25">
      <c r="A62" s="854" t="s">
        <v>122</v>
      </c>
      <c r="B62" s="845"/>
      <c r="C62" s="845"/>
      <c r="D62" s="846"/>
      <c r="E62" s="35"/>
      <c r="F62" s="35"/>
    </row>
    <row r="63" spans="1:6" ht="13.95" hidden="1" customHeight="1" x14ac:dyDescent="0.25">
      <c r="A63" s="854" t="s">
        <v>61</v>
      </c>
      <c r="B63" s="845"/>
      <c r="C63" s="845"/>
      <c r="D63" s="846"/>
      <c r="E63" s="35"/>
      <c r="F63" s="35"/>
    </row>
    <row r="64" spans="1:6" ht="13.95" hidden="1" customHeight="1" x14ac:dyDescent="0.25">
      <c r="A64" s="854" t="s">
        <v>751</v>
      </c>
      <c r="B64" s="845"/>
      <c r="C64" s="845"/>
      <c r="D64" s="846"/>
      <c r="E64" s="35"/>
      <c r="F64" s="35"/>
    </row>
    <row r="65" spans="1:6" ht="13.95" hidden="1" customHeight="1" x14ac:dyDescent="0.25">
      <c r="A65" s="854" t="s">
        <v>752</v>
      </c>
      <c r="B65" s="845"/>
      <c r="C65" s="845"/>
      <c r="D65" s="846"/>
      <c r="E65" s="35"/>
      <c r="F65" s="35"/>
    </row>
    <row r="66" spans="1:6" ht="13.95" hidden="1" customHeight="1" x14ac:dyDescent="0.25">
      <c r="A66" s="854" t="s">
        <v>570</v>
      </c>
      <c r="B66" s="845"/>
      <c r="C66" s="845"/>
      <c r="D66" s="846"/>
      <c r="E66" s="35"/>
      <c r="F66" s="35"/>
    </row>
    <row r="67" spans="1:6" ht="13.95" hidden="1" customHeight="1" x14ac:dyDescent="0.25">
      <c r="A67" s="854" t="s">
        <v>163</v>
      </c>
      <c r="B67" s="845"/>
      <c r="C67" s="845"/>
      <c r="D67" s="846"/>
      <c r="E67" s="35"/>
      <c r="F67" s="35"/>
    </row>
    <row r="68" spans="1:6" ht="13.95" hidden="1" customHeight="1" x14ac:dyDescent="0.25">
      <c r="A68" s="854" t="s">
        <v>753</v>
      </c>
      <c r="B68" s="845"/>
      <c r="C68" s="845"/>
      <c r="D68" s="846"/>
      <c r="E68" s="35"/>
      <c r="F68" s="35"/>
    </row>
    <row r="69" spans="1:6" ht="13.95" hidden="1" customHeight="1" x14ac:dyDescent="0.25">
      <c r="A69" s="854" t="s">
        <v>754</v>
      </c>
      <c r="B69" s="845"/>
      <c r="C69" s="845"/>
      <c r="D69" s="846"/>
      <c r="E69" s="35"/>
      <c r="F69" s="35"/>
    </row>
    <row r="70" spans="1:6" ht="13.95" hidden="1" customHeight="1" x14ac:dyDescent="0.25">
      <c r="A70" s="854" t="s">
        <v>205</v>
      </c>
      <c r="B70" s="845"/>
      <c r="C70" s="845"/>
      <c r="D70" s="846"/>
      <c r="E70" s="35"/>
      <c r="F70" s="35"/>
    </row>
    <row r="71" spans="1:6" ht="13.95" hidden="1" customHeight="1" x14ac:dyDescent="0.25">
      <c r="A71" s="854" t="s">
        <v>755</v>
      </c>
      <c r="B71" s="845"/>
      <c r="C71" s="845"/>
      <c r="D71" s="846"/>
      <c r="E71" s="35"/>
      <c r="F71" s="35"/>
    </row>
    <row r="72" spans="1:6" ht="13.95" hidden="1" customHeight="1" x14ac:dyDescent="0.25">
      <c r="A72" s="854" t="s">
        <v>756</v>
      </c>
      <c r="B72" s="845"/>
      <c r="C72" s="845"/>
      <c r="D72" s="846"/>
      <c r="E72" s="35"/>
      <c r="F72" s="35"/>
    </row>
    <row r="73" spans="1:6" ht="13.95" hidden="1" customHeight="1" x14ac:dyDescent="0.25">
      <c r="A73" s="854" t="s">
        <v>757</v>
      </c>
      <c r="B73" s="845"/>
      <c r="C73" s="845"/>
      <c r="D73" s="846"/>
      <c r="E73" s="35"/>
      <c r="F73" s="35"/>
    </row>
    <row r="74" spans="1:6" ht="13.95" hidden="1" customHeight="1" x14ac:dyDescent="0.25">
      <c r="A74" s="854" t="s">
        <v>758</v>
      </c>
      <c r="B74" s="845"/>
      <c r="C74" s="845"/>
      <c r="D74" s="846"/>
      <c r="E74" s="35"/>
      <c r="F74" s="35"/>
    </row>
    <row r="75" spans="1:6" ht="13.95" hidden="1" customHeight="1" x14ac:dyDescent="0.25">
      <c r="A75" s="854" t="s">
        <v>759</v>
      </c>
      <c r="B75" s="845"/>
      <c r="C75" s="845"/>
      <c r="D75" s="846"/>
      <c r="E75" s="35"/>
      <c r="F75" s="35"/>
    </row>
    <row r="76" spans="1:6" ht="13.95" hidden="1" customHeight="1" x14ac:dyDescent="0.25">
      <c r="A76" s="854" t="s">
        <v>760</v>
      </c>
      <c r="B76" s="845"/>
      <c r="C76" s="845"/>
      <c r="D76" s="846"/>
      <c r="E76" s="35"/>
      <c r="F76" s="35"/>
    </row>
    <row r="77" spans="1:6" ht="13.95" hidden="1" customHeight="1" x14ac:dyDescent="0.25">
      <c r="A77" s="854" t="s">
        <v>761</v>
      </c>
      <c r="B77" s="845"/>
      <c r="C77" s="845"/>
      <c r="D77" s="846"/>
      <c r="E77" s="35"/>
      <c r="F77" s="35"/>
    </row>
    <row r="78" spans="1:6" ht="13.95" hidden="1" customHeight="1" x14ac:dyDescent="0.25">
      <c r="A78" s="854" t="s">
        <v>762</v>
      </c>
      <c r="B78" s="845"/>
      <c r="C78" s="845"/>
      <c r="D78" s="846"/>
      <c r="E78" s="35"/>
      <c r="F78" s="35"/>
    </row>
    <row r="79" spans="1:6" ht="13.95" hidden="1" customHeight="1" x14ac:dyDescent="0.25">
      <c r="A79" s="854" t="s">
        <v>763</v>
      </c>
      <c r="B79" s="845"/>
      <c r="C79" s="845"/>
      <c r="D79" s="846"/>
      <c r="E79" s="35"/>
      <c r="F79" s="35"/>
    </row>
    <row r="80" spans="1:6" ht="13.95" hidden="1" customHeight="1" x14ac:dyDescent="0.25">
      <c r="A80" s="854" t="s">
        <v>764</v>
      </c>
      <c r="B80" s="845"/>
      <c r="C80" s="845"/>
      <c r="D80" s="846"/>
      <c r="E80" s="35"/>
      <c r="F80" s="35"/>
    </row>
    <row r="81" spans="1:6" ht="13.95" hidden="1" customHeight="1" x14ac:dyDescent="0.25">
      <c r="A81" s="854" t="s">
        <v>765</v>
      </c>
      <c r="B81" s="845"/>
      <c r="C81" s="845"/>
      <c r="D81" s="846"/>
      <c r="E81" s="35"/>
      <c r="F81" s="35"/>
    </row>
    <row r="82" spans="1:6" ht="13.95" hidden="1" customHeight="1" x14ac:dyDescent="0.25">
      <c r="A82" s="854" t="s">
        <v>766</v>
      </c>
      <c r="B82" s="845"/>
      <c r="C82" s="845"/>
      <c r="D82" s="846"/>
      <c r="E82" s="35"/>
      <c r="F82" s="35"/>
    </row>
    <row r="83" spans="1:6" ht="13.95" hidden="1" customHeight="1" x14ac:dyDescent="0.25">
      <c r="A83" s="854" t="s">
        <v>313</v>
      </c>
      <c r="B83" s="845"/>
      <c r="C83" s="845"/>
      <c r="D83" s="846"/>
      <c r="E83" s="35"/>
      <c r="F83" s="35"/>
    </row>
    <row r="84" spans="1:6" ht="13.95" hidden="1" customHeight="1" x14ac:dyDescent="0.25">
      <c r="A84" s="854" t="s">
        <v>767</v>
      </c>
      <c r="B84" s="845"/>
      <c r="C84" s="845"/>
      <c r="D84" s="846"/>
      <c r="E84" s="35"/>
      <c r="F84" s="35"/>
    </row>
    <row r="85" spans="1:6" ht="13.95" hidden="1" customHeight="1" x14ac:dyDescent="0.25">
      <c r="A85" s="854" t="s">
        <v>768</v>
      </c>
      <c r="B85" s="845"/>
      <c r="C85" s="845"/>
      <c r="D85" s="846"/>
      <c r="E85" s="35"/>
      <c r="F85" s="35"/>
    </row>
    <row r="86" spans="1:6" ht="13.95" hidden="1" customHeight="1" x14ac:dyDescent="0.25">
      <c r="A86" s="854" t="s">
        <v>73</v>
      </c>
      <c r="B86" s="845"/>
      <c r="C86" s="845"/>
      <c r="D86" s="846"/>
      <c r="E86" s="35"/>
      <c r="F86" s="35"/>
    </row>
    <row r="87" spans="1:6" ht="13.95" hidden="1" customHeight="1" x14ac:dyDescent="0.25">
      <c r="A87" s="854" t="s">
        <v>524</v>
      </c>
      <c r="B87" s="845"/>
      <c r="C87" s="845"/>
      <c r="D87" s="846"/>
      <c r="E87" s="35"/>
      <c r="F87" s="35"/>
    </row>
    <row r="88" spans="1:6" s="212" customFormat="1" ht="13.95" hidden="1" customHeight="1" x14ac:dyDescent="0.25">
      <c r="A88" s="854" t="s">
        <v>524</v>
      </c>
      <c r="B88" s="845"/>
      <c r="C88" s="845"/>
      <c r="D88" s="845"/>
      <c r="E88" s="35"/>
      <c r="F88" s="35"/>
    </row>
    <row r="89" spans="1:6" s="212" customFormat="1" ht="15" customHeight="1" x14ac:dyDescent="0.25">
      <c r="A89" s="211"/>
      <c r="B89" s="211"/>
      <c r="C89" s="211"/>
      <c r="D89" s="211"/>
      <c r="E89" s="35"/>
      <c r="F89" s="35"/>
    </row>
    <row r="90" spans="1:6" s="213" customFormat="1" ht="25.95" customHeight="1" x14ac:dyDescent="0.25">
      <c r="A90" s="857"/>
      <c r="B90" s="857"/>
      <c r="C90" s="857"/>
      <c r="D90" s="857"/>
      <c r="E90" s="857"/>
      <c r="F90" s="857"/>
    </row>
    <row r="91" spans="1:6" s="210" customFormat="1" x14ac:dyDescent="0.25">
      <c r="A91" s="842"/>
      <c r="B91" s="842"/>
      <c r="C91" s="842"/>
      <c r="D91" s="842"/>
      <c r="E91" s="842"/>
      <c r="F91" s="842"/>
    </row>
    <row r="92" spans="1:6" ht="0.75" customHeight="1" x14ac:dyDescent="0.25">
      <c r="A92" s="35"/>
      <c r="B92" s="35"/>
      <c r="C92" s="35"/>
      <c r="D92" s="35"/>
      <c r="E92" s="35"/>
      <c r="F92" s="35"/>
    </row>
    <row r="93" spans="1:6" x14ac:dyDescent="0.25">
      <c r="A93" s="35"/>
      <c r="B93" s="35"/>
      <c r="C93" s="35"/>
      <c r="D93" s="35"/>
      <c r="E93" s="35"/>
      <c r="F93" s="35"/>
    </row>
    <row r="94" spans="1:6" ht="2.25" customHeight="1" x14ac:dyDescent="0.25">
      <c r="A94" s="35"/>
      <c r="B94" s="35"/>
      <c r="C94" s="35"/>
      <c r="D94" s="35"/>
      <c r="E94" s="35"/>
      <c r="F94" s="35"/>
    </row>
    <row r="95" spans="1:6" x14ac:dyDescent="0.25">
      <c r="A95" s="35"/>
      <c r="B95" s="35"/>
      <c r="C95" s="35"/>
      <c r="D95" s="35"/>
      <c r="E95" s="35"/>
      <c r="F95" s="35"/>
    </row>
    <row r="96" spans="1:6" s="213" customFormat="1" x14ac:dyDescent="0.25">
      <c r="A96" s="211"/>
      <c r="B96" s="211"/>
      <c r="C96" s="845"/>
      <c r="D96" s="845"/>
      <c r="E96" s="211"/>
      <c r="F96" s="211"/>
    </row>
    <row r="97" spans="1:6" s="210" customFormat="1" x14ac:dyDescent="0.25">
      <c r="A97" s="215"/>
      <c r="B97" s="215"/>
      <c r="C97" s="842"/>
      <c r="D97" s="842"/>
      <c r="E97" s="215"/>
      <c r="F97" s="215"/>
    </row>
    <row r="98" spans="1:6" x14ac:dyDescent="0.25">
      <c r="A98" s="35"/>
      <c r="B98" s="39"/>
      <c r="C98" s="216"/>
      <c r="D98" s="216"/>
      <c r="E98" s="35"/>
      <c r="F98" s="35"/>
    </row>
    <row r="99" spans="1:6" x14ac:dyDescent="0.25">
      <c r="A99" s="35"/>
      <c r="B99" s="35"/>
      <c r="C99" s="35"/>
      <c r="D99" s="35"/>
      <c r="E99" s="35"/>
      <c r="F99" s="35"/>
    </row>
    <row r="100" spans="1:6" x14ac:dyDescent="0.25">
      <c r="A100" s="35"/>
      <c r="B100" s="35"/>
      <c r="C100" s="35"/>
      <c r="D100" s="35"/>
      <c r="E100" s="35"/>
      <c r="F100" s="35"/>
    </row>
    <row r="101" spans="1:6" x14ac:dyDescent="0.25">
      <c r="A101" s="35"/>
      <c r="B101" s="35"/>
      <c r="C101" s="35"/>
      <c r="D101" s="35"/>
      <c r="E101" s="35"/>
      <c r="F101" s="35"/>
    </row>
  </sheetData>
  <mergeCells count="89">
    <mergeCell ref="A15:F15"/>
    <mergeCell ref="A1:F1"/>
    <mergeCell ref="A2:F2"/>
    <mergeCell ref="A6:G6"/>
    <mergeCell ref="B7:C7"/>
    <mergeCell ref="D7:E7"/>
    <mergeCell ref="A9:G9"/>
    <mergeCell ref="A10:G10"/>
    <mergeCell ref="A11:G11"/>
    <mergeCell ref="A12:G12"/>
    <mergeCell ref="A14:C14"/>
    <mergeCell ref="E14:G14"/>
    <mergeCell ref="A31:B31"/>
    <mergeCell ref="C31:D31"/>
    <mergeCell ref="E31:F31"/>
    <mergeCell ref="A16:C16"/>
    <mergeCell ref="D16:E16"/>
    <mergeCell ref="A17:G17"/>
    <mergeCell ref="A18:G18"/>
    <mergeCell ref="A19:E19"/>
    <mergeCell ref="A20:E20"/>
    <mergeCell ref="B26:F26"/>
    <mergeCell ref="B27:F27"/>
    <mergeCell ref="A30:B30"/>
    <mergeCell ref="C30:D30"/>
    <mergeCell ref="E30:F30"/>
    <mergeCell ref="D24:E24"/>
    <mergeCell ref="A43:D43"/>
    <mergeCell ref="A32:D32"/>
    <mergeCell ref="A33:D33"/>
    <mergeCell ref="A34:D34"/>
    <mergeCell ref="A35:D35"/>
    <mergeCell ref="A36:D36"/>
    <mergeCell ref="A37:D37"/>
    <mergeCell ref="A38:D38"/>
    <mergeCell ref="A39:D39"/>
    <mergeCell ref="A40:D40"/>
    <mergeCell ref="A41:D41"/>
    <mergeCell ref="A42:D42"/>
    <mergeCell ref="A55:D55"/>
    <mergeCell ref="A44:D44"/>
    <mergeCell ref="A45:D45"/>
    <mergeCell ref="A46:D46"/>
    <mergeCell ref="A47:D47"/>
    <mergeCell ref="A48:D48"/>
    <mergeCell ref="A49:D49"/>
    <mergeCell ref="A50:D50"/>
    <mergeCell ref="A51:D51"/>
    <mergeCell ref="A52:D52"/>
    <mergeCell ref="A53:D53"/>
    <mergeCell ref="A54:D54"/>
    <mergeCell ref="A67:D67"/>
    <mergeCell ref="A56:D56"/>
    <mergeCell ref="A57:D57"/>
    <mergeCell ref="A58:D58"/>
    <mergeCell ref="A59:D59"/>
    <mergeCell ref="A60:D60"/>
    <mergeCell ref="A61:D61"/>
    <mergeCell ref="A62:D62"/>
    <mergeCell ref="A63:D63"/>
    <mergeCell ref="A64:D64"/>
    <mergeCell ref="A65:D65"/>
    <mergeCell ref="A66:D66"/>
    <mergeCell ref="A76:D76"/>
    <mergeCell ref="A77:D77"/>
    <mergeCell ref="A78:D78"/>
    <mergeCell ref="A79:D79"/>
    <mergeCell ref="A68:D68"/>
    <mergeCell ref="A69:D69"/>
    <mergeCell ref="A70:D70"/>
    <mergeCell ref="A71:D71"/>
    <mergeCell ref="A72:D72"/>
    <mergeCell ref="A73:D73"/>
    <mergeCell ref="C97:D97"/>
    <mergeCell ref="A13:G13"/>
    <mergeCell ref="A86:D86"/>
    <mergeCell ref="A87:D87"/>
    <mergeCell ref="A88:D88"/>
    <mergeCell ref="A90:F90"/>
    <mergeCell ref="A91:F91"/>
    <mergeCell ref="C96:D96"/>
    <mergeCell ref="A80:D80"/>
    <mergeCell ref="A81:D81"/>
    <mergeCell ref="A82:D82"/>
    <mergeCell ref="A83:D83"/>
    <mergeCell ref="A84:D84"/>
    <mergeCell ref="A85:D85"/>
    <mergeCell ref="A74:D74"/>
    <mergeCell ref="A75:D75"/>
  </mergeCells>
  <pageMargins left="0.51" right="0.48" top="0.25" bottom="0.18" header="0.13" footer="0.12"/>
  <pageSetup paperSize="9" scale="86" fitToHeight="0" orientation="portrait" r:id="rId1"/>
  <headerFooter>
    <oddHeader>&amp;C&amp;G</oddHeader>
    <oddFooter>&amp;C&amp;G</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03"/>
  <sheetViews>
    <sheetView view="pageLayout" topLeftCell="A95" zoomScaleNormal="47" zoomScaleSheetLayoutView="115" workbookViewId="0">
      <selection activeCell="F114" sqref="F114"/>
    </sheetView>
  </sheetViews>
  <sheetFormatPr defaultColWidth="9.33203125" defaultRowHeight="13.8" x14ac:dyDescent="0.25"/>
  <cols>
    <col min="1" max="1" width="13.44140625" style="37" customWidth="1"/>
    <col min="2" max="2" width="14.6640625" style="37" customWidth="1"/>
    <col min="3" max="3" width="19.5546875" style="37" customWidth="1"/>
    <col min="4" max="4" width="12.109375" style="37" customWidth="1"/>
    <col min="5" max="5" width="17.88671875" style="37" customWidth="1"/>
    <col min="6" max="6" width="23.33203125" style="37" customWidth="1"/>
    <col min="7" max="7" width="6.6640625" style="37" customWidth="1"/>
    <col min="8" max="16384" width="9.33203125" style="37"/>
  </cols>
  <sheetData>
    <row r="1" spans="1:8" x14ac:dyDescent="0.25">
      <c r="A1" s="831"/>
      <c r="B1" s="830"/>
      <c r="C1" s="830"/>
      <c r="D1" s="830"/>
      <c r="E1" s="830"/>
      <c r="F1" s="830"/>
      <c r="G1" s="217"/>
    </row>
    <row r="2" spans="1:8" x14ac:dyDescent="0.25">
      <c r="A2" s="831"/>
      <c r="B2" s="831"/>
      <c r="C2" s="831"/>
      <c r="D2" s="831"/>
      <c r="E2" s="831"/>
      <c r="F2" s="831"/>
      <c r="G2" s="217"/>
    </row>
    <row r="3" spans="1:8" ht="24" customHeight="1" x14ac:dyDescent="0.25">
      <c r="A3" s="217"/>
      <c r="B3" s="217"/>
      <c r="C3" s="217"/>
      <c r="D3" s="217"/>
      <c r="E3" s="217"/>
      <c r="F3" s="217"/>
      <c r="G3" s="217"/>
    </row>
    <row r="4" spans="1:8" ht="24" customHeight="1" x14ac:dyDescent="0.25">
      <c r="A4" s="217"/>
      <c r="B4" s="217"/>
      <c r="C4" s="217"/>
      <c r="D4" s="217"/>
      <c r="E4" s="217"/>
      <c r="F4" s="217"/>
      <c r="G4" s="217"/>
    </row>
    <row r="5" spans="1:8" ht="28.95" customHeight="1" x14ac:dyDescent="0.25">
      <c r="A5" s="217"/>
      <c r="B5" s="217"/>
      <c r="C5" s="217"/>
      <c r="D5" s="217"/>
      <c r="E5" s="217"/>
      <c r="F5" s="217"/>
      <c r="G5" s="217"/>
    </row>
    <row r="6" spans="1:8" ht="45.6" customHeight="1" x14ac:dyDescent="0.25">
      <c r="A6" s="832" t="s">
        <v>1038</v>
      </c>
      <c r="B6" s="832"/>
      <c r="C6" s="832"/>
      <c r="D6" s="832"/>
      <c r="E6" s="832"/>
      <c r="F6" s="832"/>
      <c r="G6" s="832"/>
    </row>
    <row r="7" spans="1:8" ht="22.95" customHeight="1" x14ac:dyDescent="0.25">
      <c r="A7" s="217"/>
      <c r="B7" s="848" t="s">
        <v>713</v>
      </c>
      <c r="C7" s="848"/>
      <c r="D7" s="849" t="str">
        <f>PR!B12</f>
        <v>2510-1005-380</v>
      </c>
      <c r="E7" s="849"/>
      <c r="F7" s="217"/>
      <c r="G7" s="217"/>
    </row>
    <row r="8" spans="1:8" ht="18" customHeight="1" x14ac:dyDescent="0.25">
      <c r="A8" s="217"/>
      <c r="B8" s="217"/>
      <c r="C8" s="217"/>
      <c r="D8" s="217"/>
      <c r="E8" s="217"/>
      <c r="F8" s="217"/>
      <c r="G8" s="217"/>
    </row>
    <row r="9" spans="1:8" ht="31.2" customHeight="1" x14ac:dyDescent="0.25">
      <c r="A9" s="847" t="s">
        <v>970</v>
      </c>
      <c r="B9" s="847"/>
      <c r="C9" s="847"/>
      <c r="D9" s="847"/>
      <c r="E9" s="847"/>
      <c r="F9" s="847"/>
      <c r="G9" s="847"/>
    </row>
    <row r="10" spans="1:8" ht="33" customHeight="1" x14ac:dyDescent="0.25">
      <c r="A10" s="847" t="s">
        <v>1034</v>
      </c>
      <c r="B10" s="847"/>
      <c r="C10" s="847"/>
      <c r="D10" s="847"/>
      <c r="E10" s="847"/>
      <c r="F10" s="847"/>
      <c r="G10" s="847"/>
    </row>
    <row r="11" spans="1:8" ht="46.2" customHeight="1" x14ac:dyDescent="0.25">
      <c r="A11" s="847" t="s">
        <v>1035</v>
      </c>
      <c r="B11" s="847"/>
      <c r="C11" s="847"/>
      <c r="D11" s="847"/>
      <c r="E11" s="847"/>
      <c r="F11" s="847"/>
      <c r="G11" s="847"/>
    </row>
    <row r="12" spans="1:8" ht="27.6" customHeight="1" x14ac:dyDescent="0.25">
      <c r="A12" s="847" t="s">
        <v>1036</v>
      </c>
      <c r="B12" s="847"/>
      <c r="C12" s="847"/>
      <c r="D12" s="847"/>
      <c r="E12" s="847"/>
      <c r="F12" s="847"/>
      <c r="G12" s="847"/>
    </row>
    <row r="13" spans="1:8" ht="37.950000000000003" customHeight="1" x14ac:dyDescent="0.25">
      <c r="A13" s="847" t="s">
        <v>1037</v>
      </c>
      <c r="B13" s="847"/>
      <c r="C13" s="847"/>
      <c r="D13" s="847"/>
      <c r="E13" s="847"/>
      <c r="F13" s="847"/>
      <c r="G13" s="847"/>
    </row>
    <row r="14" spans="1:8" ht="16.5" customHeight="1" x14ac:dyDescent="0.25">
      <c r="A14" s="836" t="s">
        <v>974</v>
      </c>
      <c r="B14" s="836"/>
      <c r="C14" s="836"/>
      <c r="D14" s="415" t="str">
        <f>PR!E9</f>
        <v>2025-380</v>
      </c>
      <c r="E14" s="851" t="s">
        <v>717</v>
      </c>
      <c r="F14" s="851"/>
      <c r="G14" s="851"/>
      <c r="H14" s="371"/>
    </row>
    <row r="15" spans="1:8" ht="21" customHeight="1" x14ac:dyDescent="0.25">
      <c r="A15" s="836" t="s">
        <v>1032</v>
      </c>
      <c r="B15" s="836"/>
      <c r="C15" s="836"/>
      <c r="D15" s="836"/>
      <c r="E15" s="836"/>
      <c r="F15" s="836"/>
      <c r="G15" s="422"/>
      <c r="H15" s="371" t="s">
        <v>938</v>
      </c>
    </row>
    <row r="16" spans="1:8" ht="18.600000000000001" customHeight="1" x14ac:dyDescent="0.25">
      <c r="A16" s="852" t="s">
        <v>956</v>
      </c>
      <c r="B16" s="852"/>
      <c r="C16" s="852"/>
      <c r="D16" s="839">
        <f>PR!H110</f>
        <v>81000</v>
      </c>
      <c r="E16" s="839"/>
      <c r="F16" s="421"/>
      <c r="G16" s="407"/>
    </row>
    <row r="17" spans="1:9" ht="35.4" customHeight="1" x14ac:dyDescent="0.25">
      <c r="A17" s="847" t="s">
        <v>975</v>
      </c>
      <c r="B17" s="847"/>
      <c r="C17" s="847"/>
      <c r="D17" s="847"/>
      <c r="E17" s="847"/>
      <c r="F17" s="847"/>
      <c r="G17" s="847"/>
    </row>
    <row r="18" spans="1:9" ht="32.4" customHeight="1" x14ac:dyDescent="0.25">
      <c r="A18" s="847" t="s">
        <v>1039</v>
      </c>
      <c r="B18" s="847"/>
      <c r="C18" s="847"/>
      <c r="D18" s="847"/>
      <c r="E18" s="847"/>
      <c r="F18" s="847"/>
      <c r="G18" s="847"/>
    </row>
    <row r="19" spans="1:9" ht="9.6" customHeight="1" x14ac:dyDescent="0.25">
      <c r="A19" s="853"/>
      <c r="B19" s="853"/>
      <c r="C19" s="853"/>
      <c r="D19" s="853"/>
      <c r="E19" s="853"/>
      <c r="F19" s="143"/>
      <c r="G19" s="407"/>
    </row>
    <row r="20" spans="1:9" ht="26.4" customHeight="1" x14ac:dyDescent="0.25">
      <c r="A20" s="850" t="s">
        <v>1040</v>
      </c>
      <c r="B20" s="850"/>
      <c r="C20" s="850"/>
      <c r="D20" s="850"/>
      <c r="E20" s="850"/>
      <c r="F20" s="408" t="s">
        <v>775</v>
      </c>
      <c r="G20" s="407"/>
    </row>
    <row r="21" spans="1:9" ht="0.6" customHeight="1" x14ac:dyDescent="0.25">
      <c r="A21" s="143"/>
      <c r="B21" s="407"/>
      <c r="C21" s="143"/>
      <c r="D21" s="143"/>
      <c r="E21" s="143"/>
      <c r="F21" s="143"/>
      <c r="G21" s="407"/>
    </row>
    <row r="22" spans="1:9" ht="4.95" hidden="1" customHeight="1" x14ac:dyDescent="0.25">
      <c r="A22" s="143"/>
      <c r="B22" s="143"/>
      <c r="C22" s="143"/>
      <c r="D22" s="143"/>
      <c r="E22" s="143"/>
      <c r="F22" s="143"/>
      <c r="G22" s="407"/>
      <c r="I22" s="37" t="s">
        <v>776</v>
      </c>
    </row>
    <row r="23" spans="1:9" ht="6" hidden="1" customHeight="1" x14ac:dyDescent="0.25">
      <c r="A23" s="409"/>
      <c r="B23" s="407"/>
      <c r="C23" s="407"/>
      <c r="D23" s="407"/>
      <c r="E23" s="407"/>
      <c r="F23" s="409"/>
      <c r="G23" s="407"/>
    </row>
    <row r="24" spans="1:9" s="209" customFormat="1" ht="24" customHeight="1" x14ac:dyDescent="0.25">
      <c r="A24" s="1122" t="s">
        <v>721</v>
      </c>
      <c r="B24" s="856"/>
      <c r="C24" s="411"/>
      <c r="D24" s="411"/>
      <c r="E24" s="411"/>
      <c r="F24" s="410"/>
      <c r="G24" s="411"/>
    </row>
    <row r="25" spans="1:9" s="209" customFormat="1" ht="28.2" customHeight="1" x14ac:dyDescent="0.25">
      <c r="A25" s="410"/>
      <c r="B25" s="412"/>
      <c r="C25" s="412"/>
      <c r="D25" s="412"/>
      <c r="E25" s="412"/>
      <c r="F25" s="410"/>
      <c r="G25" s="411"/>
    </row>
    <row r="26" spans="1:9" s="209" customFormat="1" x14ac:dyDescent="0.25">
      <c r="A26" s="855" t="s">
        <v>1052</v>
      </c>
      <c r="B26" s="855"/>
      <c r="C26" s="855" t="s">
        <v>23</v>
      </c>
      <c r="D26" s="855"/>
      <c r="E26" s="424"/>
      <c r="F26" s="409" t="s">
        <v>1042</v>
      </c>
      <c r="G26" s="411"/>
    </row>
    <row r="27" spans="1:9" s="210" customFormat="1" x14ac:dyDescent="0.25">
      <c r="A27" s="831" t="s">
        <v>552</v>
      </c>
      <c r="B27" s="845"/>
      <c r="C27" s="831" t="s">
        <v>552</v>
      </c>
      <c r="D27" s="845"/>
      <c r="E27" s="425"/>
      <c r="F27" s="163" t="s">
        <v>552</v>
      </c>
      <c r="G27" s="413"/>
    </row>
    <row r="28" spans="1:9" ht="128.4" hidden="1" customHeight="1" x14ac:dyDescent="0.25">
      <c r="A28" s="425"/>
      <c r="B28" s="425"/>
      <c r="C28" s="425"/>
      <c r="D28" s="425"/>
      <c r="E28" s="425"/>
      <c r="F28" s="425"/>
      <c r="G28" s="414"/>
    </row>
    <row r="29" spans="1:9" ht="32.4" customHeight="1" x14ac:dyDescent="0.25">
      <c r="A29" s="425"/>
      <c r="B29" s="425"/>
      <c r="C29" s="425"/>
      <c r="D29" s="425"/>
      <c r="E29" s="425"/>
      <c r="F29" s="425"/>
      <c r="G29" s="414"/>
    </row>
    <row r="30" spans="1:9" s="209" customFormat="1" ht="0.6" customHeight="1" x14ac:dyDescent="0.25">
      <c r="A30" s="857"/>
      <c r="B30" s="857"/>
      <c r="C30" s="857"/>
      <c r="D30" s="857"/>
      <c r="E30" s="857"/>
      <c r="F30" s="857"/>
    </row>
    <row r="31" spans="1:9" s="210" customFormat="1" ht="6" hidden="1" customHeight="1" x14ac:dyDescent="0.25">
      <c r="A31" s="845"/>
      <c r="B31" s="845"/>
      <c r="C31" s="845"/>
      <c r="D31" s="845"/>
      <c r="E31" s="845"/>
      <c r="F31" s="845"/>
    </row>
    <row r="32" spans="1:9" ht="13.95" hidden="1" customHeight="1" x14ac:dyDescent="0.25">
      <c r="A32" s="854" t="s">
        <v>725</v>
      </c>
      <c r="B32" s="845"/>
      <c r="C32" s="845"/>
      <c r="D32" s="846"/>
      <c r="E32" s="211"/>
      <c r="F32" s="211"/>
    </row>
    <row r="33" spans="1:6" ht="13.95" hidden="1" customHeight="1" x14ac:dyDescent="0.25">
      <c r="A33" s="854" t="s">
        <v>726</v>
      </c>
      <c r="B33" s="845"/>
      <c r="C33" s="845"/>
      <c r="D33" s="846"/>
      <c r="E33" s="211"/>
      <c r="F33" s="211"/>
    </row>
    <row r="34" spans="1:6" ht="13.95" hidden="1" customHeight="1" x14ac:dyDescent="0.25">
      <c r="A34" s="854" t="s">
        <v>727</v>
      </c>
      <c r="B34" s="845"/>
      <c r="C34" s="845"/>
      <c r="D34" s="846"/>
      <c r="E34" s="211"/>
      <c r="F34" s="211"/>
    </row>
    <row r="35" spans="1:6" ht="13.95" hidden="1" customHeight="1" x14ac:dyDescent="0.25">
      <c r="A35" s="854" t="s">
        <v>728</v>
      </c>
      <c r="B35" s="845"/>
      <c r="C35" s="845"/>
      <c r="D35" s="846"/>
      <c r="E35" s="211"/>
      <c r="F35" s="211"/>
    </row>
    <row r="36" spans="1:6" ht="13.95" hidden="1" customHeight="1" x14ac:dyDescent="0.25">
      <c r="A36" s="854" t="s">
        <v>729</v>
      </c>
      <c r="B36" s="845"/>
      <c r="C36" s="845"/>
      <c r="D36" s="846"/>
      <c r="E36" s="211"/>
      <c r="F36" s="211"/>
    </row>
    <row r="37" spans="1:6" ht="13.95" hidden="1" customHeight="1" x14ac:dyDescent="0.25">
      <c r="A37" s="854" t="s">
        <v>730</v>
      </c>
      <c r="B37" s="845"/>
      <c r="C37" s="845"/>
      <c r="D37" s="846"/>
      <c r="E37" s="211"/>
      <c r="F37" s="211"/>
    </row>
    <row r="38" spans="1:6" ht="13.95" hidden="1" customHeight="1" x14ac:dyDescent="0.25">
      <c r="A38" s="854" t="s">
        <v>731</v>
      </c>
      <c r="B38" s="845"/>
      <c r="C38" s="845"/>
      <c r="D38" s="846"/>
      <c r="E38" s="211"/>
      <c r="F38" s="211"/>
    </row>
    <row r="39" spans="1:6" ht="13.95" hidden="1" customHeight="1" x14ac:dyDescent="0.25">
      <c r="A39" s="854" t="s">
        <v>553</v>
      </c>
      <c r="B39" s="845"/>
      <c r="C39" s="845"/>
      <c r="D39" s="846"/>
      <c r="E39" s="211"/>
      <c r="F39" s="211"/>
    </row>
    <row r="40" spans="1:6" ht="13.95" hidden="1" customHeight="1" x14ac:dyDescent="0.25">
      <c r="A40" s="854" t="s">
        <v>732</v>
      </c>
      <c r="B40" s="845"/>
      <c r="C40" s="845"/>
      <c r="D40" s="846"/>
      <c r="E40" s="211"/>
      <c r="F40" s="211"/>
    </row>
    <row r="41" spans="1:6" ht="13.95" hidden="1" customHeight="1" x14ac:dyDescent="0.25">
      <c r="A41" s="854" t="s">
        <v>733</v>
      </c>
      <c r="B41" s="845"/>
      <c r="C41" s="845"/>
      <c r="D41" s="846"/>
      <c r="E41" s="211"/>
      <c r="F41" s="211"/>
    </row>
    <row r="42" spans="1:6" ht="13.95" hidden="1" customHeight="1" x14ac:dyDescent="0.25">
      <c r="A42" s="854" t="s">
        <v>572</v>
      </c>
      <c r="B42" s="845"/>
      <c r="C42" s="845"/>
      <c r="D42" s="846"/>
      <c r="E42" s="211"/>
      <c r="F42" s="211"/>
    </row>
    <row r="43" spans="1:6" ht="13.95" hidden="1" customHeight="1" x14ac:dyDescent="0.25">
      <c r="A43" s="854" t="s">
        <v>734</v>
      </c>
      <c r="B43" s="845"/>
      <c r="C43" s="845"/>
      <c r="D43" s="846"/>
      <c r="E43" s="211"/>
      <c r="F43" s="211"/>
    </row>
    <row r="44" spans="1:6" ht="13.95" hidden="1" customHeight="1" x14ac:dyDescent="0.25">
      <c r="A44" s="854" t="s">
        <v>735</v>
      </c>
      <c r="B44" s="845"/>
      <c r="C44" s="845"/>
      <c r="D44" s="846"/>
      <c r="E44" s="211"/>
      <c r="F44" s="211"/>
    </row>
    <row r="45" spans="1:6" ht="13.95" hidden="1" customHeight="1" x14ac:dyDescent="0.25">
      <c r="A45" s="854" t="s">
        <v>736</v>
      </c>
      <c r="B45" s="845"/>
      <c r="C45" s="845"/>
      <c r="D45" s="846"/>
      <c r="E45" s="211"/>
      <c r="F45" s="211"/>
    </row>
    <row r="46" spans="1:6" ht="13.95" hidden="1" customHeight="1" x14ac:dyDescent="0.25">
      <c r="A46" s="854" t="s">
        <v>23</v>
      </c>
      <c r="B46" s="845"/>
      <c r="C46" s="845"/>
      <c r="D46" s="846"/>
      <c r="E46" s="211"/>
      <c r="F46" s="211"/>
    </row>
    <row r="47" spans="1:6" ht="13.95" hidden="1" customHeight="1" x14ac:dyDescent="0.25">
      <c r="A47" s="854" t="s">
        <v>737</v>
      </c>
      <c r="B47" s="845"/>
      <c r="C47" s="845"/>
      <c r="D47" s="846"/>
      <c r="E47" s="211"/>
      <c r="F47" s="211"/>
    </row>
    <row r="48" spans="1:6" ht="13.95" hidden="1" customHeight="1" x14ac:dyDescent="0.25">
      <c r="A48" s="854" t="s">
        <v>738</v>
      </c>
      <c r="B48" s="845"/>
      <c r="C48" s="845"/>
      <c r="D48" s="846"/>
      <c r="E48" s="211"/>
      <c r="F48" s="211"/>
    </row>
    <row r="49" spans="1:6" ht="13.95" hidden="1" customHeight="1" x14ac:dyDescent="0.25">
      <c r="A49" s="854" t="s">
        <v>739</v>
      </c>
      <c r="B49" s="845"/>
      <c r="C49" s="845"/>
      <c r="D49" s="846"/>
      <c r="E49" s="211"/>
      <c r="F49" s="211"/>
    </row>
    <row r="50" spans="1:6" ht="13.95" hidden="1" customHeight="1" x14ac:dyDescent="0.25">
      <c r="A50" s="854" t="s">
        <v>740</v>
      </c>
      <c r="B50" s="845"/>
      <c r="C50" s="845"/>
      <c r="D50" s="846"/>
      <c r="E50" s="211"/>
      <c r="F50" s="211"/>
    </row>
    <row r="51" spans="1:6" ht="13.95" hidden="1" customHeight="1" x14ac:dyDescent="0.25">
      <c r="A51" s="854" t="s">
        <v>741</v>
      </c>
      <c r="B51" s="845"/>
      <c r="C51" s="845"/>
      <c r="D51" s="846"/>
      <c r="E51" s="211"/>
      <c r="F51" s="211"/>
    </row>
    <row r="52" spans="1:6" ht="13.95" hidden="1" customHeight="1" x14ac:dyDescent="0.25">
      <c r="A52" s="854" t="s">
        <v>742</v>
      </c>
      <c r="B52" s="845"/>
      <c r="C52" s="845"/>
      <c r="D52" s="846"/>
      <c r="E52" s="211"/>
      <c r="F52" s="211"/>
    </row>
    <row r="53" spans="1:6" ht="13.95" hidden="1" customHeight="1" x14ac:dyDescent="0.25">
      <c r="A53" s="854" t="s">
        <v>743</v>
      </c>
      <c r="B53" s="845"/>
      <c r="C53" s="845"/>
      <c r="D53" s="846"/>
      <c r="E53" s="211"/>
      <c r="F53" s="211"/>
    </row>
    <row r="54" spans="1:6" ht="13.95" hidden="1" customHeight="1" x14ac:dyDescent="0.25">
      <c r="A54" s="854" t="s">
        <v>744</v>
      </c>
      <c r="B54" s="845"/>
      <c r="C54" s="845"/>
      <c r="D54" s="846"/>
      <c r="E54" s="211"/>
      <c r="F54" s="211"/>
    </row>
    <row r="55" spans="1:6" ht="13.95" hidden="1" customHeight="1" x14ac:dyDescent="0.25">
      <c r="A55" s="854" t="s">
        <v>120</v>
      </c>
      <c r="B55" s="845"/>
      <c r="C55" s="845"/>
      <c r="D55" s="846"/>
      <c r="E55" s="211"/>
      <c r="F55" s="211"/>
    </row>
    <row r="56" spans="1:6" ht="13.95" hidden="1" customHeight="1" x14ac:dyDescent="0.25">
      <c r="A56" s="854" t="s">
        <v>745</v>
      </c>
      <c r="B56" s="845"/>
      <c r="C56" s="845"/>
      <c r="D56" s="846"/>
      <c r="E56" s="211"/>
      <c r="F56" s="211"/>
    </row>
    <row r="57" spans="1:6" ht="13.95" hidden="1" customHeight="1" x14ac:dyDescent="0.25">
      <c r="A57" s="854" t="s">
        <v>746</v>
      </c>
      <c r="B57" s="845"/>
      <c r="C57" s="845"/>
      <c r="D57" s="846"/>
      <c r="E57" s="211"/>
      <c r="F57" s="211"/>
    </row>
    <row r="58" spans="1:6" ht="13.95" hidden="1" customHeight="1" x14ac:dyDescent="0.25">
      <c r="A58" s="854" t="s">
        <v>747</v>
      </c>
      <c r="B58" s="845"/>
      <c r="C58" s="845"/>
      <c r="D58" s="846"/>
      <c r="E58" s="211"/>
      <c r="F58" s="211"/>
    </row>
    <row r="59" spans="1:6" ht="13.95" hidden="1" customHeight="1" x14ac:dyDescent="0.25">
      <c r="A59" s="854" t="s">
        <v>748</v>
      </c>
      <c r="B59" s="845"/>
      <c r="C59" s="845"/>
      <c r="D59" s="846"/>
      <c r="E59" s="211"/>
      <c r="F59" s="211"/>
    </row>
    <row r="60" spans="1:6" ht="13.95" hidden="1" customHeight="1" x14ac:dyDescent="0.25">
      <c r="A60" s="854" t="s">
        <v>749</v>
      </c>
      <c r="B60" s="845"/>
      <c r="C60" s="845"/>
      <c r="D60" s="846"/>
      <c r="E60" s="211"/>
      <c r="F60" s="211"/>
    </row>
    <row r="61" spans="1:6" ht="13.95" hidden="1" customHeight="1" x14ac:dyDescent="0.25">
      <c r="A61" s="854" t="s">
        <v>750</v>
      </c>
      <c r="B61" s="845"/>
      <c r="C61" s="845"/>
      <c r="D61" s="846"/>
      <c r="E61" s="211"/>
      <c r="F61" s="211"/>
    </row>
    <row r="62" spans="1:6" ht="13.95" hidden="1" customHeight="1" x14ac:dyDescent="0.25">
      <c r="A62" s="854" t="s">
        <v>122</v>
      </c>
      <c r="B62" s="845"/>
      <c r="C62" s="845"/>
      <c r="D62" s="846"/>
      <c r="E62" s="211"/>
      <c r="F62" s="211"/>
    </row>
    <row r="63" spans="1:6" ht="13.95" hidden="1" customHeight="1" x14ac:dyDescent="0.25">
      <c r="A63" s="854" t="s">
        <v>61</v>
      </c>
      <c r="B63" s="845"/>
      <c r="C63" s="845"/>
      <c r="D63" s="846"/>
      <c r="E63" s="211"/>
      <c r="F63" s="211"/>
    </row>
    <row r="64" spans="1:6" ht="13.95" hidden="1" customHeight="1" x14ac:dyDescent="0.25">
      <c r="A64" s="854" t="s">
        <v>751</v>
      </c>
      <c r="B64" s="845"/>
      <c r="C64" s="845"/>
      <c r="D64" s="846"/>
      <c r="E64" s="211"/>
      <c r="F64" s="211"/>
    </row>
    <row r="65" spans="1:6" ht="13.95" hidden="1" customHeight="1" x14ac:dyDescent="0.25">
      <c r="A65" s="854" t="s">
        <v>752</v>
      </c>
      <c r="B65" s="845"/>
      <c r="C65" s="845"/>
      <c r="D65" s="846"/>
      <c r="E65" s="211"/>
      <c r="F65" s="211"/>
    </row>
    <row r="66" spans="1:6" ht="13.95" hidden="1" customHeight="1" x14ac:dyDescent="0.25">
      <c r="A66" s="854" t="s">
        <v>570</v>
      </c>
      <c r="B66" s="845"/>
      <c r="C66" s="845"/>
      <c r="D66" s="846"/>
      <c r="E66" s="211"/>
      <c r="F66" s="211"/>
    </row>
    <row r="67" spans="1:6" ht="13.95" hidden="1" customHeight="1" x14ac:dyDescent="0.25">
      <c r="A67" s="854" t="s">
        <v>163</v>
      </c>
      <c r="B67" s="845"/>
      <c r="C67" s="845"/>
      <c r="D67" s="846"/>
      <c r="E67" s="211"/>
      <c r="F67" s="211"/>
    </row>
    <row r="68" spans="1:6" ht="13.95" hidden="1" customHeight="1" x14ac:dyDescent="0.25">
      <c r="A68" s="854" t="s">
        <v>753</v>
      </c>
      <c r="B68" s="845"/>
      <c r="C68" s="845"/>
      <c r="D68" s="846"/>
      <c r="E68" s="211"/>
      <c r="F68" s="211"/>
    </row>
    <row r="69" spans="1:6" ht="13.95" hidden="1" customHeight="1" x14ac:dyDescent="0.25">
      <c r="A69" s="854" t="s">
        <v>754</v>
      </c>
      <c r="B69" s="845"/>
      <c r="C69" s="845"/>
      <c r="D69" s="846"/>
      <c r="E69" s="211"/>
      <c r="F69" s="211"/>
    </row>
    <row r="70" spans="1:6" ht="13.95" hidden="1" customHeight="1" x14ac:dyDescent="0.25">
      <c r="A70" s="854" t="s">
        <v>205</v>
      </c>
      <c r="B70" s="845"/>
      <c r="C70" s="845"/>
      <c r="D70" s="846"/>
      <c r="E70" s="211"/>
      <c r="F70" s="211"/>
    </row>
    <row r="71" spans="1:6" ht="13.95" hidden="1" customHeight="1" x14ac:dyDescent="0.25">
      <c r="A71" s="854" t="s">
        <v>755</v>
      </c>
      <c r="B71" s="845"/>
      <c r="C71" s="845"/>
      <c r="D71" s="846"/>
      <c r="E71" s="211"/>
      <c r="F71" s="211"/>
    </row>
    <row r="72" spans="1:6" ht="13.95" hidden="1" customHeight="1" x14ac:dyDescent="0.25">
      <c r="A72" s="854" t="s">
        <v>756</v>
      </c>
      <c r="B72" s="845"/>
      <c r="C72" s="845"/>
      <c r="D72" s="846"/>
      <c r="E72" s="211"/>
      <c r="F72" s="211"/>
    </row>
    <row r="73" spans="1:6" ht="13.95" hidden="1" customHeight="1" x14ac:dyDescent="0.25">
      <c r="A73" s="854" t="s">
        <v>757</v>
      </c>
      <c r="B73" s="845"/>
      <c r="C73" s="845"/>
      <c r="D73" s="846"/>
      <c r="E73" s="211"/>
      <c r="F73" s="211"/>
    </row>
    <row r="74" spans="1:6" ht="13.95" hidden="1" customHeight="1" x14ac:dyDescent="0.25">
      <c r="A74" s="854" t="s">
        <v>758</v>
      </c>
      <c r="B74" s="845"/>
      <c r="C74" s="845"/>
      <c r="D74" s="846"/>
      <c r="E74" s="211"/>
      <c r="F74" s="211"/>
    </row>
    <row r="75" spans="1:6" ht="13.95" hidden="1" customHeight="1" x14ac:dyDescent="0.25">
      <c r="A75" s="854" t="s">
        <v>759</v>
      </c>
      <c r="B75" s="845"/>
      <c r="C75" s="845"/>
      <c r="D75" s="846"/>
      <c r="E75" s="211"/>
      <c r="F75" s="211"/>
    </row>
    <row r="76" spans="1:6" ht="13.95" hidden="1" customHeight="1" x14ac:dyDescent="0.25">
      <c r="A76" s="854" t="s">
        <v>760</v>
      </c>
      <c r="B76" s="845"/>
      <c r="C76" s="845"/>
      <c r="D76" s="846"/>
      <c r="E76" s="211"/>
      <c r="F76" s="211"/>
    </row>
    <row r="77" spans="1:6" ht="13.95" hidden="1" customHeight="1" x14ac:dyDescent="0.25">
      <c r="A77" s="854" t="s">
        <v>761</v>
      </c>
      <c r="B77" s="845"/>
      <c r="C77" s="845"/>
      <c r="D77" s="846"/>
      <c r="E77" s="211"/>
      <c r="F77" s="211"/>
    </row>
    <row r="78" spans="1:6" ht="13.95" hidden="1" customHeight="1" x14ac:dyDescent="0.25">
      <c r="A78" s="854" t="s">
        <v>762</v>
      </c>
      <c r="B78" s="845"/>
      <c r="C78" s="845"/>
      <c r="D78" s="846"/>
      <c r="E78" s="211"/>
      <c r="F78" s="211"/>
    </row>
    <row r="79" spans="1:6" ht="13.95" hidden="1" customHeight="1" x14ac:dyDescent="0.25">
      <c r="A79" s="854" t="s">
        <v>763</v>
      </c>
      <c r="B79" s="845"/>
      <c r="C79" s="845"/>
      <c r="D79" s="846"/>
      <c r="E79" s="211"/>
      <c r="F79" s="211"/>
    </row>
    <row r="80" spans="1:6" ht="13.95" hidden="1" customHeight="1" x14ac:dyDescent="0.25">
      <c r="A80" s="854" t="s">
        <v>764</v>
      </c>
      <c r="B80" s="845"/>
      <c r="C80" s="845"/>
      <c r="D80" s="846"/>
      <c r="E80" s="211"/>
      <c r="F80" s="211"/>
    </row>
    <row r="81" spans="1:8" ht="13.95" hidden="1" customHeight="1" x14ac:dyDescent="0.25">
      <c r="A81" s="854" t="s">
        <v>765</v>
      </c>
      <c r="B81" s="845"/>
      <c r="C81" s="845"/>
      <c r="D81" s="846"/>
      <c r="E81" s="211"/>
      <c r="F81" s="211"/>
    </row>
    <row r="82" spans="1:8" ht="13.95" hidden="1" customHeight="1" x14ac:dyDescent="0.25">
      <c r="A82" s="854" t="s">
        <v>766</v>
      </c>
      <c r="B82" s="845"/>
      <c r="C82" s="845"/>
      <c r="D82" s="846"/>
      <c r="E82" s="211"/>
      <c r="F82" s="211"/>
    </row>
    <row r="83" spans="1:8" ht="13.95" hidden="1" customHeight="1" x14ac:dyDescent="0.25">
      <c r="A83" s="854" t="s">
        <v>313</v>
      </c>
      <c r="B83" s="845"/>
      <c r="C83" s="845"/>
      <c r="D83" s="846"/>
      <c r="E83" s="211"/>
      <c r="F83" s="211"/>
    </row>
    <row r="84" spans="1:8" ht="13.95" hidden="1" customHeight="1" x14ac:dyDescent="0.25">
      <c r="A84" s="854" t="s">
        <v>767</v>
      </c>
      <c r="B84" s="845"/>
      <c r="C84" s="845"/>
      <c r="D84" s="846"/>
      <c r="E84" s="211"/>
      <c r="F84" s="211"/>
    </row>
    <row r="85" spans="1:8" ht="13.95" hidden="1" customHeight="1" x14ac:dyDescent="0.25">
      <c r="A85" s="854" t="s">
        <v>768</v>
      </c>
      <c r="B85" s="845"/>
      <c r="C85" s="845"/>
      <c r="D85" s="846"/>
      <c r="E85" s="211"/>
      <c r="F85" s="211"/>
    </row>
    <row r="86" spans="1:8" ht="13.95" hidden="1" customHeight="1" x14ac:dyDescent="0.25">
      <c r="A86" s="854" t="s">
        <v>73</v>
      </c>
      <c r="B86" s="845"/>
      <c r="C86" s="845"/>
      <c r="D86" s="846"/>
      <c r="E86" s="211"/>
      <c r="F86" s="211"/>
    </row>
    <row r="87" spans="1:8" ht="13.95" hidden="1" customHeight="1" x14ac:dyDescent="0.25">
      <c r="A87" s="854" t="s">
        <v>524</v>
      </c>
      <c r="B87" s="845"/>
      <c r="C87" s="845"/>
      <c r="D87" s="846"/>
      <c r="E87" s="211"/>
      <c r="F87" s="211"/>
    </row>
    <row r="88" spans="1:8" s="212" customFormat="1" ht="7.2" hidden="1" customHeight="1" x14ac:dyDescent="0.25">
      <c r="A88" s="854"/>
      <c r="B88" s="845"/>
      <c r="C88" s="845"/>
      <c r="D88" s="845"/>
      <c r="E88" s="211"/>
      <c r="F88" s="211"/>
    </row>
    <row r="89" spans="1:8" s="212" customFormat="1" ht="16.95" customHeight="1" x14ac:dyDescent="0.25">
      <c r="A89" s="855" t="s">
        <v>1041</v>
      </c>
      <c r="B89" s="855"/>
      <c r="C89" s="855" t="s">
        <v>572</v>
      </c>
      <c r="D89" s="855"/>
      <c r="E89" s="855"/>
      <c r="F89" s="424" t="s">
        <v>920</v>
      </c>
    </row>
    <row r="90" spans="1:8" s="213" customFormat="1" ht="15.6" customHeight="1" x14ac:dyDescent="0.25">
      <c r="A90" s="1123" t="s">
        <v>927</v>
      </c>
      <c r="B90" s="1123"/>
      <c r="C90" s="1120" t="s">
        <v>724</v>
      </c>
      <c r="D90" s="1120"/>
      <c r="E90" s="1120"/>
      <c r="F90" s="1121" t="s">
        <v>1043</v>
      </c>
      <c r="G90" s="1121"/>
      <c r="H90" s="1121"/>
    </row>
    <row r="91" spans="1:8" s="213" customFormat="1" ht="14.4" customHeight="1" x14ac:dyDescent="0.25">
      <c r="A91" s="386"/>
      <c r="B91" s="386"/>
      <c r="C91" s="221"/>
      <c r="D91" s="221"/>
      <c r="E91" s="221"/>
      <c r="F91" s="426"/>
      <c r="G91" s="426"/>
      <c r="H91" s="426"/>
    </row>
    <row r="92" spans="1:8" s="213" customFormat="1" ht="14.4" customHeight="1" x14ac:dyDescent="0.25">
      <c r="A92" s="386"/>
      <c r="B92" s="386"/>
      <c r="C92" s="221"/>
      <c r="D92" s="221"/>
      <c r="E92" s="221"/>
      <c r="F92" s="426"/>
      <c r="G92" s="426"/>
      <c r="H92" s="426"/>
    </row>
    <row r="93" spans="1:8" s="210" customFormat="1" x14ac:dyDescent="0.25">
      <c r="A93" s="842"/>
      <c r="B93" s="842"/>
      <c r="C93" s="842"/>
      <c r="D93" s="842"/>
      <c r="E93" s="842"/>
      <c r="F93" s="842"/>
    </row>
    <row r="94" spans="1:8" ht="0.75" customHeight="1" x14ac:dyDescent="0.25">
      <c r="A94" s="35"/>
      <c r="B94" s="35"/>
      <c r="C94" s="35"/>
      <c r="D94" s="35"/>
      <c r="E94" s="35"/>
      <c r="F94" s="35"/>
    </row>
    <row r="95" spans="1:8" x14ac:dyDescent="0.25">
      <c r="A95" s="35"/>
      <c r="B95" s="35"/>
      <c r="C95" s="35"/>
      <c r="D95" s="35"/>
      <c r="E95" s="35"/>
      <c r="F95" s="35"/>
    </row>
    <row r="96" spans="1:8" ht="2.25" customHeight="1" x14ac:dyDescent="0.25">
      <c r="A96" s="35"/>
      <c r="B96" s="35"/>
      <c r="C96" s="35"/>
      <c r="D96" s="35"/>
      <c r="E96" s="35"/>
      <c r="F96" s="35"/>
    </row>
    <row r="97" spans="1:6" x14ac:dyDescent="0.25">
      <c r="A97" s="35"/>
      <c r="B97" s="35"/>
      <c r="C97" s="35"/>
      <c r="D97" s="35"/>
      <c r="E97" s="35"/>
      <c r="F97" s="35"/>
    </row>
    <row r="98" spans="1:6" s="213" customFormat="1" x14ac:dyDescent="0.25">
      <c r="A98" s="211"/>
      <c r="B98" s="211"/>
      <c r="C98" s="845"/>
      <c r="D98" s="845"/>
      <c r="E98" s="211"/>
      <c r="F98" s="211"/>
    </row>
    <row r="99" spans="1:6" s="210" customFormat="1" x14ac:dyDescent="0.25">
      <c r="A99" s="215"/>
      <c r="B99" s="215"/>
      <c r="C99" s="842"/>
      <c r="D99" s="842"/>
      <c r="E99" s="215"/>
      <c r="F99" s="215"/>
    </row>
    <row r="100" spans="1:6" x14ac:dyDescent="0.25">
      <c r="A100" s="35"/>
      <c r="B100" s="39"/>
      <c r="C100" s="216"/>
      <c r="D100" s="216"/>
      <c r="E100" s="35"/>
      <c r="F100" s="35"/>
    </row>
    <row r="101" spans="1:6" x14ac:dyDescent="0.25">
      <c r="A101" s="35"/>
      <c r="B101" s="35"/>
      <c r="C101" s="35"/>
      <c r="D101" s="35"/>
      <c r="E101" s="35"/>
      <c r="F101" s="35"/>
    </row>
    <row r="102" spans="1:6" x14ac:dyDescent="0.25">
      <c r="A102" s="35"/>
      <c r="B102" s="35"/>
      <c r="C102" s="35"/>
      <c r="D102" s="35"/>
      <c r="E102" s="35"/>
      <c r="F102" s="35"/>
    </row>
    <row r="103" spans="1:6" x14ac:dyDescent="0.25">
      <c r="A103" s="35"/>
      <c r="B103" s="35"/>
      <c r="C103" s="35"/>
      <c r="D103" s="35"/>
      <c r="E103" s="35"/>
      <c r="F103" s="35"/>
    </row>
  </sheetData>
  <mergeCells count="95">
    <mergeCell ref="A9:G9"/>
    <mergeCell ref="A1:F1"/>
    <mergeCell ref="A2:F2"/>
    <mergeCell ref="A6:G6"/>
    <mergeCell ref="B7:C7"/>
    <mergeCell ref="D7:E7"/>
    <mergeCell ref="A19:E19"/>
    <mergeCell ref="A10:G10"/>
    <mergeCell ref="A11:G11"/>
    <mergeCell ref="A12:G12"/>
    <mergeCell ref="A13:G13"/>
    <mergeCell ref="A14:C14"/>
    <mergeCell ref="E14:G14"/>
    <mergeCell ref="A15:F15"/>
    <mergeCell ref="A16:C16"/>
    <mergeCell ref="D16:E16"/>
    <mergeCell ref="A17:G17"/>
    <mergeCell ref="A18:G18"/>
    <mergeCell ref="A34:D34"/>
    <mergeCell ref="A20:E20"/>
    <mergeCell ref="A30:B30"/>
    <mergeCell ref="C30:D30"/>
    <mergeCell ref="E30:F30"/>
    <mergeCell ref="C27:D27"/>
    <mergeCell ref="A31:B31"/>
    <mergeCell ref="C31:D31"/>
    <mergeCell ref="E31:F31"/>
    <mergeCell ref="A32:D32"/>
    <mergeCell ref="A33:D33"/>
    <mergeCell ref="A46:D46"/>
    <mergeCell ref="A35:D35"/>
    <mergeCell ref="A36:D36"/>
    <mergeCell ref="A37:D37"/>
    <mergeCell ref="A38:D38"/>
    <mergeCell ref="A39:D39"/>
    <mergeCell ref="A40:D40"/>
    <mergeCell ref="A41:D41"/>
    <mergeCell ref="A42:D42"/>
    <mergeCell ref="A43:D43"/>
    <mergeCell ref="A44:D44"/>
    <mergeCell ref="A45:D45"/>
    <mergeCell ref="A58:D58"/>
    <mergeCell ref="A47:D47"/>
    <mergeCell ref="A48:D48"/>
    <mergeCell ref="A49:D49"/>
    <mergeCell ref="A50:D50"/>
    <mergeCell ref="A51:D51"/>
    <mergeCell ref="A52:D52"/>
    <mergeCell ref="A53:D53"/>
    <mergeCell ref="A54:D54"/>
    <mergeCell ref="A55:D55"/>
    <mergeCell ref="A56:D56"/>
    <mergeCell ref="A57:D57"/>
    <mergeCell ref="A70:D70"/>
    <mergeCell ref="A59:D59"/>
    <mergeCell ref="A60:D60"/>
    <mergeCell ref="A61:D61"/>
    <mergeCell ref="A62:D62"/>
    <mergeCell ref="A63:D63"/>
    <mergeCell ref="A64:D64"/>
    <mergeCell ref="A65:D65"/>
    <mergeCell ref="A66:D66"/>
    <mergeCell ref="A67:D67"/>
    <mergeCell ref="A68:D68"/>
    <mergeCell ref="A69:D69"/>
    <mergeCell ref="A80:D80"/>
    <mergeCell ref="A81:D81"/>
    <mergeCell ref="A82:D82"/>
    <mergeCell ref="A71:D71"/>
    <mergeCell ref="A72:D72"/>
    <mergeCell ref="A73:D73"/>
    <mergeCell ref="A74:D74"/>
    <mergeCell ref="A75:D75"/>
    <mergeCell ref="A76:D76"/>
    <mergeCell ref="C99:D99"/>
    <mergeCell ref="A24:B24"/>
    <mergeCell ref="A26:B26"/>
    <mergeCell ref="A27:B27"/>
    <mergeCell ref="A89:B89"/>
    <mergeCell ref="A90:B90"/>
    <mergeCell ref="C26:D26"/>
    <mergeCell ref="A83:D83"/>
    <mergeCell ref="A84:D84"/>
    <mergeCell ref="A85:D85"/>
    <mergeCell ref="A86:D86"/>
    <mergeCell ref="A87:D87"/>
    <mergeCell ref="A88:D88"/>
    <mergeCell ref="A77:D77"/>
    <mergeCell ref="A78:D78"/>
    <mergeCell ref="A79:D79"/>
    <mergeCell ref="C89:E89"/>
    <mergeCell ref="C90:E90"/>
    <mergeCell ref="F90:H90"/>
    <mergeCell ref="A93:F93"/>
    <mergeCell ref="C98:D98"/>
  </mergeCells>
  <pageMargins left="0.51" right="0.48" top="0.25" bottom="0.18" header="0.13" footer="0.12"/>
  <pageSetup paperSize="9" scale="80" fitToWidth="0" fitToHeight="0" orientation="portrait" r:id="rId1"/>
  <headerFooter>
    <oddHeader>&amp;C&amp;G</oddHeader>
    <oddFooter>&amp;C&amp;G</oddFooter>
  </headerFooter>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49"/>
  <sheetViews>
    <sheetView view="pageLayout" topLeftCell="A21" zoomScale="145" zoomScaleNormal="100" zoomScaleSheetLayoutView="119" zoomScalePageLayoutView="145" workbookViewId="0">
      <selection activeCell="F51" sqref="F51"/>
    </sheetView>
  </sheetViews>
  <sheetFormatPr defaultRowHeight="14.4" x14ac:dyDescent="0.3"/>
  <cols>
    <col min="2" max="4" width="9.109375" customWidth="1"/>
    <col min="6" max="6" width="7.44140625" customWidth="1"/>
    <col min="8" max="8" width="8.44140625" customWidth="1"/>
    <col min="9" max="9" width="13.6640625" customWidth="1"/>
    <col min="10" max="11" width="9.109375" customWidth="1"/>
    <col min="18" max="18" width="13.33203125" customWidth="1"/>
    <col min="19" max="19" width="9.109375" hidden="1" customWidth="1"/>
  </cols>
  <sheetData>
    <row r="1" spans="1:18" ht="15.6" x14ac:dyDescent="0.3">
      <c r="A1" s="281"/>
      <c r="B1" s="281"/>
      <c r="C1" s="281"/>
      <c r="D1" s="281"/>
      <c r="E1" s="281"/>
      <c r="F1" s="281"/>
      <c r="G1" s="281"/>
      <c r="H1" s="281"/>
      <c r="I1" s="281"/>
      <c r="J1" s="281"/>
      <c r="K1" s="281"/>
      <c r="L1" s="281"/>
      <c r="M1" s="281"/>
      <c r="N1" s="281"/>
      <c r="O1" s="281"/>
      <c r="P1" s="281"/>
      <c r="Q1" s="281"/>
      <c r="R1" s="281"/>
    </row>
    <row r="2" spans="1:18" ht="15.6" x14ac:dyDescent="0.3">
      <c r="A2" s="281"/>
      <c r="B2" s="281"/>
      <c r="C2" s="281"/>
      <c r="D2" s="282"/>
      <c r="E2" s="281"/>
      <c r="F2" s="281"/>
      <c r="G2" s="281"/>
      <c r="H2" s="281"/>
      <c r="I2" s="281"/>
      <c r="J2" s="281"/>
      <c r="K2" s="281"/>
      <c r="L2" s="281"/>
      <c r="M2" s="282" t="s">
        <v>258</v>
      </c>
      <c r="N2" s="281"/>
      <c r="O2" s="281"/>
      <c r="P2" s="281"/>
      <c r="Q2" s="281"/>
      <c r="R2" s="281"/>
    </row>
    <row r="3" spans="1:18" ht="15.6" x14ac:dyDescent="0.3">
      <c r="A3" s="281"/>
      <c r="B3" s="281"/>
      <c r="C3" s="281"/>
      <c r="D3" s="281"/>
      <c r="E3" s="342"/>
      <c r="F3" s="281"/>
      <c r="G3" s="281"/>
      <c r="H3" s="281"/>
      <c r="I3" s="281"/>
      <c r="J3" s="281"/>
      <c r="K3" s="281"/>
      <c r="L3" s="281"/>
      <c r="M3" s="281"/>
      <c r="N3" s="342" t="s">
        <v>240</v>
      </c>
      <c r="O3" s="281"/>
      <c r="P3" s="281"/>
      <c r="Q3" s="281"/>
      <c r="R3" s="281"/>
    </row>
    <row r="4" spans="1:18" ht="15.6" x14ac:dyDescent="0.3">
      <c r="A4" s="281"/>
      <c r="B4" s="281"/>
      <c r="C4" s="281"/>
      <c r="D4" s="281"/>
      <c r="E4" s="283"/>
      <c r="F4" s="281"/>
      <c r="G4" s="281"/>
      <c r="H4" s="281"/>
      <c r="I4" s="281"/>
      <c r="J4" s="281"/>
      <c r="K4" s="281"/>
      <c r="L4" s="281"/>
      <c r="M4" s="281"/>
      <c r="N4" s="283" t="s">
        <v>876</v>
      </c>
      <c r="O4" s="281"/>
      <c r="P4" s="281"/>
      <c r="Q4" s="281"/>
      <c r="R4" s="281"/>
    </row>
    <row r="5" spans="1:18" ht="15.6" x14ac:dyDescent="0.3">
      <c r="A5" s="281"/>
      <c r="B5" s="281"/>
      <c r="C5" s="281"/>
      <c r="D5" s="281"/>
      <c r="E5" s="284"/>
      <c r="F5" s="281"/>
      <c r="G5" s="281"/>
      <c r="H5" s="281"/>
      <c r="I5" s="281"/>
      <c r="J5" s="281"/>
      <c r="K5" s="281"/>
      <c r="L5" s="281"/>
      <c r="M5" s="281"/>
      <c r="N5" s="284" t="s">
        <v>932</v>
      </c>
      <c r="O5" s="281"/>
      <c r="P5" s="281"/>
      <c r="Q5" s="281"/>
      <c r="R5" s="281"/>
    </row>
    <row r="6" spans="1:18" ht="15.6" x14ac:dyDescent="0.3">
      <c r="A6" s="281"/>
      <c r="B6" s="281"/>
      <c r="C6" s="281"/>
      <c r="D6" s="281"/>
      <c r="E6" s="285" t="s">
        <v>877</v>
      </c>
      <c r="F6" s="281"/>
      <c r="G6" s="281"/>
      <c r="H6" s="281"/>
      <c r="I6" s="281"/>
      <c r="J6" s="281"/>
      <c r="K6" s="281"/>
      <c r="L6" s="281"/>
      <c r="M6" s="281"/>
      <c r="N6" s="285" t="s">
        <v>877</v>
      </c>
      <c r="O6" s="281"/>
      <c r="P6" s="281"/>
      <c r="Q6" s="281"/>
      <c r="R6" s="281"/>
    </row>
    <row r="7" spans="1:18" ht="15.6" x14ac:dyDescent="0.3">
      <c r="A7" s="281"/>
      <c r="B7" s="281"/>
      <c r="C7" s="281"/>
      <c r="D7" s="281"/>
      <c r="E7" s="342" t="s">
        <v>878</v>
      </c>
      <c r="F7" s="281"/>
      <c r="G7" s="281"/>
      <c r="H7" s="281"/>
      <c r="I7" s="281"/>
      <c r="J7" s="281"/>
      <c r="K7" s="281"/>
      <c r="L7" s="281"/>
      <c r="M7" s="1047" t="str">
        <f>E7</f>
        <v>bac resolution No:</v>
      </c>
      <c r="N7" s="1047"/>
      <c r="O7" s="1047"/>
      <c r="P7" s="281"/>
      <c r="Q7" s="281"/>
      <c r="R7" s="281"/>
    </row>
    <row r="8" spans="1:18" ht="15.6" x14ac:dyDescent="0.3">
      <c r="A8" s="281"/>
      <c r="B8" s="281"/>
      <c r="C8" s="281"/>
      <c r="D8" s="1048" t="str">
        <f>PR!B12</f>
        <v>2510-1005-380</v>
      </c>
      <c r="E8" s="1048"/>
      <c r="F8" s="1048"/>
      <c r="G8" s="281"/>
      <c r="H8" s="281" t="s">
        <v>776</v>
      </c>
      <c r="I8" s="281"/>
      <c r="J8" s="281"/>
      <c r="K8" s="281"/>
      <c r="L8" s="281"/>
      <c r="M8" s="1047" t="str">
        <f>D8</f>
        <v>2510-1005-380</v>
      </c>
      <c r="N8" s="1047"/>
      <c r="O8" s="1047"/>
      <c r="P8" s="281"/>
      <c r="Q8" s="281"/>
      <c r="R8" s="281"/>
    </row>
    <row r="9" spans="1:18" ht="6.75" customHeight="1" x14ac:dyDescent="0.3">
      <c r="A9" s="281"/>
      <c r="B9" s="281"/>
      <c r="C9" s="281"/>
      <c r="D9" s="281"/>
      <c r="E9" s="281"/>
      <c r="F9" s="281"/>
      <c r="G9" s="281"/>
      <c r="H9" s="281"/>
      <c r="I9" s="281"/>
      <c r="J9" s="281"/>
      <c r="K9" s="281"/>
      <c r="L9" s="281"/>
      <c r="M9" s="281"/>
      <c r="N9" s="281"/>
      <c r="O9" s="281"/>
      <c r="P9" s="281"/>
      <c r="Q9" s="281"/>
      <c r="R9" s="281"/>
    </row>
    <row r="10" spans="1:18" ht="14.25" customHeight="1" x14ac:dyDescent="0.3">
      <c r="A10" s="281"/>
      <c r="B10" s="281"/>
      <c r="C10" s="281"/>
      <c r="D10" s="281"/>
      <c r="E10" s="286" t="s">
        <v>879</v>
      </c>
      <c r="F10" s="281"/>
      <c r="G10" s="281"/>
      <c r="H10" s="281"/>
      <c r="I10" s="281"/>
      <c r="J10" s="281"/>
      <c r="K10" s="281"/>
      <c r="L10" s="281"/>
      <c r="M10" s="281"/>
      <c r="N10" s="286" t="s">
        <v>880</v>
      </c>
      <c r="O10" s="281"/>
      <c r="P10" s="281"/>
      <c r="Q10" s="281"/>
      <c r="R10" s="281"/>
    </row>
    <row r="11" spans="1:18" ht="6.75" hidden="1" customHeight="1" x14ac:dyDescent="0.3"/>
    <row r="12" spans="1:18" ht="61.2" customHeight="1" x14ac:dyDescent="0.3">
      <c r="A12" s="992" t="s">
        <v>1045</v>
      </c>
      <c r="B12" s="992"/>
      <c r="C12" s="992"/>
      <c r="D12" s="992"/>
      <c r="E12" s="992"/>
      <c r="F12" s="992"/>
      <c r="G12" s="992"/>
      <c r="H12" s="992"/>
      <c r="I12" s="992"/>
      <c r="J12" s="992" t="s">
        <v>1045</v>
      </c>
      <c r="K12" s="992"/>
      <c r="L12" s="992"/>
      <c r="M12" s="992"/>
      <c r="N12" s="992"/>
      <c r="O12" s="992"/>
      <c r="P12" s="992"/>
      <c r="Q12" s="992"/>
      <c r="R12" s="992"/>
    </row>
    <row r="13" spans="1:18" ht="4.2" hidden="1" customHeight="1" x14ac:dyDescent="0.3">
      <c r="A13" s="992"/>
      <c r="B13" s="992"/>
      <c r="C13" s="992"/>
      <c r="D13" s="992"/>
      <c r="E13" s="992"/>
      <c r="F13" s="992"/>
      <c r="G13" s="992"/>
      <c r="H13" s="992"/>
      <c r="I13" s="992"/>
      <c r="J13" s="992"/>
      <c r="K13" s="992"/>
      <c r="L13" s="992"/>
      <c r="M13" s="992"/>
      <c r="N13" s="992"/>
      <c r="O13" s="992"/>
      <c r="P13" s="992"/>
      <c r="Q13" s="992"/>
      <c r="R13" s="992"/>
    </row>
    <row r="14" spans="1:18" ht="9.75" hidden="1" customHeight="1" x14ac:dyDescent="0.3"/>
    <row r="15" spans="1:18" ht="25.5" customHeight="1" x14ac:dyDescent="0.3">
      <c r="A15" s="1019" t="s">
        <v>1046</v>
      </c>
      <c r="B15" s="1019"/>
      <c r="C15" s="1019"/>
      <c r="D15" s="1019"/>
      <c r="E15" s="1019"/>
      <c r="F15" s="1019"/>
      <c r="G15" s="1019"/>
      <c r="H15" s="1019"/>
      <c r="I15" s="1019"/>
      <c r="J15" s="1019" t="s">
        <v>1046</v>
      </c>
      <c r="K15" s="1019"/>
      <c r="L15" s="1019"/>
      <c r="M15" s="1019"/>
      <c r="N15" s="1019"/>
      <c r="O15" s="1019"/>
      <c r="P15" s="1019"/>
      <c r="Q15" s="1019"/>
      <c r="R15" s="1019"/>
    </row>
    <row r="16" spans="1:18" ht="36.6" customHeight="1" x14ac:dyDescent="0.3">
      <c r="A16" s="1019"/>
      <c r="B16" s="1019"/>
      <c r="C16" s="1019"/>
      <c r="D16" s="1019"/>
      <c r="E16" s="1019"/>
      <c r="F16" s="1019"/>
      <c r="G16" s="1019"/>
      <c r="H16" s="1019"/>
      <c r="I16" s="1019"/>
      <c r="J16" s="1019"/>
      <c r="K16" s="1019"/>
      <c r="L16" s="1019"/>
      <c r="M16" s="1019"/>
      <c r="N16" s="1019"/>
      <c r="O16" s="1019"/>
      <c r="P16" s="1019"/>
      <c r="Q16" s="1019"/>
      <c r="R16" s="1019"/>
    </row>
    <row r="17" spans="1:18" hidden="1" x14ac:dyDescent="0.3"/>
    <row r="18" spans="1:18" ht="16.5" customHeight="1" x14ac:dyDescent="0.3">
      <c r="A18" s="1019" t="s">
        <v>1047</v>
      </c>
      <c r="B18" s="1019"/>
      <c r="C18" s="1019"/>
      <c r="D18" s="1019"/>
      <c r="E18" s="1019"/>
      <c r="F18" s="1019"/>
      <c r="G18" s="1019"/>
      <c r="H18" s="1019"/>
      <c r="I18" s="1019"/>
      <c r="J18" s="1019" t="s">
        <v>1047</v>
      </c>
      <c r="K18" s="1019"/>
      <c r="L18" s="1019"/>
      <c r="M18" s="1019"/>
      <c r="N18" s="1019"/>
      <c r="O18" s="1019"/>
      <c r="P18" s="1019"/>
      <c r="Q18" s="1019"/>
      <c r="R18" s="1019"/>
    </row>
    <row r="19" spans="1:18" ht="19.2" customHeight="1" thickBot="1" x14ac:dyDescent="0.35">
      <c r="A19" s="1019"/>
      <c r="B19" s="1019"/>
      <c r="C19" s="1019"/>
      <c r="D19" s="1019"/>
      <c r="E19" s="1019"/>
      <c r="F19" s="1019"/>
      <c r="G19" s="1019"/>
      <c r="H19" s="1019"/>
      <c r="I19" s="1019"/>
      <c r="J19" s="1019"/>
      <c r="K19" s="1019"/>
      <c r="L19" s="1019"/>
      <c r="M19" s="1019"/>
      <c r="N19" s="1019"/>
      <c r="O19" s="1019"/>
      <c r="P19" s="1019"/>
      <c r="Q19" s="1019"/>
      <c r="R19" s="1019"/>
    </row>
    <row r="20" spans="1:18" ht="0.6" hidden="1" customHeight="1" thickBot="1" x14ac:dyDescent="0.35"/>
    <row r="21" spans="1:18" ht="27" customHeight="1" x14ac:dyDescent="0.3">
      <c r="A21" s="340" t="s">
        <v>881</v>
      </c>
      <c r="B21" s="1012" t="s">
        <v>936</v>
      </c>
      <c r="C21" s="1012"/>
      <c r="D21" s="1012"/>
      <c r="E21" s="1012"/>
      <c r="F21" s="1012"/>
      <c r="G21" s="1012" t="s">
        <v>882</v>
      </c>
      <c r="H21" s="1012"/>
      <c r="I21" s="340" t="s">
        <v>883</v>
      </c>
      <c r="J21" s="287" t="s">
        <v>881</v>
      </c>
      <c r="K21" s="1012" t="s">
        <v>936</v>
      </c>
      <c r="L21" s="1012"/>
      <c r="M21" s="1012"/>
      <c r="N21" s="1012"/>
      <c r="O21" s="1012"/>
      <c r="P21" s="1012" t="s">
        <v>882</v>
      </c>
      <c r="Q21" s="1012"/>
      <c r="R21" s="340" t="s">
        <v>883</v>
      </c>
    </row>
    <row r="22" spans="1:18" ht="20.25" customHeight="1" x14ac:dyDescent="0.3">
      <c r="A22" s="288">
        <v>1</v>
      </c>
      <c r="B22" s="1013">
        <f>DATA!W393</f>
        <v>0</v>
      </c>
      <c r="C22" s="1014"/>
      <c r="D22" s="1014"/>
      <c r="E22" s="1014"/>
      <c r="F22" s="1015"/>
      <c r="G22" s="1010">
        <f>PR!H110</f>
        <v>81000</v>
      </c>
      <c r="H22" s="1011"/>
      <c r="I22" s="341">
        <v>30000</v>
      </c>
      <c r="J22" s="288">
        <v>1</v>
      </c>
      <c r="K22" s="1013">
        <f>B22</f>
        <v>0</v>
      </c>
      <c r="L22" s="1014"/>
      <c r="M22" s="1014"/>
      <c r="N22" s="1014"/>
      <c r="O22" s="1015"/>
      <c r="P22" s="1010">
        <f t="shared" ref="P22:P28" si="0">G22</f>
        <v>81000</v>
      </c>
      <c r="Q22" s="1011"/>
      <c r="R22" s="289">
        <f t="shared" ref="R22:R28" si="1">I22</f>
        <v>30000</v>
      </c>
    </row>
    <row r="23" spans="1:18" ht="19.95" customHeight="1" x14ac:dyDescent="0.3">
      <c r="A23" s="288">
        <v>2</v>
      </c>
      <c r="B23" s="1013"/>
      <c r="C23" s="1014"/>
      <c r="D23" s="1014"/>
      <c r="E23" s="1014"/>
      <c r="F23" s="1015"/>
      <c r="G23" s="1010"/>
      <c r="H23" s="1011"/>
      <c r="I23" s="341"/>
      <c r="J23" s="288">
        <v>2</v>
      </c>
      <c r="K23" s="1013">
        <f t="shared" ref="K23:K24" si="2">B23</f>
        <v>0</v>
      </c>
      <c r="L23" s="1014"/>
      <c r="M23" s="1014"/>
      <c r="N23" s="1014"/>
      <c r="O23" s="1015"/>
      <c r="P23" s="1010">
        <f t="shared" si="0"/>
        <v>0</v>
      </c>
      <c r="Q23" s="1011"/>
      <c r="R23" s="289">
        <f t="shared" si="1"/>
        <v>0</v>
      </c>
    </row>
    <row r="24" spans="1:18" s="290" customFormat="1" ht="18" customHeight="1" x14ac:dyDescent="0.3">
      <c r="A24" s="288">
        <v>3</v>
      </c>
      <c r="B24" s="1013"/>
      <c r="C24" s="1014"/>
      <c r="D24" s="1014"/>
      <c r="E24" s="1014"/>
      <c r="F24" s="1015"/>
      <c r="G24" s="1010"/>
      <c r="H24" s="1011"/>
      <c r="I24" s="341"/>
      <c r="J24" s="288">
        <v>3</v>
      </c>
      <c r="K24" s="1013">
        <f t="shared" si="2"/>
        <v>0</v>
      </c>
      <c r="L24" s="1014"/>
      <c r="M24" s="1014"/>
      <c r="N24" s="1014"/>
      <c r="O24" s="1015"/>
      <c r="P24" s="1010">
        <f t="shared" si="0"/>
        <v>0</v>
      </c>
      <c r="Q24" s="1011"/>
      <c r="R24" s="289">
        <f t="shared" si="1"/>
        <v>0</v>
      </c>
    </row>
    <row r="25" spans="1:18" ht="19.95" hidden="1" customHeight="1" x14ac:dyDescent="0.3">
      <c r="A25" s="288">
        <v>4</v>
      </c>
      <c r="B25" s="1013"/>
      <c r="C25" s="1014"/>
      <c r="D25" s="1014"/>
      <c r="E25" s="1014"/>
      <c r="F25" s="1015"/>
      <c r="G25" s="1010"/>
      <c r="H25" s="1011"/>
      <c r="I25" s="341"/>
      <c r="J25" s="288">
        <v>4</v>
      </c>
      <c r="K25" s="1013">
        <f>B25</f>
        <v>0</v>
      </c>
      <c r="L25" s="1014"/>
      <c r="M25" s="1014"/>
      <c r="N25" s="1014"/>
      <c r="O25" s="1015"/>
      <c r="P25" s="1010">
        <f t="shared" si="0"/>
        <v>0</v>
      </c>
      <c r="Q25" s="1011"/>
      <c r="R25" s="289">
        <f>I25</f>
        <v>0</v>
      </c>
    </row>
    <row r="26" spans="1:18" ht="18" hidden="1" customHeight="1" x14ac:dyDescent="0.3">
      <c r="A26" s="288">
        <v>5</v>
      </c>
      <c r="B26" s="1013"/>
      <c r="C26" s="1014"/>
      <c r="D26" s="1014"/>
      <c r="E26" s="1014"/>
      <c r="F26" s="1015"/>
      <c r="G26" s="1010"/>
      <c r="H26" s="1011"/>
      <c r="I26" s="341"/>
      <c r="J26" s="288">
        <v>5</v>
      </c>
      <c r="K26" s="1012">
        <f>B26</f>
        <v>0</v>
      </c>
      <c r="L26" s="1012"/>
      <c r="M26" s="1012"/>
      <c r="N26" s="1012"/>
      <c r="O26" s="1012"/>
      <c r="P26" s="1010">
        <f>G26</f>
        <v>0</v>
      </c>
      <c r="Q26" s="1011"/>
      <c r="R26" s="289">
        <f>I26</f>
        <v>0</v>
      </c>
    </row>
    <row r="27" spans="1:18" ht="18" hidden="1" customHeight="1" x14ac:dyDescent="0.3">
      <c r="A27" s="288">
        <v>6</v>
      </c>
      <c r="B27" s="1013"/>
      <c r="C27" s="1014"/>
      <c r="D27" s="1014"/>
      <c r="E27" s="1014"/>
      <c r="F27" s="1015"/>
      <c r="G27" s="1010"/>
      <c r="H27" s="1011"/>
      <c r="I27" s="341"/>
      <c r="J27" s="288">
        <v>6</v>
      </c>
      <c r="K27" s="1012">
        <f>B27</f>
        <v>0</v>
      </c>
      <c r="L27" s="1012"/>
      <c r="M27" s="1012"/>
      <c r="N27" s="1012"/>
      <c r="O27" s="1012"/>
      <c r="P27" s="1010">
        <f>G27</f>
        <v>0</v>
      </c>
      <c r="Q27" s="1011"/>
      <c r="R27" s="289">
        <f>I27</f>
        <v>0</v>
      </c>
    </row>
    <row r="28" spans="1:18" ht="17.399999999999999" hidden="1" customHeight="1" x14ac:dyDescent="0.3">
      <c r="A28" s="288">
        <v>7</v>
      </c>
      <c r="B28" s="1013"/>
      <c r="C28" s="1014"/>
      <c r="D28" s="1014"/>
      <c r="E28" s="1014"/>
      <c r="F28" s="1015"/>
      <c r="G28" s="1010"/>
      <c r="H28" s="1011"/>
      <c r="I28" s="341"/>
      <c r="J28" s="288">
        <v>7</v>
      </c>
      <c r="K28" s="1012">
        <f t="shared" ref="K28" si="3">B28</f>
        <v>0</v>
      </c>
      <c r="L28" s="1012"/>
      <c r="M28" s="1012"/>
      <c r="N28" s="1012"/>
      <c r="O28" s="1012"/>
      <c r="P28" s="1010">
        <f t="shared" si="0"/>
        <v>0</v>
      </c>
      <c r="Q28" s="1011"/>
      <c r="R28" s="289">
        <f t="shared" si="1"/>
        <v>0</v>
      </c>
    </row>
    <row r="29" spans="1:18" ht="0.6" customHeight="1" x14ac:dyDescent="0.3">
      <c r="A29" s="288">
        <v>8</v>
      </c>
      <c r="B29" s="1013"/>
      <c r="C29" s="1014"/>
      <c r="D29" s="1014"/>
      <c r="E29" s="1014"/>
      <c r="F29" s="1015"/>
      <c r="G29" s="1010">
        <v>19350</v>
      </c>
      <c r="H29" s="1011"/>
      <c r="I29" s="289"/>
      <c r="J29" s="288">
        <v>8</v>
      </c>
      <c r="K29" s="1016">
        <f>B29</f>
        <v>0</v>
      </c>
      <c r="L29" s="1016"/>
      <c r="M29" s="1016"/>
      <c r="N29" s="1016"/>
      <c r="O29" s="1016"/>
      <c r="P29" s="1017">
        <f>G29</f>
        <v>19350</v>
      </c>
      <c r="Q29" s="1018"/>
      <c r="R29" s="289">
        <f>I29</f>
        <v>0</v>
      </c>
    </row>
    <row r="30" spans="1:18" ht="2.4" customHeight="1" x14ac:dyDescent="0.3">
      <c r="A30" s="1019"/>
      <c r="B30" s="1019"/>
      <c r="C30" s="1019"/>
      <c r="D30" s="1019"/>
      <c r="E30" s="1019"/>
      <c r="F30" s="1019"/>
      <c r="G30" s="1019"/>
      <c r="H30" s="1019"/>
      <c r="I30" s="1019"/>
      <c r="J30" s="1125" t="s">
        <v>914</v>
      </c>
      <c r="K30" s="1125"/>
      <c r="L30" s="1125"/>
      <c r="M30" s="1125"/>
      <c r="N30" s="1125"/>
      <c r="O30" s="1125"/>
      <c r="P30" s="1125"/>
      <c r="Q30" s="1125"/>
      <c r="R30" s="1125"/>
    </row>
    <row r="31" spans="1:18" ht="1.95" hidden="1" customHeight="1" x14ac:dyDescent="0.3">
      <c r="A31" s="1019"/>
      <c r="B31" s="1019"/>
      <c r="C31" s="1019"/>
      <c r="D31" s="1019"/>
      <c r="E31" s="1019"/>
      <c r="F31" s="1019"/>
      <c r="G31" s="1019"/>
      <c r="H31" s="1019"/>
      <c r="I31" s="1019"/>
      <c r="J31" s="1126"/>
      <c r="K31" s="1126"/>
      <c r="L31" s="1126"/>
      <c r="M31" s="1126"/>
      <c r="N31" s="1126"/>
      <c r="O31" s="1126"/>
      <c r="P31" s="1126"/>
      <c r="Q31" s="1126"/>
      <c r="R31" s="1126"/>
    </row>
    <row r="32" spans="1:18" ht="30" customHeight="1" x14ac:dyDescent="0.3">
      <c r="B32" s="1127" t="s">
        <v>1057</v>
      </c>
      <c r="C32" s="1127"/>
      <c r="D32" s="1127"/>
      <c r="E32" s="1127"/>
      <c r="F32" s="1127"/>
      <c r="G32" s="1127"/>
      <c r="H32" s="1127"/>
      <c r="I32" s="1127"/>
      <c r="J32" s="1126"/>
      <c r="K32" s="1126"/>
      <c r="L32" s="1126"/>
      <c r="M32" s="1126"/>
      <c r="N32" s="1126"/>
      <c r="O32" s="1126"/>
      <c r="P32" s="1126"/>
      <c r="Q32" s="1126"/>
      <c r="R32" s="1126"/>
    </row>
    <row r="33" spans="1:18" ht="21.6" customHeight="1" x14ac:dyDescent="0.3">
      <c r="B33" s="1127"/>
      <c r="C33" s="1127"/>
      <c r="D33" s="1127"/>
      <c r="E33" s="1127"/>
      <c r="F33" s="1127"/>
      <c r="G33" s="1127"/>
      <c r="H33" s="1127"/>
      <c r="I33" s="1127"/>
      <c r="J33" s="1126"/>
      <c r="K33" s="1126"/>
      <c r="L33" s="1126"/>
      <c r="M33" s="1126"/>
      <c r="N33" s="1126"/>
      <c r="O33" s="1126"/>
      <c r="P33" s="1126"/>
      <c r="Q33" s="1126"/>
      <c r="R33" s="1126"/>
    </row>
    <row r="34" spans="1:18" ht="0.6" customHeight="1" x14ac:dyDescent="0.3">
      <c r="B34" s="1127"/>
      <c r="C34" s="1127"/>
      <c r="D34" s="1127"/>
      <c r="E34" s="1127"/>
      <c r="F34" s="1127"/>
      <c r="G34" s="1127"/>
      <c r="H34" s="1127"/>
      <c r="I34" s="1127"/>
      <c r="J34" s="1126"/>
      <c r="K34" s="1126"/>
      <c r="L34" s="1126"/>
      <c r="M34" s="1126"/>
      <c r="N34" s="1126"/>
      <c r="O34" s="1126"/>
      <c r="P34" s="1126"/>
      <c r="Q34" s="1126"/>
      <c r="R34" s="1126"/>
    </row>
    <row r="35" spans="1:18" ht="29.4" customHeight="1" x14ac:dyDescent="0.3">
      <c r="B35" s="1128" t="s">
        <v>884</v>
      </c>
      <c r="C35" s="1128"/>
      <c r="D35" s="1128"/>
      <c r="E35" s="1128"/>
      <c r="F35" s="1128"/>
      <c r="G35" s="1128"/>
      <c r="H35" s="1128"/>
      <c r="I35" s="1128"/>
      <c r="J35" s="1126"/>
      <c r="K35" s="1126"/>
      <c r="L35" s="1126"/>
      <c r="M35" s="1126"/>
      <c r="N35" s="1126"/>
      <c r="O35" s="1126"/>
      <c r="P35" s="1126"/>
      <c r="Q35" s="1126"/>
      <c r="R35" s="1126"/>
    </row>
    <row r="36" spans="1:18" ht="18" customHeight="1" x14ac:dyDescent="0.3">
      <c r="A36" s="1034" t="s">
        <v>885</v>
      </c>
      <c r="B36" s="1034"/>
      <c r="C36" s="1034"/>
      <c r="D36" s="1034"/>
      <c r="E36" s="1034"/>
      <c r="F36" s="1034"/>
      <c r="G36" s="1034"/>
      <c r="H36" s="1034"/>
      <c r="I36" s="1034"/>
      <c r="J36" s="1126" t="s">
        <v>1048</v>
      </c>
      <c r="K36" s="1126"/>
      <c r="L36" s="1126"/>
      <c r="M36" s="1126"/>
      <c r="N36" s="1126"/>
      <c r="O36" s="1126"/>
      <c r="P36" s="1126"/>
      <c r="Q36" s="1126"/>
      <c r="R36" s="1126"/>
    </row>
    <row r="37" spans="1:18" ht="43.5" customHeight="1" x14ac:dyDescent="0.3">
      <c r="A37" s="338" t="s">
        <v>721</v>
      </c>
      <c r="B37" s="339"/>
      <c r="C37" s="339"/>
      <c r="D37" s="1129"/>
      <c r="E37" s="1129"/>
      <c r="F37" s="1129"/>
      <c r="G37" s="1129"/>
      <c r="H37" s="1129"/>
      <c r="I37" s="1129"/>
      <c r="J37" s="1126"/>
      <c r="K37" s="1126"/>
      <c r="L37" s="1126"/>
      <c r="M37" s="1126"/>
      <c r="N37" s="1126"/>
      <c r="O37" s="1126"/>
      <c r="P37" s="1126"/>
      <c r="Q37" s="1126"/>
      <c r="R37" s="1126"/>
    </row>
    <row r="38" spans="1:18" hidden="1" x14ac:dyDescent="0.3">
      <c r="A38" s="229"/>
      <c r="B38" s="229"/>
      <c r="C38" s="229"/>
      <c r="D38" s="229"/>
      <c r="E38" s="229"/>
      <c r="F38" s="229"/>
      <c r="G38" s="229"/>
      <c r="H38" s="229"/>
      <c r="I38" s="229"/>
    </row>
    <row r="39" spans="1:18" ht="21" hidden="1" customHeight="1" x14ac:dyDescent="0.3">
      <c r="A39" s="229"/>
      <c r="B39" s="291"/>
      <c r="C39" s="229"/>
      <c r="D39" s="229"/>
      <c r="E39" s="229"/>
      <c r="F39" s="229"/>
      <c r="G39" s="229"/>
      <c r="H39" s="229"/>
      <c r="I39" s="229"/>
      <c r="K39" s="291"/>
    </row>
    <row r="40" spans="1:18" ht="15.6" x14ac:dyDescent="0.3">
      <c r="A40" s="1036" t="s">
        <v>1052</v>
      </c>
      <c r="B40" s="1036"/>
      <c r="C40" s="1036"/>
      <c r="D40" s="1036" t="s">
        <v>524</v>
      </c>
      <c r="E40" s="1036"/>
      <c r="F40" s="1036"/>
      <c r="G40" s="1036" t="s">
        <v>23</v>
      </c>
      <c r="H40" s="1036"/>
      <c r="I40" s="1036"/>
      <c r="J40" s="1124" t="s">
        <v>1053</v>
      </c>
      <c r="K40" s="1124"/>
      <c r="L40" s="1124"/>
      <c r="M40" s="1124"/>
      <c r="N40" s="1124"/>
      <c r="O40" s="1124"/>
      <c r="P40" s="1124"/>
      <c r="Q40" s="1124"/>
      <c r="R40" s="1124"/>
    </row>
    <row r="41" spans="1:18" x14ac:dyDescent="0.3">
      <c r="A41" s="923" t="s">
        <v>552</v>
      </c>
      <c r="B41" s="923"/>
      <c r="C41" s="923"/>
      <c r="D41" s="923" t="s">
        <v>552</v>
      </c>
      <c r="E41" s="923"/>
      <c r="F41" s="923"/>
      <c r="G41" s="923" t="s">
        <v>552</v>
      </c>
      <c r="H41" s="923"/>
      <c r="I41" s="923"/>
      <c r="K41" s="763"/>
      <c r="L41" s="763"/>
      <c r="Q41" s="763"/>
      <c r="R41" s="763"/>
    </row>
    <row r="42" spans="1:18" hidden="1" x14ac:dyDescent="0.3">
      <c r="A42" s="229"/>
      <c r="B42" s="229"/>
      <c r="C42" s="229"/>
      <c r="D42" s="229"/>
      <c r="E42" s="229"/>
      <c r="F42" s="229"/>
      <c r="G42" s="229"/>
      <c r="H42" s="229"/>
      <c r="I42" s="229"/>
    </row>
    <row r="43" spans="1:18" ht="1.2" customHeight="1" x14ac:dyDescent="0.3">
      <c r="A43" s="229"/>
      <c r="B43" s="229"/>
      <c r="C43" s="229"/>
      <c r="D43" s="229"/>
      <c r="E43" s="229"/>
      <c r="F43" s="229"/>
      <c r="G43" s="229"/>
      <c r="H43" s="229"/>
      <c r="I43" s="229"/>
    </row>
    <row r="44" spans="1:18" ht="23.4" customHeight="1" x14ac:dyDescent="0.3">
      <c r="A44" s="923"/>
      <c r="B44" s="923"/>
      <c r="C44" s="923"/>
      <c r="D44" s="923"/>
      <c r="E44" s="229" t="s">
        <v>306</v>
      </c>
      <c r="F44" s="229"/>
      <c r="G44" s="923"/>
      <c r="H44" s="923"/>
      <c r="I44" s="923"/>
      <c r="K44" s="294"/>
      <c r="L44" s="1041" t="s">
        <v>985</v>
      </c>
      <c r="M44" s="1041"/>
      <c r="N44" s="1041"/>
      <c r="O44" s="1041"/>
    </row>
    <row r="45" spans="1:18" ht="15" customHeight="1" x14ac:dyDescent="0.3">
      <c r="A45" s="1036" t="str">
        <f>PR!B115</f>
        <v>JANE S. CASTILLO</v>
      </c>
      <c r="B45" s="1036"/>
      <c r="C45" s="1036"/>
      <c r="D45" s="1036"/>
      <c r="E45" s="229"/>
      <c r="F45" s="1036" t="s">
        <v>572</v>
      </c>
      <c r="G45" s="1036"/>
      <c r="H45" s="1036"/>
      <c r="I45" s="1036"/>
      <c r="K45" s="294"/>
      <c r="L45" s="1042" t="s">
        <v>1004</v>
      </c>
      <c r="M45" s="1042"/>
      <c r="N45" s="1042"/>
      <c r="O45" s="1042"/>
      <c r="P45" s="328"/>
    </row>
    <row r="46" spans="1:18" x14ac:dyDescent="0.3">
      <c r="A46" s="923" t="s">
        <v>927</v>
      </c>
      <c r="B46" s="923"/>
      <c r="C46" s="923"/>
      <c r="D46" s="923"/>
      <c r="E46" s="229"/>
      <c r="F46" s="923" t="s">
        <v>928</v>
      </c>
      <c r="G46" s="923"/>
      <c r="H46" s="923"/>
      <c r="I46" s="923"/>
      <c r="K46" s="763"/>
      <c r="L46" s="763"/>
      <c r="Q46" s="1037"/>
      <c r="R46" s="1037"/>
    </row>
    <row r="47" spans="1:18" x14ac:dyDescent="0.3">
      <c r="A47" s="229"/>
      <c r="B47" s="229"/>
      <c r="C47" s="229"/>
      <c r="D47" s="292"/>
      <c r="E47" s="229"/>
      <c r="F47" s="229"/>
      <c r="G47" s="229"/>
      <c r="H47" s="923"/>
      <c r="I47" s="923"/>
      <c r="Q47" s="763"/>
      <c r="R47" s="763"/>
    </row>
    <row r="48" spans="1:18" x14ac:dyDescent="0.3">
      <c r="A48" s="229"/>
      <c r="B48" s="229"/>
      <c r="C48" s="229"/>
      <c r="D48" s="1036" t="s">
        <v>920</v>
      </c>
      <c r="E48" s="1036"/>
      <c r="F48" s="1036"/>
      <c r="G48" s="229"/>
      <c r="H48" s="229"/>
      <c r="I48" s="229"/>
      <c r="N48" s="294"/>
    </row>
    <row r="49" spans="1:15" x14ac:dyDescent="0.3">
      <c r="A49" s="229"/>
      <c r="B49" s="229"/>
      <c r="C49" s="229"/>
      <c r="D49" s="923" t="s">
        <v>526</v>
      </c>
      <c r="E49" s="923"/>
      <c r="F49" s="923"/>
      <c r="G49" s="229"/>
      <c r="H49" s="229"/>
      <c r="I49" s="229"/>
      <c r="N49" s="763"/>
      <c r="O49" s="763"/>
    </row>
  </sheetData>
  <mergeCells count="77">
    <mergeCell ref="A15:I16"/>
    <mergeCell ref="J15:R16"/>
    <mergeCell ref="M7:O7"/>
    <mergeCell ref="D8:F8"/>
    <mergeCell ref="M8:O8"/>
    <mergeCell ref="A12:I13"/>
    <mergeCell ref="J12:R13"/>
    <mergeCell ref="A18:I19"/>
    <mergeCell ref="J18:R19"/>
    <mergeCell ref="B21:F21"/>
    <mergeCell ref="G21:H21"/>
    <mergeCell ref="K21:O21"/>
    <mergeCell ref="P21:Q21"/>
    <mergeCell ref="B22:F22"/>
    <mergeCell ref="G22:H22"/>
    <mergeCell ref="K22:O22"/>
    <mergeCell ref="P22:Q22"/>
    <mergeCell ref="B23:F23"/>
    <mergeCell ref="G23:H23"/>
    <mergeCell ref="K23:O23"/>
    <mergeCell ref="P23:Q23"/>
    <mergeCell ref="B24:F24"/>
    <mergeCell ref="G24:H24"/>
    <mergeCell ref="K24:O24"/>
    <mergeCell ref="P24:Q24"/>
    <mergeCell ref="B25:F25"/>
    <mergeCell ref="G25:H25"/>
    <mergeCell ref="K25:O25"/>
    <mergeCell ref="P25:Q25"/>
    <mergeCell ref="B26:F26"/>
    <mergeCell ref="G26:H26"/>
    <mergeCell ref="K26:O26"/>
    <mergeCell ref="P26:Q26"/>
    <mergeCell ref="B27:F27"/>
    <mergeCell ref="G27:H27"/>
    <mergeCell ref="K27:O27"/>
    <mergeCell ref="P27:Q27"/>
    <mergeCell ref="B28:F28"/>
    <mergeCell ref="G28:H28"/>
    <mergeCell ref="K28:O28"/>
    <mergeCell ref="P28:Q28"/>
    <mergeCell ref="B29:F29"/>
    <mergeCell ref="G29:H29"/>
    <mergeCell ref="K29:O29"/>
    <mergeCell ref="P29:Q29"/>
    <mergeCell ref="A30:I31"/>
    <mergeCell ref="J30:R35"/>
    <mergeCell ref="B32:I34"/>
    <mergeCell ref="B35:I35"/>
    <mergeCell ref="A36:I36"/>
    <mergeCell ref="J36:R37"/>
    <mergeCell ref="D37:F37"/>
    <mergeCell ref="G37:I37"/>
    <mergeCell ref="A40:C40"/>
    <mergeCell ref="D40:F40"/>
    <mergeCell ref="G40:I40"/>
    <mergeCell ref="J40:R40"/>
    <mergeCell ref="A41:C41"/>
    <mergeCell ref="D41:F41"/>
    <mergeCell ref="G41:I41"/>
    <mergeCell ref="K41:L41"/>
    <mergeCell ref="Q41:R41"/>
    <mergeCell ref="Q46:R46"/>
    <mergeCell ref="H47:I47"/>
    <mergeCell ref="Q47:R47"/>
    <mergeCell ref="A44:D44"/>
    <mergeCell ref="G44:I44"/>
    <mergeCell ref="L44:O44"/>
    <mergeCell ref="A45:D45"/>
    <mergeCell ref="F45:I45"/>
    <mergeCell ref="L45:O45"/>
    <mergeCell ref="D48:F48"/>
    <mergeCell ref="D49:F49"/>
    <mergeCell ref="N49:O49"/>
    <mergeCell ref="A46:D46"/>
    <mergeCell ref="F46:I46"/>
    <mergeCell ref="K46:L46"/>
  </mergeCells>
  <pageMargins left="0.61458333333333337" right="0.7" top="0.71" bottom="0.75" header="0.55000000000000004" footer="0.3"/>
  <pageSetup paperSize="9" orientation="portrait" r:id="rId1"/>
  <headerFooter>
    <oddHeader>&amp;C&amp;G</oddHeader>
    <oddFooter>&amp;C&amp;G</oddFooter>
  </headerFooter>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XEM143"/>
  <sheetViews>
    <sheetView topLeftCell="A71" zoomScale="85" zoomScaleNormal="85" workbookViewId="0">
      <selection activeCell="C89" sqref="C89:F89"/>
    </sheetView>
  </sheetViews>
  <sheetFormatPr defaultColWidth="9.33203125" defaultRowHeight="14.4" x14ac:dyDescent="0.3"/>
  <cols>
    <col min="1" max="1" width="5.44140625" style="67" customWidth="1"/>
    <col min="2" max="2" width="6.33203125" style="67" customWidth="1"/>
    <col min="3" max="4" width="9.33203125" style="67"/>
    <col min="5" max="5" width="35.44140625" style="67" customWidth="1"/>
    <col min="6" max="6" width="30.44140625" style="67" customWidth="1"/>
    <col min="7" max="7" width="27.6640625" style="67" customWidth="1"/>
    <col min="8" max="8" width="4.88671875" style="67" customWidth="1"/>
    <col min="9" max="16384" width="9.33203125" style="67"/>
  </cols>
  <sheetData>
    <row r="1" spans="1:10" ht="23.25" customHeight="1" x14ac:dyDescent="0.45">
      <c r="A1" s="1130" t="s">
        <v>394</v>
      </c>
      <c r="B1" s="1130"/>
      <c r="C1" s="1130"/>
      <c r="D1" s="1130"/>
      <c r="E1" s="1130"/>
      <c r="F1" s="1130"/>
      <c r="G1" s="1130"/>
      <c r="J1" s="67" t="s">
        <v>306</v>
      </c>
    </row>
    <row r="2" spans="1:10" ht="21" customHeight="1" x14ac:dyDescent="0.4">
      <c r="A2" s="68" t="s">
        <v>395</v>
      </c>
      <c r="B2" s="1131" t="s">
        <v>1050</v>
      </c>
      <c r="C2" s="1131"/>
      <c r="D2" s="1131"/>
      <c r="E2" s="1131"/>
      <c r="F2" s="1131"/>
      <c r="G2" s="1131"/>
    </row>
    <row r="3" spans="1:10" s="69" customFormat="1" ht="18.75" customHeight="1" x14ac:dyDescent="0.4">
      <c r="A3" s="431" t="s">
        <v>244</v>
      </c>
      <c r="B3" s="1132" t="s">
        <v>16</v>
      </c>
      <c r="C3" s="1132"/>
      <c r="D3" s="1132"/>
      <c r="E3" s="1132"/>
      <c r="F3" s="431" t="s">
        <v>396</v>
      </c>
      <c r="G3" s="431" t="s">
        <v>963</v>
      </c>
    </row>
    <row r="4" spans="1:10" ht="15" hidden="1" customHeight="1" x14ac:dyDescent="0.35">
      <c r="A4" s="248"/>
      <c r="B4" s="1133" t="s">
        <v>294</v>
      </c>
      <c r="C4" s="1133"/>
      <c r="D4" s="1133"/>
      <c r="E4" s="1133"/>
      <c r="F4" s="70"/>
      <c r="G4" s="70"/>
    </row>
    <row r="5" spans="1:10" ht="15" hidden="1" customHeight="1" x14ac:dyDescent="0.35">
      <c r="A5" s="248"/>
      <c r="B5" s="1133" t="s">
        <v>397</v>
      </c>
      <c r="C5" s="1133"/>
      <c r="D5" s="1133"/>
      <c r="E5" s="1133"/>
      <c r="F5" s="70"/>
      <c r="G5" s="70"/>
    </row>
    <row r="6" spans="1:10" ht="15" hidden="1" customHeight="1" x14ac:dyDescent="0.35">
      <c r="A6" s="248"/>
      <c r="B6" s="1133" t="s">
        <v>204</v>
      </c>
      <c r="C6" s="1133"/>
      <c r="D6" s="1133"/>
      <c r="E6" s="1133"/>
      <c r="F6" s="70"/>
      <c r="G6" s="70"/>
    </row>
    <row r="7" spans="1:10" ht="15" hidden="1" customHeight="1" x14ac:dyDescent="0.35">
      <c r="A7" s="248"/>
      <c r="B7" s="1133" t="s">
        <v>398</v>
      </c>
      <c r="C7" s="1133"/>
      <c r="D7" s="1133"/>
      <c r="E7" s="1133"/>
      <c r="F7" s="70"/>
      <c r="G7" s="70"/>
    </row>
    <row r="8" spans="1:10" ht="15" hidden="1" customHeight="1" x14ac:dyDescent="0.35">
      <c r="A8" s="248"/>
      <c r="B8" s="1133" t="s">
        <v>399</v>
      </c>
      <c r="C8" s="1133"/>
      <c r="D8" s="1133"/>
      <c r="E8" s="1133"/>
      <c r="F8" s="70"/>
      <c r="G8" s="70"/>
    </row>
    <row r="9" spans="1:10" ht="15" hidden="1" customHeight="1" x14ac:dyDescent="0.35">
      <c r="A9" s="248"/>
      <c r="B9" s="1133"/>
      <c r="C9" s="1133"/>
      <c r="D9" s="1133"/>
      <c r="E9" s="1133"/>
      <c r="F9" s="70"/>
      <c r="G9" s="70"/>
    </row>
    <row r="10" spans="1:10" ht="15" hidden="1" customHeight="1" x14ac:dyDescent="0.35">
      <c r="A10" s="248"/>
      <c r="B10" s="1133" t="s">
        <v>209</v>
      </c>
      <c r="C10" s="1133"/>
      <c r="D10" s="1133"/>
      <c r="E10" s="1133"/>
      <c r="F10" s="70"/>
      <c r="G10" s="70"/>
    </row>
    <row r="11" spans="1:10" ht="15" hidden="1" customHeight="1" x14ac:dyDescent="0.35">
      <c r="A11" s="248"/>
      <c r="B11" s="1133" t="s">
        <v>400</v>
      </c>
      <c r="C11" s="1133"/>
      <c r="D11" s="1133"/>
      <c r="E11" s="1133"/>
      <c r="F11" s="70"/>
      <c r="G11" s="70"/>
    </row>
    <row r="12" spans="1:10" ht="15" hidden="1" customHeight="1" x14ac:dyDescent="0.35">
      <c r="A12" s="248"/>
      <c r="B12" s="1133" t="s">
        <v>401</v>
      </c>
      <c r="C12" s="1133"/>
      <c r="D12" s="1133"/>
      <c r="E12" s="1133"/>
      <c r="F12" s="70"/>
      <c r="G12" s="70"/>
    </row>
    <row r="13" spans="1:10" ht="15" hidden="1" customHeight="1" x14ac:dyDescent="0.35">
      <c r="A13" s="248"/>
      <c r="B13" s="1133" t="s">
        <v>385</v>
      </c>
      <c r="C13" s="1133"/>
      <c r="D13" s="1133"/>
      <c r="E13" s="1133"/>
      <c r="F13" s="70"/>
      <c r="G13" s="70"/>
    </row>
    <row r="14" spans="1:10" ht="15" hidden="1" customHeight="1" x14ac:dyDescent="0.35">
      <c r="A14" s="248"/>
      <c r="B14" s="1133" t="s">
        <v>402</v>
      </c>
      <c r="C14" s="1133"/>
      <c r="D14" s="1133"/>
      <c r="E14" s="1133"/>
      <c r="F14" s="70"/>
      <c r="G14" s="70"/>
    </row>
    <row r="15" spans="1:10" ht="15" hidden="1" customHeight="1" x14ac:dyDescent="0.35">
      <c r="A15" s="248"/>
      <c r="B15" s="1133" t="s">
        <v>403</v>
      </c>
      <c r="C15" s="1133"/>
      <c r="D15" s="1133"/>
      <c r="E15" s="1133"/>
      <c r="F15" s="70"/>
      <c r="G15" s="70"/>
    </row>
    <row r="16" spans="1:10" ht="15" hidden="1" customHeight="1" x14ac:dyDescent="0.35">
      <c r="A16" s="248"/>
      <c r="B16" s="1133" t="s">
        <v>404</v>
      </c>
      <c r="C16" s="1133"/>
      <c r="D16" s="1133"/>
      <c r="E16" s="1133"/>
      <c r="F16" s="70"/>
      <c r="G16" s="70"/>
    </row>
    <row r="17" spans="1:7" ht="15" hidden="1" customHeight="1" x14ac:dyDescent="0.35">
      <c r="A17" s="248"/>
      <c r="B17" s="1133" t="s">
        <v>54</v>
      </c>
      <c r="C17" s="1133"/>
      <c r="D17" s="1133"/>
      <c r="E17" s="1133"/>
      <c r="F17" s="70"/>
      <c r="G17" s="70"/>
    </row>
    <row r="18" spans="1:7" ht="15" hidden="1" customHeight="1" x14ac:dyDescent="0.35">
      <c r="A18" s="248"/>
      <c r="B18" s="1133" t="s">
        <v>405</v>
      </c>
      <c r="C18" s="1133"/>
      <c r="D18" s="1133"/>
      <c r="E18" s="1133"/>
      <c r="F18" s="70"/>
      <c r="G18" s="70"/>
    </row>
    <row r="19" spans="1:7" ht="15" hidden="1" customHeight="1" x14ac:dyDescent="0.35">
      <c r="A19" s="248"/>
      <c r="B19" s="430" t="s">
        <v>406</v>
      </c>
      <c r="C19" s="430" t="s">
        <v>407</v>
      </c>
      <c r="D19" s="430"/>
      <c r="E19" s="430"/>
      <c r="F19" s="70"/>
      <c r="G19" s="70"/>
    </row>
    <row r="20" spans="1:7" ht="15" hidden="1" customHeight="1" x14ac:dyDescent="0.35">
      <c r="A20" s="248"/>
      <c r="B20" s="1133" t="s">
        <v>408</v>
      </c>
      <c r="C20" s="1133"/>
      <c r="D20" s="1133"/>
      <c r="E20" s="1133"/>
      <c r="F20" s="70"/>
      <c r="G20" s="70"/>
    </row>
    <row r="21" spans="1:7" ht="15" hidden="1" customHeight="1" x14ac:dyDescent="0.35">
      <c r="A21" s="248"/>
      <c r="B21" s="1133" t="s">
        <v>409</v>
      </c>
      <c r="C21" s="1133"/>
      <c r="D21" s="1133"/>
      <c r="E21" s="1133"/>
      <c r="F21" s="70"/>
      <c r="G21" s="70"/>
    </row>
    <row r="22" spans="1:7" ht="15" hidden="1" customHeight="1" x14ac:dyDescent="0.35">
      <c r="A22" s="248"/>
      <c r="B22" s="1133" t="s">
        <v>410</v>
      </c>
      <c r="C22" s="1133"/>
      <c r="D22" s="1133"/>
      <c r="E22" s="1133"/>
      <c r="F22" s="70"/>
      <c r="G22" s="70"/>
    </row>
    <row r="23" spans="1:7" ht="15" hidden="1" customHeight="1" x14ac:dyDescent="0.35">
      <c r="A23" s="248"/>
      <c r="B23" s="1133" t="s">
        <v>411</v>
      </c>
      <c r="C23" s="1133"/>
      <c r="D23" s="1133"/>
      <c r="E23" s="1133"/>
      <c r="F23" s="70"/>
      <c r="G23" s="70"/>
    </row>
    <row r="24" spans="1:7" ht="15" hidden="1" customHeight="1" x14ac:dyDescent="0.35">
      <c r="A24" s="248"/>
      <c r="B24" s="1133" t="s">
        <v>412</v>
      </c>
      <c r="C24" s="1133"/>
      <c r="D24" s="1133"/>
      <c r="E24" s="1133"/>
      <c r="F24" s="70"/>
      <c r="G24" s="70"/>
    </row>
    <row r="25" spans="1:7" ht="15" hidden="1" customHeight="1" x14ac:dyDescent="0.35">
      <c r="A25" s="248"/>
      <c r="B25" s="1133" t="s">
        <v>413</v>
      </c>
      <c r="C25" s="1133"/>
      <c r="D25" s="1133"/>
      <c r="E25" s="1133"/>
      <c r="F25" s="70"/>
      <c r="G25" s="70"/>
    </row>
    <row r="26" spans="1:7" ht="15" hidden="1" customHeight="1" x14ac:dyDescent="0.35">
      <c r="A26" s="248"/>
      <c r="B26" s="1133" t="s">
        <v>414</v>
      </c>
      <c r="C26" s="1133"/>
      <c r="D26" s="1133"/>
      <c r="E26" s="1133"/>
      <c r="F26" s="70"/>
      <c r="G26" s="70"/>
    </row>
    <row r="27" spans="1:7" ht="15" hidden="1" customHeight="1" x14ac:dyDescent="0.35">
      <c r="A27" s="248"/>
      <c r="B27" s="1133" t="s">
        <v>415</v>
      </c>
      <c r="C27" s="1133"/>
      <c r="D27" s="1133"/>
      <c r="E27" s="1133"/>
      <c r="F27" s="70"/>
      <c r="G27" s="70"/>
    </row>
    <row r="28" spans="1:7" ht="15" hidden="1" customHeight="1" x14ac:dyDescent="0.35">
      <c r="A28" s="248"/>
      <c r="B28" s="1133" t="s">
        <v>416</v>
      </c>
      <c r="C28" s="1133"/>
      <c r="D28" s="1133"/>
      <c r="E28" s="1133"/>
      <c r="F28" s="70"/>
      <c r="G28" s="70"/>
    </row>
    <row r="29" spans="1:7" ht="15" hidden="1" customHeight="1" x14ac:dyDescent="0.35">
      <c r="A29" s="248"/>
      <c r="B29" s="1133" t="s">
        <v>417</v>
      </c>
      <c r="C29" s="1133"/>
      <c r="D29" s="1133"/>
      <c r="E29" s="1133"/>
      <c r="F29" s="70"/>
      <c r="G29" s="70"/>
    </row>
    <row r="30" spans="1:7" ht="15" hidden="1" customHeight="1" x14ac:dyDescent="0.35">
      <c r="A30" s="248"/>
      <c r="B30" s="1133" t="s">
        <v>35</v>
      </c>
      <c r="C30" s="1133"/>
      <c r="D30" s="1133"/>
      <c r="E30" s="1133"/>
      <c r="F30" s="70"/>
      <c r="G30" s="70"/>
    </row>
    <row r="31" spans="1:7" ht="15" hidden="1" customHeight="1" x14ac:dyDescent="0.35">
      <c r="A31" s="248"/>
      <c r="B31" s="1133" t="s">
        <v>418</v>
      </c>
      <c r="C31" s="1133"/>
      <c r="D31" s="1133"/>
      <c r="E31" s="1133"/>
      <c r="F31" s="70"/>
      <c r="G31" s="70"/>
    </row>
    <row r="32" spans="1:7" ht="15" hidden="1" customHeight="1" x14ac:dyDescent="0.35">
      <c r="A32" s="248"/>
      <c r="B32" s="1133" t="s">
        <v>419</v>
      </c>
      <c r="C32" s="1133"/>
      <c r="D32" s="1133"/>
      <c r="E32" s="1133"/>
      <c r="F32" s="70"/>
      <c r="G32" s="70"/>
    </row>
    <row r="33" spans="1:7" ht="15" hidden="1" customHeight="1" x14ac:dyDescent="0.35">
      <c r="A33" s="248"/>
      <c r="B33" s="1133" t="s">
        <v>420</v>
      </c>
      <c r="C33" s="1133"/>
      <c r="D33" s="1133"/>
      <c r="E33" s="1133"/>
      <c r="F33" s="70"/>
      <c r="G33" s="70"/>
    </row>
    <row r="34" spans="1:7" ht="15" hidden="1" customHeight="1" x14ac:dyDescent="0.35">
      <c r="A34" s="248"/>
      <c r="B34" s="1133" t="s">
        <v>393</v>
      </c>
      <c r="C34" s="1133"/>
      <c r="D34" s="1133"/>
      <c r="E34" s="1133"/>
      <c r="F34" s="70"/>
      <c r="G34" s="70"/>
    </row>
    <row r="35" spans="1:7" ht="15" hidden="1" customHeight="1" x14ac:dyDescent="0.35">
      <c r="A35" s="248"/>
      <c r="B35" s="1133" t="s">
        <v>421</v>
      </c>
      <c r="C35" s="1133"/>
      <c r="D35" s="1133"/>
      <c r="E35" s="1133"/>
      <c r="F35" s="70"/>
      <c r="G35" s="70"/>
    </row>
    <row r="36" spans="1:7" ht="15" hidden="1" customHeight="1" x14ac:dyDescent="0.35">
      <c r="A36" s="248"/>
      <c r="B36" s="1133" t="s">
        <v>422</v>
      </c>
      <c r="C36" s="1133"/>
      <c r="D36" s="1133"/>
      <c r="E36" s="1133"/>
      <c r="F36" s="70"/>
      <c r="G36" s="70"/>
    </row>
    <row r="37" spans="1:7" ht="15" hidden="1" customHeight="1" x14ac:dyDescent="0.35">
      <c r="A37" s="248"/>
      <c r="B37" s="1133" t="s">
        <v>423</v>
      </c>
      <c r="C37" s="1133"/>
      <c r="D37" s="1133"/>
      <c r="E37" s="1133"/>
      <c r="F37" s="70"/>
      <c r="G37" s="70"/>
    </row>
    <row r="38" spans="1:7" ht="15" hidden="1" customHeight="1" x14ac:dyDescent="0.35">
      <c r="A38" s="248"/>
      <c r="B38" s="1133" t="s">
        <v>424</v>
      </c>
      <c r="C38" s="1133"/>
      <c r="D38" s="1133"/>
      <c r="E38" s="1133"/>
      <c r="F38" s="70"/>
      <c r="G38" s="70"/>
    </row>
    <row r="39" spans="1:7" ht="15" hidden="1" customHeight="1" x14ac:dyDescent="0.35">
      <c r="A39" s="248"/>
      <c r="B39" s="1133" t="s">
        <v>425</v>
      </c>
      <c r="C39" s="1133"/>
      <c r="D39" s="1133"/>
      <c r="E39" s="1133"/>
      <c r="F39" s="70"/>
      <c r="G39" s="70"/>
    </row>
    <row r="40" spans="1:7" ht="15" hidden="1" customHeight="1" x14ac:dyDescent="0.35">
      <c r="A40" s="248"/>
      <c r="B40" s="1133" t="s">
        <v>426</v>
      </c>
      <c r="C40" s="1133"/>
      <c r="D40" s="1133"/>
      <c r="E40" s="1133"/>
      <c r="F40" s="70"/>
      <c r="G40" s="70"/>
    </row>
    <row r="41" spans="1:7" ht="15" hidden="1" customHeight="1" x14ac:dyDescent="0.35">
      <c r="A41" s="248"/>
      <c r="B41" s="1133" t="s">
        <v>427</v>
      </c>
      <c r="C41" s="1133"/>
      <c r="D41" s="1133"/>
      <c r="E41" s="1133"/>
      <c r="F41" s="70"/>
      <c r="G41" s="70"/>
    </row>
    <row r="42" spans="1:7" ht="15" hidden="1" customHeight="1" x14ac:dyDescent="0.35">
      <c r="A42" s="248"/>
      <c r="B42" s="430" t="s">
        <v>428</v>
      </c>
      <c r="C42" s="430"/>
      <c r="D42" s="430"/>
      <c r="E42" s="430"/>
      <c r="F42" s="70"/>
      <c r="G42" s="70"/>
    </row>
    <row r="43" spans="1:7" ht="15" hidden="1" customHeight="1" x14ac:dyDescent="0.35">
      <c r="A43" s="248"/>
      <c r="B43" s="1133" t="s">
        <v>429</v>
      </c>
      <c r="C43" s="1133"/>
      <c r="D43" s="1133"/>
      <c r="E43" s="1133"/>
      <c r="F43" s="70"/>
      <c r="G43" s="70"/>
    </row>
    <row r="44" spans="1:7" ht="15" hidden="1" customHeight="1" x14ac:dyDescent="0.35">
      <c r="A44" s="248"/>
      <c r="B44" s="1133" t="s">
        <v>430</v>
      </c>
      <c r="C44" s="1133"/>
      <c r="D44" s="1133"/>
      <c r="E44" s="1133"/>
      <c r="F44" s="70"/>
      <c r="G44" s="70"/>
    </row>
    <row r="45" spans="1:7" ht="15" hidden="1" customHeight="1" x14ac:dyDescent="0.35">
      <c r="A45" s="248"/>
      <c r="B45" s="1133" t="s">
        <v>27</v>
      </c>
      <c r="C45" s="1133"/>
      <c r="D45" s="1133"/>
      <c r="E45" s="1133"/>
      <c r="F45" s="70"/>
      <c r="G45" s="70"/>
    </row>
    <row r="46" spans="1:7" ht="15" hidden="1" customHeight="1" x14ac:dyDescent="0.35">
      <c r="A46" s="248"/>
      <c r="B46" s="1133" t="s">
        <v>431</v>
      </c>
      <c r="C46" s="1133"/>
      <c r="D46" s="1133"/>
      <c r="E46" s="1133"/>
      <c r="F46" s="70"/>
      <c r="G46" s="70"/>
    </row>
    <row r="47" spans="1:7" ht="15" hidden="1" customHeight="1" x14ac:dyDescent="0.35">
      <c r="A47" s="248"/>
      <c r="B47" s="1133" t="s">
        <v>432</v>
      </c>
      <c r="C47" s="1133"/>
      <c r="D47" s="1133"/>
      <c r="E47" s="1133"/>
      <c r="F47" s="70"/>
      <c r="G47" s="70"/>
    </row>
    <row r="48" spans="1:7" ht="15" hidden="1" customHeight="1" x14ac:dyDescent="0.35">
      <c r="A48" s="248"/>
      <c r="B48" s="1133" t="s">
        <v>433</v>
      </c>
      <c r="C48" s="1133"/>
      <c r="D48" s="1133"/>
      <c r="E48" s="1133"/>
      <c r="F48" s="70"/>
      <c r="G48" s="70"/>
    </row>
    <row r="49" spans="1:10 16367:16367" ht="15" hidden="1" customHeight="1" x14ac:dyDescent="0.35">
      <c r="A49" s="248"/>
      <c r="B49" s="1133" t="s">
        <v>434</v>
      </c>
      <c r="C49" s="1133"/>
      <c r="D49" s="1133"/>
      <c r="E49" s="1133"/>
      <c r="F49" s="70"/>
      <c r="G49" s="70"/>
    </row>
    <row r="50" spans="1:10 16367:16367" ht="15" hidden="1" customHeight="1" x14ac:dyDescent="0.35">
      <c r="A50" s="248"/>
      <c r="B50" s="1133" t="s">
        <v>435</v>
      </c>
      <c r="C50" s="1133"/>
      <c r="D50" s="1133"/>
      <c r="E50" s="1133"/>
      <c r="F50" s="70"/>
      <c r="G50" s="70"/>
    </row>
    <row r="51" spans="1:10 16367:16367" ht="15" hidden="1" customHeight="1" x14ac:dyDescent="0.35">
      <c r="A51" s="248"/>
      <c r="B51" s="1133" t="s">
        <v>436</v>
      </c>
      <c r="C51" s="1133"/>
      <c r="D51" s="1133"/>
      <c r="E51" s="1133"/>
      <c r="F51" s="70"/>
      <c r="G51" s="70"/>
    </row>
    <row r="52" spans="1:10 16367:16367" ht="15" hidden="1" customHeight="1" x14ac:dyDescent="0.35">
      <c r="A52" s="248"/>
      <c r="B52" s="1133" t="s">
        <v>437</v>
      </c>
      <c r="C52" s="1133"/>
      <c r="D52" s="1133"/>
      <c r="E52" s="1133"/>
      <c r="F52" s="70"/>
      <c r="G52" s="70"/>
    </row>
    <row r="53" spans="1:10 16367:16367" ht="15" hidden="1" customHeight="1" x14ac:dyDescent="0.35">
      <c r="A53" s="248"/>
      <c r="B53" s="1133" t="s">
        <v>192</v>
      </c>
      <c r="C53" s="1133"/>
      <c r="D53" s="1133"/>
      <c r="E53" s="1133"/>
      <c r="F53" s="70"/>
      <c r="G53" s="70"/>
    </row>
    <row r="54" spans="1:10 16367:16367" ht="15" hidden="1" customHeight="1" x14ac:dyDescent="0.35">
      <c r="A54" s="248"/>
      <c r="B54" s="1133" t="s">
        <v>438</v>
      </c>
      <c r="C54" s="1133"/>
      <c r="D54" s="1133"/>
      <c r="E54" s="1133"/>
      <c r="F54" s="70"/>
      <c r="G54" s="70"/>
    </row>
    <row r="55" spans="1:10 16367:16367" ht="15" hidden="1" customHeight="1" x14ac:dyDescent="0.35">
      <c r="A55" s="248"/>
      <c r="B55" s="1133" t="s">
        <v>439</v>
      </c>
      <c r="C55" s="1133"/>
      <c r="D55" s="1133"/>
      <c r="E55" s="1133"/>
      <c r="F55" s="70"/>
      <c r="G55" s="70"/>
    </row>
    <row r="56" spans="1:10 16367:16367" ht="15" hidden="1" customHeight="1" x14ac:dyDescent="0.35">
      <c r="A56" s="248"/>
      <c r="B56" s="1133" t="s">
        <v>440</v>
      </c>
      <c r="C56" s="1133"/>
      <c r="D56" s="1133"/>
      <c r="E56" s="1133"/>
      <c r="F56" s="70"/>
      <c r="G56" s="70"/>
    </row>
    <row r="57" spans="1:10 16367:16367" ht="15" hidden="1" customHeight="1" x14ac:dyDescent="0.35">
      <c r="A57" s="248"/>
      <c r="B57" s="1133" t="s">
        <v>441</v>
      </c>
      <c r="C57" s="1133"/>
      <c r="D57" s="1133"/>
      <c r="E57" s="1133"/>
      <c r="F57" s="70"/>
      <c r="G57" s="70"/>
    </row>
    <row r="58" spans="1:10 16367:16367" ht="15" hidden="1" customHeight="1" x14ac:dyDescent="0.35">
      <c r="A58" s="248"/>
      <c r="B58" s="1133" t="s">
        <v>442</v>
      </c>
      <c r="C58" s="1133"/>
      <c r="D58" s="1133"/>
      <c r="E58" s="1133"/>
      <c r="F58" s="70"/>
      <c r="G58" s="70"/>
    </row>
    <row r="59" spans="1:10 16367:16367" ht="15" hidden="1" customHeight="1" x14ac:dyDescent="0.35">
      <c r="A59" s="248"/>
      <c r="B59" s="1133" t="s">
        <v>443</v>
      </c>
      <c r="C59" s="1133"/>
      <c r="D59" s="1133"/>
      <c r="E59" s="1133"/>
      <c r="F59" s="70"/>
      <c r="G59" s="70"/>
    </row>
    <row r="60" spans="1:10 16367:16367" ht="15" hidden="1" customHeight="1" x14ac:dyDescent="0.35">
      <c r="A60" s="248"/>
      <c r="B60" s="1133" t="s">
        <v>444</v>
      </c>
      <c r="C60" s="1133"/>
      <c r="D60" s="1133"/>
      <c r="E60" s="1133"/>
      <c r="F60" s="70"/>
      <c r="G60" s="70"/>
    </row>
    <row r="61" spans="1:10 16367:16367" ht="24.6" customHeight="1" x14ac:dyDescent="0.4">
      <c r="A61" s="249">
        <v>1</v>
      </c>
      <c r="B61" s="1137" t="s">
        <v>1051</v>
      </c>
      <c r="C61" s="1137"/>
      <c r="D61" s="1137"/>
      <c r="E61" s="1137"/>
      <c r="F61" s="70"/>
      <c r="G61" s="248"/>
    </row>
    <row r="62" spans="1:10 16367:16367" ht="24.6" customHeight="1" x14ac:dyDescent="0.4">
      <c r="A62" s="250" t="s">
        <v>445</v>
      </c>
      <c r="B62" s="1137" t="s">
        <v>444</v>
      </c>
      <c r="C62" s="1137"/>
      <c r="D62" s="1137"/>
      <c r="E62" s="1137"/>
      <c r="F62" s="70"/>
      <c r="G62" s="70"/>
      <c r="XEM62" s="71"/>
    </row>
    <row r="63" spans="1:10 16367:16367" ht="21" customHeight="1" x14ac:dyDescent="0.4">
      <c r="A63" s="250" t="s">
        <v>446</v>
      </c>
      <c r="B63" s="1134" t="s">
        <v>438</v>
      </c>
      <c r="C63" s="1135"/>
      <c r="D63" s="1135"/>
      <c r="E63" s="1136"/>
      <c r="F63" s="70"/>
      <c r="G63" s="70"/>
      <c r="J63" s="72"/>
    </row>
    <row r="64" spans="1:10 16367:16367" ht="25.5" customHeight="1" x14ac:dyDescent="0.4">
      <c r="A64" s="250" t="s">
        <v>447</v>
      </c>
      <c r="B64" s="1137"/>
      <c r="C64" s="1137"/>
      <c r="D64" s="1137"/>
      <c r="E64" s="1137"/>
      <c r="F64" s="70"/>
      <c r="G64" s="70" t="s">
        <v>306</v>
      </c>
    </row>
    <row r="65" spans="1:18" ht="28.95" customHeight="1" x14ac:dyDescent="0.4">
      <c r="A65" s="250" t="s">
        <v>448</v>
      </c>
      <c r="B65" s="1137"/>
      <c r="C65" s="1137"/>
      <c r="D65" s="1137"/>
      <c r="E65" s="1137"/>
      <c r="F65" s="70"/>
      <c r="G65" s="70"/>
      <c r="I65" s="73"/>
      <c r="L65" s="67" t="s">
        <v>449</v>
      </c>
    </row>
    <row r="66" spans="1:18" ht="25.5" customHeight="1" x14ac:dyDescent="0.4">
      <c r="A66" s="250" t="s">
        <v>450</v>
      </c>
      <c r="B66" s="1134"/>
      <c r="C66" s="1135"/>
      <c r="D66" s="1135"/>
      <c r="E66" s="1136"/>
      <c r="F66" s="70"/>
      <c r="G66" s="70"/>
      <c r="I66" s="73"/>
    </row>
    <row r="67" spans="1:18" ht="26.4" customHeight="1" x14ac:dyDescent="0.4">
      <c r="A67" s="250" t="s">
        <v>856</v>
      </c>
      <c r="B67" s="1137"/>
      <c r="C67" s="1137"/>
      <c r="D67" s="1137"/>
      <c r="E67" s="1137"/>
      <c r="F67" s="251"/>
      <c r="G67" s="251"/>
    </row>
    <row r="68" spans="1:18" ht="48.6" customHeight="1" x14ac:dyDescent="0.3">
      <c r="A68" s="74" t="s">
        <v>261</v>
      </c>
      <c r="B68" s="1138" t="s">
        <v>451</v>
      </c>
      <c r="C68" s="1138"/>
      <c r="D68" s="1138"/>
      <c r="E68" s="1138"/>
      <c r="F68" s="1138"/>
      <c r="G68" s="1138"/>
      <c r="H68" s="75"/>
      <c r="I68" s="76"/>
    </row>
    <row r="69" spans="1:18" ht="20.399999999999999" customHeight="1" x14ac:dyDescent="0.3">
      <c r="A69" s="77"/>
      <c r="B69" s="1139" t="s">
        <v>937</v>
      </c>
      <c r="C69" s="1139"/>
      <c r="D69" s="1139"/>
      <c r="E69" s="1139"/>
      <c r="F69" s="1139"/>
      <c r="G69" s="1139"/>
      <c r="H69" s="78"/>
      <c r="I69" s="76"/>
    </row>
    <row r="70" spans="1:18" ht="30" customHeight="1" x14ac:dyDescent="0.3">
      <c r="A70" s="77"/>
      <c r="B70" s="1140" t="s">
        <v>916</v>
      </c>
      <c r="C70" s="1140"/>
      <c r="D70" s="1140"/>
      <c r="E70" s="1140"/>
      <c r="F70" s="1140"/>
      <c r="G70" s="1140"/>
      <c r="H70" s="75"/>
      <c r="I70" s="76"/>
    </row>
    <row r="71" spans="1:18" ht="21.6" customHeight="1" x14ac:dyDescent="0.3">
      <c r="A71" s="79"/>
      <c r="B71" s="1140" t="s">
        <v>452</v>
      </c>
      <c r="C71" s="1140"/>
      <c r="D71" s="1140"/>
      <c r="E71" s="1140"/>
      <c r="F71" s="1140"/>
      <c r="G71" s="1140"/>
    </row>
    <row r="72" spans="1:18" ht="17.399999999999999" customHeight="1" x14ac:dyDescent="0.3">
      <c r="A72" s="79"/>
      <c r="B72" s="1141">
        <v>71445</v>
      </c>
      <c r="C72" s="1141"/>
      <c r="D72" s="1141"/>
      <c r="E72" s="1141"/>
      <c r="F72" s="1141"/>
      <c r="G72" s="1141"/>
      <c r="H72" s="80"/>
    </row>
    <row r="73" spans="1:18" ht="19.95" customHeight="1" x14ac:dyDescent="0.3">
      <c r="A73" s="77"/>
      <c r="B73" s="1139" t="s">
        <v>955</v>
      </c>
      <c r="C73" s="1139"/>
      <c r="D73" s="1139"/>
      <c r="E73" s="1139"/>
      <c r="F73" s="1139"/>
      <c r="G73" s="1139"/>
      <c r="H73" s="78"/>
      <c r="I73" s="78"/>
      <c r="R73" s="81" t="s">
        <v>453</v>
      </c>
    </row>
    <row r="74" spans="1:18" ht="28.5" customHeight="1" x14ac:dyDescent="0.3">
      <c r="A74" s="77"/>
      <c r="B74" s="1140" t="s">
        <v>454</v>
      </c>
      <c r="C74" s="1140"/>
      <c r="D74" s="1140"/>
      <c r="E74" s="1140"/>
      <c r="F74" s="1140"/>
      <c r="G74" s="1140"/>
      <c r="H74" s="75"/>
      <c r="I74" s="82"/>
    </row>
    <row r="75" spans="1:18" ht="18" customHeight="1" x14ac:dyDescent="0.3">
      <c r="A75" s="83" t="s">
        <v>455</v>
      </c>
      <c r="B75" s="83"/>
      <c r="C75" s="83"/>
      <c r="D75" s="83"/>
      <c r="E75" s="83"/>
      <c r="F75" s="83"/>
      <c r="G75" s="83"/>
      <c r="H75" s="84"/>
    </row>
    <row r="76" spans="1:18" ht="23.4" customHeight="1" x14ac:dyDescent="0.3">
      <c r="A76" s="85"/>
      <c r="B76" s="85"/>
      <c r="C76" s="85"/>
      <c r="D76" s="85"/>
      <c r="E76" s="85"/>
      <c r="F76" s="85"/>
      <c r="G76" s="85"/>
    </row>
    <row r="77" spans="1:18" ht="23.4" x14ac:dyDescent="0.45">
      <c r="B77" s="1130" t="s">
        <v>456</v>
      </c>
      <c r="C77" s="1130"/>
      <c r="D77" s="1130"/>
      <c r="E77" s="1130"/>
      <c r="F77" s="1130"/>
      <c r="G77" s="1130"/>
      <c r="H77" s="1130"/>
    </row>
    <row r="79" spans="1:18" ht="21" x14ac:dyDescent="0.4">
      <c r="A79" s="86" t="s">
        <v>244</v>
      </c>
      <c r="B79" s="1132" t="s">
        <v>16</v>
      </c>
      <c r="C79" s="1132"/>
      <c r="D79" s="1132"/>
      <c r="E79" s="1132"/>
      <c r="F79" s="431" t="s">
        <v>457</v>
      </c>
      <c r="G79" s="431" t="s">
        <v>963</v>
      </c>
      <c r="H79" s="87"/>
      <c r="N79" s="67" t="s">
        <v>957</v>
      </c>
    </row>
    <row r="80" spans="1:18" ht="25.2" customHeight="1" x14ac:dyDescent="0.4">
      <c r="A80" s="88">
        <v>1</v>
      </c>
      <c r="B80" s="1137" t="s">
        <v>1051</v>
      </c>
      <c r="C80" s="1137"/>
      <c r="D80" s="1137"/>
      <c r="E80" s="1137"/>
      <c r="F80" s="89"/>
      <c r="G80" s="70"/>
      <c r="H80" s="90"/>
    </row>
    <row r="81" spans="1:8" ht="25.2" customHeight="1" x14ac:dyDescent="0.4">
      <c r="A81" s="88">
        <v>2</v>
      </c>
      <c r="B81" s="1137" t="s">
        <v>444</v>
      </c>
      <c r="C81" s="1137"/>
      <c r="D81" s="1137"/>
      <c r="E81" s="1137"/>
      <c r="F81" s="89"/>
      <c r="G81" s="70"/>
      <c r="H81" s="90"/>
    </row>
    <row r="82" spans="1:8" ht="24.6" customHeight="1" x14ac:dyDescent="0.4">
      <c r="A82" s="88">
        <v>3</v>
      </c>
      <c r="B82" s="1134" t="s">
        <v>438</v>
      </c>
      <c r="C82" s="1135"/>
      <c r="D82" s="1135"/>
      <c r="E82" s="1136"/>
      <c r="F82" s="89"/>
      <c r="G82" s="70"/>
      <c r="H82" s="90"/>
    </row>
    <row r="83" spans="1:8" ht="25.95" customHeight="1" x14ac:dyDescent="0.4">
      <c r="A83" s="88">
        <v>4</v>
      </c>
      <c r="B83" s="1137"/>
      <c r="C83" s="1137"/>
      <c r="D83" s="1137"/>
      <c r="E83" s="1137"/>
      <c r="F83" s="89"/>
      <c r="G83" s="70"/>
      <c r="H83" s="90"/>
    </row>
    <row r="84" spans="1:8" ht="28.2" customHeight="1" x14ac:dyDescent="0.4">
      <c r="A84" s="88">
        <v>5</v>
      </c>
      <c r="B84" s="1137"/>
      <c r="C84" s="1137"/>
      <c r="D84" s="1137"/>
      <c r="E84" s="1137"/>
      <c r="F84" s="89"/>
      <c r="G84" s="70"/>
      <c r="H84" s="90"/>
    </row>
    <row r="85" spans="1:8" ht="27.6" customHeight="1" x14ac:dyDescent="0.4">
      <c r="A85" s="88">
        <v>6</v>
      </c>
      <c r="B85" s="1134"/>
      <c r="C85" s="1135"/>
      <c r="D85" s="1135"/>
      <c r="E85" s="1136"/>
      <c r="F85" s="89"/>
      <c r="G85" s="70"/>
      <c r="H85" s="90"/>
    </row>
    <row r="86" spans="1:8" ht="28.2" customHeight="1" x14ac:dyDescent="0.4">
      <c r="A86" s="88">
        <v>7</v>
      </c>
      <c r="B86" s="1137"/>
      <c r="C86" s="1137"/>
      <c r="D86" s="1137"/>
      <c r="E86" s="1137"/>
      <c r="F86" s="89"/>
      <c r="G86" s="70"/>
      <c r="H86" s="90"/>
    </row>
    <row r="87" spans="1:8" ht="19.2" x14ac:dyDescent="0.35">
      <c r="A87" s="1142"/>
      <c r="B87" s="1142"/>
      <c r="C87" s="1142"/>
      <c r="D87" s="1142"/>
      <c r="E87" s="1142"/>
      <c r="F87" s="1142"/>
      <c r="G87" s="68"/>
      <c r="H87" s="90"/>
    </row>
    <row r="88" spans="1:8" ht="19.2" x14ac:dyDescent="0.35">
      <c r="A88" s="1142"/>
      <c r="B88" s="1142"/>
      <c r="C88" s="1142"/>
      <c r="D88" s="1142"/>
      <c r="E88" s="1142"/>
      <c r="F88" s="1142"/>
      <c r="G88" s="68"/>
      <c r="H88" s="68"/>
    </row>
    <row r="89" spans="1:8" ht="19.2" x14ac:dyDescent="0.35">
      <c r="B89" s="91"/>
      <c r="C89" s="893"/>
      <c r="D89" s="893"/>
      <c r="E89" s="893"/>
      <c r="F89" s="893"/>
      <c r="G89" s="68"/>
      <c r="H89" s="68"/>
    </row>
    <row r="90" spans="1:8" ht="19.2" x14ac:dyDescent="0.35">
      <c r="B90" s="91"/>
      <c r="C90" s="893"/>
      <c r="D90" s="893"/>
      <c r="E90" s="893"/>
      <c r="F90" s="893"/>
      <c r="G90" s="68"/>
      <c r="H90" s="68"/>
    </row>
    <row r="91" spans="1:8" ht="19.2" x14ac:dyDescent="0.35">
      <c r="B91" s="91"/>
      <c r="C91" s="893"/>
      <c r="D91" s="893"/>
      <c r="E91" s="893"/>
      <c r="F91" s="893"/>
      <c r="G91" s="68"/>
      <c r="H91" s="68"/>
    </row>
    <row r="92" spans="1:8" ht="19.2" x14ac:dyDescent="0.35">
      <c r="B92" s="91"/>
      <c r="C92" s="893"/>
      <c r="D92" s="893"/>
      <c r="E92" s="893"/>
      <c r="F92" s="893"/>
      <c r="G92" s="68"/>
      <c r="H92" s="68"/>
    </row>
    <row r="93" spans="1:8" ht="19.2" x14ac:dyDescent="0.35">
      <c r="B93" s="91"/>
      <c r="C93" s="893"/>
      <c r="D93" s="893"/>
      <c r="E93" s="893"/>
      <c r="F93" s="893"/>
      <c r="G93" s="68"/>
      <c r="H93" s="68"/>
    </row>
    <row r="94" spans="1:8" ht="19.2" x14ac:dyDescent="0.35">
      <c r="B94" s="90"/>
      <c r="C94" s="893"/>
      <c r="D94" s="893"/>
      <c r="E94" s="893"/>
      <c r="F94" s="893"/>
      <c r="G94" s="68"/>
      <c r="H94" s="68"/>
    </row>
    <row r="95" spans="1:8" ht="19.2" x14ac:dyDescent="0.35">
      <c r="B95" s="90"/>
      <c r="C95" s="893"/>
      <c r="D95" s="893"/>
      <c r="E95" s="893"/>
      <c r="F95" s="893"/>
      <c r="G95" s="68"/>
      <c r="H95" s="68"/>
    </row>
    <row r="96" spans="1:8" ht="19.2" x14ac:dyDescent="0.35">
      <c r="B96" s="90"/>
      <c r="C96" s="432"/>
      <c r="D96" s="432"/>
      <c r="E96" s="432"/>
      <c r="F96" s="432"/>
      <c r="G96" s="68"/>
      <c r="H96" s="68"/>
    </row>
    <row r="97" spans="2:8" ht="19.2" x14ac:dyDescent="0.35">
      <c r="B97" s="90"/>
      <c r="C97" s="893"/>
      <c r="D97" s="893"/>
      <c r="E97" s="893"/>
      <c r="F97" s="893"/>
      <c r="G97" s="68"/>
      <c r="H97" s="68"/>
    </row>
    <row r="98" spans="2:8" ht="19.2" x14ac:dyDescent="0.35">
      <c r="B98" s="90"/>
      <c r="C98" s="893"/>
      <c r="D98" s="893"/>
      <c r="E98" s="893"/>
      <c r="F98" s="893"/>
      <c r="G98" s="68"/>
      <c r="H98" s="68"/>
    </row>
    <row r="99" spans="2:8" ht="19.2" x14ac:dyDescent="0.35">
      <c r="B99" s="90"/>
      <c r="C99" s="893"/>
      <c r="D99" s="893"/>
      <c r="E99" s="893"/>
      <c r="F99" s="893"/>
      <c r="G99" s="68"/>
      <c r="H99" s="68"/>
    </row>
    <row r="100" spans="2:8" ht="19.2" x14ac:dyDescent="0.35">
      <c r="B100" s="90"/>
      <c r="C100" s="893"/>
      <c r="D100" s="893"/>
      <c r="E100" s="893"/>
      <c r="F100" s="893"/>
      <c r="G100" s="68"/>
      <c r="H100" s="68"/>
    </row>
    <row r="101" spans="2:8" ht="19.2" x14ac:dyDescent="0.35">
      <c r="B101" s="90"/>
      <c r="C101" s="893"/>
      <c r="D101" s="893"/>
      <c r="E101" s="893"/>
      <c r="F101" s="893"/>
      <c r="G101" s="68"/>
      <c r="H101" s="68"/>
    </row>
    <row r="102" spans="2:8" ht="19.2" x14ac:dyDescent="0.35">
      <c r="B102" s="90"/>
      <c r="C102" s="893"/>
      <c r="D102" s="893"/>
      <c r="E102" s="893"/>
      <c r="F102" s="893"/>
      <c r="G102" s="68"/>
      <c r="H102" s="68"/>
    </row>
    <row r="103" spans="2:8" ht="19.2" x14ac:dyDescent="0.35">
      <c r="B103" s="90"/>
      <c r="C103" s="893"/>
      <c r="D103" s="893"/>
      <c r="E103" s="893"/>
      <c r="F103" s="893"/>
      <c r="G103" s="68"/>
      <c r="H103" s="68"/>
    </row>
    <row r="104" spans="2:8" ht="19.2" x14ac:dyDescent="0.35">
      <c r="B104" s="90"/>
      <c r="C104" s="893"/>
      <c r="D104" s="893"/>
      <c r="E104" s="893"/>
      <c r="F104" s="893"/>
      <c r="G104" s="68"/>
      <c r="H104" s="68"/>
    </row>
    <row r="105" spans="2:8" ht="19.2" x14ac:dyDescent="0.35">
      <c r="B105" s="90"/>
      <c r="C105" s="893"/>
      <c r="D105" s="893"/>
      <c r="E105" s="893"/>
      <c r="F105" s="893"/>
      <c r="G105" s="68"/>
      <c r="H105" s="68"/>
    </row>
    <row r="106" spans="2:8" ht="19.2" x14ac:dyDescent="0.35">
      <c r="B106" s="90"/>
      <c r="C106" s="893"/>
      <c r="D106" s="893"/>
      <c r="E106" s="893"/>
      <c r="F106" s="893"/>
      <c r="G106" s="68"/>
      <c r="H106" s="68"/>
    </row>
    <row r="107" spans="2:8" ht="19.2" x14ac:dyDescent="0.35">
      <c r="B107" s="90"/>
      <c r="C107" s="893"/>
      <c r="D107" s="893"/>
      <c r="E107" s="893"/>
      <c r="F107" s="893"/>
      <c r="G107" s="68"/>
      <c r="H107" s="68"/>
    </row>
    <row r="108" spans="2:8" ht="19.2" x14ac:dyDescent="0.35">
      <c r="B108" s="90"/>
      <c r="C108" s="893"/>
      <c r="D108" s="893"/>
      <c r="E108" s="893"/>
      <c r="F108" s="893"/>
      <c r="G108" s="68"/>
      <c r="H108" s="68"/>
    </row>
    <row r="109" spans="2:8" ht="19.2" x14ac:dyDescent="0.35">
      <c r="B109" s="90"/>
      <c r="C109" s="893"/>
      <c r="D109" s="893"/>
      <c r="E109" s="893"/>
      <c r="F109" s="893"/>
      <c r="G109" s="68"/>
      <c r="H109" s="68"/>
    </row>
    <row r="110" spans="2:8" ht="19.2" x14ac:dyDescent="0.35">
      <c r="B110" s="90"/>
      <c r="C110" s="893"/>
      <c r="D110" s="893"/>
      <c r="E110" s="893"/>
      <c r="F110" s="893"/>
      <c r="G110" s="68"/>
      <c r="H110" s="68"/>
    </row>
    <row r="111" spans="2:8" ht="19.2" x14ac:dyDescent="0.35">
      <c r="B111" s="90"/>
      <c r="C111" s="893"/>
      <c r="D111" s="893"/>
      <c r="E111" s="893"/>
      <c r="F111" s="893"/>
      <c r="G111" s="68"/>
      <c r="H111" s="68"/>
    </row>
    <row r="112" spans="2:8" ht="19.2" x14ac:dyDescent="0.35">
      <c r="B112" s="90"/>
      <c r="C112" s="893"/>
      <c r="D112" s="893"/>
      <c r="E112" s="893"/>
      <c r="F112" s="893"/>
      <c r="G112" s="68"/>
      <c r="H112" s="68"/>
    </row>
    <row r="113" spans="2:8" ht="19.2" x14ac:dyDescent="0.35">
      <c r="B113" s="90"/>
      <c r="C113" s="893"/>
      <c r="D113" s="893"/>
      <c r="E113" s="893"/>
      <c r="F113" s="893"/>
      <c r="G113" s="68"/>
      <c r="H113" s="68"/>
    </row>
    <row r="114" spans="2:8" ht="19.2" x14ac:dyDescent="0.35">
      <c r="B114" s="90"/>
      <c r="C114" s="893"/>
      <c r="D114" s="893"/>
      <c r="E114" s="893"/>
      <c r="F114" s="893"/>
      <c r="G114" s="68"/>
      <c r="H114" s="68"/>
    </row>
    <row r="115" spans="2:8" ht="19.2" x14ac:dyDescent="0.35">
      <c r="B115" s="90"/>
      <c r="C115" s="893"/>
      <c r="D115" s="893"/>
      <c r="E115" s="893"/>
      <c r="F115" s="893"/>
      <c r="G115" s="68"/>
      <c r="H115" s="68"/>
    </row>
    <row r="116" spans="2:8" ht="19.2" x14ac:dyDescent="0.35">
      <c r="B116" s="90"/>
      <c r="C116" s="893"/>
      <c r="D116" s="893"/>
      <c r="E116" s="893"/>
      <c r="F116" s="893"/>
      <c r="G116" s="68"/>
      <c r="H116" s="68"/>
    </row>
    <row r="117" spans="2:8" ht="19.2" x14ac:dyDescent="0.35">
      <c r="B117" s="90"/>
      <c r="C117" s="893"/>
      <c r="D117" s="893"/>
      <c r="E117" s="893"/>
      <c r="F117" s="893"/>
      <c r="G117" s="68"/>
      <c r="H117" s="68"/>
    </row>
    <row r="118" spans="2:8" ht="19.2" x14ac:dyDescent="0.35">
      <c r="B118" s="90"/>
      <c r="C118" s="893"/>
      <c r="D118" s="893"/>
      <c r="E118" s="893"/>
      <c r="F118" s="893"/>
      <c r="G118" s="68"/>
      <c r="H118" s="68"/>
    </row>
    <row r="119" spans="2:8" ht="19.2" x14ac:dyDescent="0.35">
      <c r="B119" s="90"/>
      <c r="C119" s="432"/>
      <c r="D119" s="432"/>
      <c r="E119" s="432"/>
      <c r="F119" s="432"/>
      <c r="G119" s="68"/>
      <c r="H119" s="68"/>
    </row>
    <row r="120" spans="2:8" ht="19.2" x14ac:dyDescent="0.35">
      <c r="B120" s="90"/>
      <c r="C120" s="893"/>
      <c r="D120" s="893"/>
      <c r="E120" s="893"/>
      <c r="F120" s="893"/>
      <c r="G120" s="68"/>
      <c r="H120" s="68"/>
    </row>
    <row r="121" spans="2:8" ht="19.2" x14ac:dyDescent="0.35">
      <c r="B121" s="90"/>
      <c r="C121" s="893"/>
      <c r="D121" s="893"/>
      <c r="E121" s="893"/>
      <c r="F121" s="893"/>
      <c r="G121" s="68"/>
      <c r="H121" s="68"/>
    </row>
    <row r="122" spans="2:8" ht="19.2" x14ac:dyDescent="0.35">
      <c r="B122" s="90"/>
      <c r="C122" s="893"/>
      <c r="D122" s="893"/>
      <c r="E122" s="893"/>
      <c r="F122" s="893"/>
      <c r="G122" s="68"/>
      <c r="H122" s="68"/>
    </row>
    <row r="123" spans="2:8" ht="19.2" x14ac:dyDescent="0.35">
      <c r="B123" s="90"/>
      <c r="C123" s="893"/>
      <c r="D123" s="893"/>
      <c r="E123" s="893"/>
      <c r="F123" s="893"/>
      <c r="G123" s="68"/>
      <c r="H123" s="68"/>
    </row>
    <row r="124" spans="2:8" ht="19.2" x14ac:dyDescent="0.35">
      <c r="B124" s="90"/>
      <c r="C124" s="893"/>
      <c r="D124" s="893"/>
      <c r="E124" s="893"/>
      <c r="F124" s="893"/>
      <c r="G124" s="68"/>
      <c r="H124" s="68"/>
    </row>
    <row r="125" spans="2:8" ht="19.2" x14ac:dyDescent="0.35">
      <c r="B125" s="90"/>
      <c r="C125" s="893"/>
      <c r="D125" s="893"/>
      <c r="E125" s="893"/>
      <c r="F125" s="893"/>
      <c r="G125" s="68"/>
      <c r="H125" s="68"/>
    </row>
    <row r="126" spans="2:8" ht="19.2" x14ac:dyDescent="0.35">
      <c r="B126" s="90"/>
      <c r="C126" s="893"/>
      <c r="D126" s="893"/>
      <c r="E126" s="893"/>
      <c r="F126" s="893"/>
      <c r="G126" s="68"/>
      <c r="H126" s="68"/>
    </row>
    <row r="127" spans="2:8" ht="19.2" x14ac:dyDescent="0.35">
      <c r="B127" s="90"/>
      <c r="C127" s="893"/>
      <c r="D127" s="893"/>
      <c r="E127" s="893"/>
      <c r="F127" s="893"/>
      <c r="G127" s="68"/>
      <c r="H127" s="68"/>
    </row>
    <row r="128" spans="2:8" ht="19.2" x14ac:dyDescent="0.35">
      <c r="B128" s="90"/>
      <c r="C128" s="893"/>
      <c r="D128" s="893"/>
      <c r="E128" s="893"/>
      <c r="F128" s="893"/>
      <c r="G128" s="68"/>
      <c r="H128" s="68"/>
    </row>
    <row r="129" spans="2:8" ht="19.2" x14ac:dyDescent="0.35">
      <c r="B129" s="90"/>
      <c r="C129" s="893"/>
      <c r="D129" s="893"/>
      <c r="E129" s="893"/>
      <c r="F129" s="893"/>
      <c r="G129" s="68"/>
      <c r="H129" s="68"/>
    </row>
    <row r="130" spans="2:8" ht="19.2" x14ac:dyDescent="0.35">
      <c r="B130" s="90"/>
      <c r="C130" s="893"/>
      <c r="D130" s="893"/>
      <c r="E130" s="893"/>
      <c r="F130" s="893"/>
      <c r="G130" s="68"/>
      <c r="H130" s="68"/>
    </row>
    <row r="131" spans="2:8" ht="19.2" x14ac:dyDescent="0.35">
      <c r="B131" s="90"/>
      <c r="C131" s="893"/>
      <c r="D131" s="893"/>
      <c r="E131" s="893"/>
      <c r="F131" s="893"/>
      <c r="G131" s="68"/>
      <c r="H131" s="68"/>
    </row>
    <row r="132" spans="2:8" ht="19.2" x14ac:dyDescent="0.35">
      <c r="B132" s="90"/>
      <c r="C132" s="893"/>
      <c r="D132" s="893"/>
      <c r="E132" s="893"/>
      <c r="F132" s="893"/>
      <c r="G132" s="68"/>
      <c r="H132" s="68"/>
    </row>
    <row r="133" spans="2:8" ht="19.2" x14ac:dyDescent="0.35">
      <c r="B133" s="90"/>
      <c r="C133" s="893"/>
      <c r="D133" s="893"/>
      <c r="E133" s="893"/>
      <c r="F133" s="893"/>
      <c r="G133" s="68"/>
      <c r="H133" s="68"/>
    </row>
    <row r="134" spans="2:8" ht="19.2" x14ac:dyDescent="0.35">
      <c r="B134" s="90"/>
      <c r="C134" s="893"/>
      <c r="D134" s="893"/>
      <c r="E134" s="893"/>
      <c r="F134" s="893"/>
      <c r="G134" s="68"/>
      <c r="H134" s="68"/>
    </row>
    <row r="135" spans="2:8" ht="19.2" x14ac:dyDescent="0.35">
      <c r="B135" s="90"/>
      <c r="C135" s="893"/>
      <c r="D135" s="893"/>
      <c r="E135" s="893"/>
      <c r="F135" s="893"/>
      <c r="G135" s="68"/>
      <c r="H135" s="68"/>
    </row>
    <row r="136" spans="2:8" ht="19.2" x14ac:dyDescent="0.35">
      <c r="B136" s="90"/>
      <c r="C136" s="893"/>
      <c r="D136" s="893"/>
      <c r="E136" s="893"/>
      <c r="F136" s="893"/>
      <c r="G136" s="68"/>
      <c r="H136" s="68"/>
    </row>
    <row r="137" spans="2:8" ht="19.2" x14ac:dyDescent="0.35">
      <c r="B137" s="90"/>
      <c r="C137" s="893"/>
      <c r="D137" s="893"/>
      <c r="E137" s="893"/>
      <c r="F137" s="893"/>
      <c r="G137" s="68"/>
      <c r="H137" s="68"/>
    </row>
    <row r="138" spans="2:8" ht="21" x14ac:dyDescent="0.4">
      <c r="B138" s="92"/>
      <c r="C138" s="899"/>
      <c r="D138" s="899"/>
      <c r="E138" s="899"/>
      <c r="F138" s="899"/>
      <c r="G138" s="68"/>
      <c r="H138" s="90"/>
    </row>
    <row r="139" spans="2:8" ht="21" x14ac:dyDescent="0.4">
      <c r="B139" s="93"/>
      <c r="C139" s="899"/>
      <c r="D139" s="899"/>
      <c r="E139" s="899"/>
      <c r="F139" s="899"/>
      <c r="G139" s="68"/>
      <c r="H139" s="90"/>
    </row>
    <row r="140" spans="2:8" ht="21" x14ac:dyDescent="0.4">
      <c r="B140" s="93"/>
      <c r="C140" s="899"/>
      <c r="D140" s="899"/>
      <c r="E140" s="899"/>
      <c r="F140" s="899"/>
      <c r="G140" s="68"/>
      <c r="H140" s="90"/>
    </row>
    <row r="141" spans="2:8" ht="21" x14ac:dyDescent="0.4">
      <c r="B141" s="93"/>
      <c r="C141" s="899"/>
      <c r="D141" s="899"/>
      <c r="E141" s="899"/>
      <c r="F141" s="899"/>
      <c r="G141" s="68"/>
      <c r="H141" s="90"/>
    </row>
    <row r="142" spans="2:8" ht="21" x14ac:dyDescent="0.4">
      <c r="B142" s="93"/>
      <c r="C142" s="899"/>
      <c r="D142" s="899"/>
      <c r="E142" s="899"/>
      <c r="F142" s="899"/>
      <c r="G142" s="68"/>
      <c r="H142" s="90"/>
    </row>
    <row r="143" spans="2:8" ht="19.2" x14ac:dyDescent="0.35">
      <c r="B143" s="93"/>
      <c r="C143" s="900"/>
      <c r="D143" s="900"/>
      <c r="E143" s="900"/>
      <c r="F143" s="900"/>
      <c r="G143" s="85"/>
      <c r="H143" s="94"/>
    </row>
  </sheetData>
  <mergeCells count="136">
    <mergeCell ref="C140:F140"/>
    <mergeCell ref="C141:F141"/>
    <mergeCell ref="C142:F142"/>
    <mergeCell ref="C143:F143"/>
    <mergeCell ref="C134:F134"/>
    <mergeCell ref="C135:F135"/>
    <mergeCell ref="C136:F136"/>
    <mergeCell ref="C137:F137"/>
    <mergeCell ref="C138:F138"/>
    <mergeCell ref="C139:F139"/>
    <mergeCell ref="C128:F128"/>
    <mergeCell ref="C129:F129"/>
    <mergeCell ref="C130:F130"/>
    <mergeCell ref="C131:F131"/>
    <mergeCell ref="C132:F132"/>
    <mergeCell ref="C133:F133"/>
    <mergeCell ref="C122:F122"/>
    <mergeCell ref="C123:F123"/>
    <mergeCell ref="C124:F124"/>
    <mergeCell ref="C125:F125"/>
    <mergeCell ref="C126:F126"/>
    <mergeCell ref="C127:F127"/>
    <mergeCell ref="C115:F115"/>
    <mergeCell ref="C116:F116"/>
    <mergeCell ref="C117:F117"/>
    <mergeCell ref="C118:F118"/>
    <mergeCell ref="C120:F120"/>
    <mergeCell ref="C121:F121"/>
    <mergeCell ref="C109:F109"/>
    <mergeCell ref="C110:F110"/>
    <mergeCell ref="C111:F111"/>
    <mergeCell ref="C112:F112"/>
    <mergeCell ref="C113:F113"/>
    <mergeCell ref="C114:F114"/>
    <mergeCell ref="C103:F103"/>
    <mergeCell ref="C104:F104"/>
    <mergeCell ref="C105:F105"/>
    <mergeCell ref="C106:F106"/>
    <mergeCell ref="C107:F107"/>
    <mergeCell ref="C108:F108"/>
    <mergeCell ref="C97:F97"/>
    <mergeCell ref="C98:F98"/>
    <mergeCell ref="C99:F99"/>
    <mergeCell ref="C100:F100"/>
    <mergeCell ref="C101:F101"/>
    <mergeCell ref="C102:F102"/>
    <mergeCell ref="C90:F90"/>
    <mergeCell ref="C91:F91"/>
    <mergeCell ref="C92:F92"/>
    <mergeCell ref="C93:F93"/>
    <mergeCell ref="C94:F94"/>
    <mergeCell ref="C95:F95"/>
    <mergeCell ref="B84:E84"/>
    <mergeCell ref="B85:E85"/>
    <mergeCell ref="B86:E86"/>
    <mergeCell ref="A87:F87"/>
    <mergeCell ref="A88:F88"/>
    <mergeCell ref="C89:F89"/>
    <mergeCell ref="B77:H77"/>
    <mergeCell ref="B79:E79"/>
    <mergeCell ref="B80:E80"/>
    <mergeCell ref="B81:E81"/>
    <mergeCell ref="B82:E82"/>
    <mergeCell ref="B83:E83"/>
    <mergeCell ref="B69:G69"/>
    <mergeCell ref="B70:G70"/>
    <mergeCell ref="B71:G71"/>
    <mergeCell ref="B72:G72"/>
    <mergeCell ref="B73:G73"/>
    <mergeCell ref="B74:G74"/>
    <mergeCell ref="B63:E63"/>
    <mergeCell ref="B64:E64"/>
    <mergeCell ref="B65:E65"/>
    <mergeCell ref="B66:E66"/>
    <mergeCell ref="B67:E67"/>
    <mergeCell ref="B68:G68"/>
    <mergeCell ref="B57:E57"/>
    <mergeCell ref="B58:E58"/>
    <mergeCell ref="B59:E59"/>
    <mergeCell ref="B60:E60"/>
    <mergeCell ref="B61:E61"/>
    <mergeCell ref="B62:E62"/>
    <mergeCell ref="B51:E51"/>
    <mergeCell ref="B52:E52"/>
    <mergeCell ref="B53:E53"/>
    <mergeCell ref="B54:E54"/>
    <mergeCell ref="B55:E55"/>
    <mergeCell ref="B56:E56"/>
    <mergeCell ref="B45:E45"/>
    <mergeCell ref="B46:E46"/>
    <mergeCell ref="B47:E47"/>
    <mergeCell ref="B48:E48"/>
    <mergeCell ref="B49:E49"/>
    <mergeCell ref="B50:E50"/>
    <mergeCell ref="B38:E38"/>
    <mergeCell ref="B39:E39"/>
    <mergeCell ref="B40:E40"/>
    <mergeCell ref="B41:E41"/>
    <mergeCell ref="B43:E43"/>
    <mergeCell ref="B44:E44"/>
    <mergeCell ref="B32:E32"/>
    <mergeCell ref="B33:E33"/>
    <mergeCell ref="B34:E34"/>
    <mergeCell ref="B35:E35"/>
    <mergeCell ref="B36:E36"/>
    <mergeCell ref="B37:E37"/>
    <mergeCell ref="B26:E26"/>
    <mergeCell ref="B27:E27"/>
    <mergeCell ref="B28:E28"/>
    <mergeCell ref="B29:E29"/>
    <mergeCell ref="B30:E30"/>
    <mergeCell ref="B31:E31"/>
    <mergeCell ref="B20:E20"/>
    <mergeCell ref="B21:E21"/>
    <mergeCell ref="B22:E22"/>
    <mergeCell ref="B23:E23"/>
    <mergeCell ref="B24:E24"/>
    <mergeCell ref="B25:E25"/>
    <mergeCell ref="B16:E16"/>
    <mergeCell ref="B17:E17"/>
    <mergeCell ref="B18:E18"/>
    <mergeCell ref="B7:E7"/>
    <mergeCell ref="B8:E8"/>
    <mergeCell ref="B9:E9"/>
    <mergeCell ref="B10:E10"/>
    <mergeCell ref="B11:E11"/>
    <mergeCell ref="B12:E12"/>
    <mergeCell ref="A1:G1"/>
    <mergeCell ref="B2:G2"/>
    <mergeCell ref="B3:E3"/>
    <mergeCell ref="B4:E4"/>
    <mergeCell ref="B5:E5"/>
    <mergeCell ref="B6:E6"/>
    <mergeCell ref="B13:E13"/>
    <mergeCell ref="B14:E14"/>
    <mergeCell ref="B15:E15"/>
  </mergeCells>
  <pageMargins left="0.7" right="0.7" top="1.19" bottom="0.75" header="0.3" footer="0.3"/>
  <pageSetup paperSize="9" scale="6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19</vt:i4>
      </vt:variant>
    </vt:vector>
  </HeadingPairs>
  <TitlesOfParts>
    <vt:vector size="47" baseType="lpstr">
      <vt:lpstr>PMR-Data</vt:lpstr>
      <vt:lpstr>Suppliers TIN</vt:lpstr>
      <vt:lpstr>FundCodes</vt:lpstr>
      <vt:lpstr>DATA</vt:lpstr>
      <vt:lpstr>PR</vt:lpstr>
      <vt:lpstr>ResoSVP (2)</vt:lpstr>
      <vt:lpstr>AResoSVP (2)</vt:lpstr>
      <vt:lpstr>RFQ_ (2)</vt:lpstr>
      <vt:lpstr>RFQ_ (3)</vt:lpstr>
      <vt:lpstr>AckReceipt (3)</vt:lpstr>
      <vt:lpstr>Abstract </vt:lpstr>
      <vt:lpstr>Abstract (Failed)</vt:lpstr>
      <vt:lpstr>LON (2)</vt:lpstr>
      <vt:lpstr>BAC  Award 2025</vt:lpstr>
      <vt:lpstr>BAC RESO 2022 (Toss Coin)</vt:lpstr>
      <vt:lpstr>PO (2)</vt:lpstr>
      <vt:lpstr>POback (2)</vt:lpstr>
      <vt:lpstr>ChkDocs</vt:lpstr>
      <vt:lpstr>AResoSVP -Emergency</vt:lpstr>
      <vt:lpstr>ResoSVP -Emergency</vt:lpstr>
      <vt:lpstr>ResoSoSVP(Direct Contracting)</vt:lpstr>
      <vt:lpstr>AResoSoSVP(Direct Contractin (2</vt:lpstr>
      <vt:lpstr>Reso-Repeat Order</vt:lpstr>
      <vt:lpstr>AReso-Repeat Order</vt:lpstr>
      <vt:lpstr>ARE-Direct Contracting</vt:lpstr>
      <vt:lpstr>ARE-Reso Direct Contracting (2)</vt:lpstr>
      <vt:lpstr>BAC RESO for Award Direct Contr</vt:lpstr>
      <vt:lpstr>AckReceipt (2)</vt:lpstr>
      <vt:lpstr>'Abstract (Failed)'!Print_Area</vt:lpstr>
      <vt:lpstr>'AckReceipt (2)'!Print_Area</vt:lpstr>
      <vt:lpstr>'AckReceipt (3)'!Print_Area</vt:lpstr>
      <vt:lpstr>'ARE-Direct Contracting'!Print_Area</vt:lpstr>
      <vt:lpstr>'AReso-Repeat Order'!Print_Area</vt:lpstr>
      <vt:lpstr>'AResoSoSVP(Direct Contractin (2'!Print_Area</vt:lpstr>
      <vt:lpstr>'AResoSVP (2)'!Print_Area</vt:lpstr>
      <vt:lpstr>'AResoSVP -Emergency'!Print_Area</vt:lpstr>
      <vt:lpstr>'BAC  Award 2025'!Print_Area</vt:lpstr>
      <vt:lpstr>'BAC RESO 2022 (Toss Coin)'!Print_Area</vt:lpstr>
      <vt:lpstr>ChkDocs!Print_Area</vt:lpstr>
      <vt:lpstr>'LON (2)'!Print_Area</vt:lpstr>
      <vt:lpstr>'PO (2)'!Print_Area</vt:lpstr>
      <vt:lpstr>'POback (2)'!Print_Area</vt:lpstr>
      <vt:lpstr>'Reso-Repeat Order'!Print_Area</vt:lpstr>
      <vt:lpstr>'ResoSoSVP(Direct Contracting)'!Print_Area</vt:lpstr>
      <vt:lpstr>'ResoSVP (2)'!Print_Area</vt:lpstr>
      <vt:lpstr>'ResoSVP -Emergency'!Print_Area</vt:lpstr>
      <vt:lpstr>'RFQ_ (3)'!Print_Area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Batanes State Colleg</dc:creator>
  <cp:lastModifiedBy>Lynn Falcis</cp:lastModifiedBy>
  <cp:lastPrinted>2026-01-16T00:59:23Z</cp:lastPrinted>
  <dcterms:created xsi:type="dcterms:W3CDTF">2021-04-21T05:31:57Z</dcterms:created>
  <dcterms:modified xsi:type="dcterms:W3CDTF">2026-06-08T17:16:06Z</dcterms:modified>
</cp:coreProperties>
</file>