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bookViews>
    <workbookView xWindow="8240" yWindow="2560" windowWidth="17360" windowHeight="13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9" i="1"/>
  <c r="K19" i="1"/>
  <c r="G19" i="1"/>
  <c r="P18" i="1"/>
  <c r="K18" i="1"/>
  <c r="G18" i="1"/>
  <c r="P17" i="1"/>
  <c r="K17" i="1"/>
  <c r="G17" i="1"/>
  <c r="P16" i="1"/>
  <c r="K16" i="1"/>
  <c r="G16" i="1"/>
  <c r="P15" i="1"/>
  <c r="K15" i="1"/>
  <c r="G15" i="1"/>
  <c r="P14" i="1"/>
  <c r="K14" i="1"/>
  <c r="G14" i="1"/>
  <c r="P13" i="1"/>
  <c r="K13" i="1"/>
  <c r="G13" i="1"/>
  <c r="P12" i="1"/>
  <c r="K12" i="1"/>
  <c r="G12" i="1"/>
  <c r="P11" i="1"/>
  <c r="K11" i="1"/>
  <c r="G11" i="1"/>
  <c r="P10" i="1"/>
  <c r="P9" i="1"/>
  <c r="P8" i="1"/>
  <c r="P7" i="1"/>
  <c r="P6" i="1"/>
  <c r="P5" i="1"/>
  <c r="P4" i="1"/>
  <c r="P3" i="1"/>
  <c r="P2" i="1"/>
  <c r="K10" i="1"/>
  <c r="K9" i="1"/>
  <c r="K8" i="1"/>
  <c r="K7" i="1"/>
  <c r="K6" i="1"/>
  <c r="K5" i="1"/>
  <c r="K4" i="1"/>
  <c r="K3" i="1"/>
  <c r="K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<sst xmlns="http://schemas.openxmlformats.org/spreadsheetml/2006/main" count="102" uniqueCount="16">
  <si>
    <t>Hummock</t>
  </si>
  <si>
    <t>Hollow</t>
  </si>
  <si>
    <t>CONTROL</t>
  </si>
  <si>
    <t>Ambient</t>
  </si>
  <si>
    <t>Rff = Rs</t>
  </si>
  <si>
    <t>Rr = Ra</t>
  </si>
  <si>
    <t>EXPERIMENTAL</t>
  </si>
  <si>
    <t>DRAINED</t>
  </si>
  <si>
    <t>GPP</t>
  </si>
  <si>
    <t>GPP-avg</t>
  </si>
  <si>
    <t>Rs-avg</t>
  </si>
  <si>
    <t>Ra-avg</t>
  </si>
  <si>
    <t>Warmed</t>
  </si>
  <si>
    <t>RC</t>
  </si>
  <si>
    <t>Rs-avg-umol</t>
  </si>
  <si>
    <t>From 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</si>
</sst>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0" sqref="E20"/>
    </sheetView>
  </sheetViews>
  <sheetFormatPr baseColWidth="10" defaultRowHeight="16" x14ac:dyDescent="0.2"/>
  <sheetData>
    <row r="1" spans="1:17" x14ac:dyDescent="0.2">
      <c r="A1" t="s">
        <v>15</v>
      </c>
      <c r="E1" t="s">
        <v>0</v>
      </c>
      <c r="F1" t="s">
        <v>1</v>
      </c>
      <c r="G1" t="s">
        <v>9</v>
      </c>
      <c r="I1" t="s">
        <v>0</v>
      </c>
      <c r="J1" t="s">
        <v>1</v>
      </c>
      <c r="K1" t="s">
        <v>10</v>
      </c>
      <c r="L1" t="s">
        <v>14</v>
      </c>
      <c r="N1" t="s">
        <v>0</v>
      </c>
      <c r="O1" t="s">
        <v>1</v>
      </c>
      <c r="P1" t="s">
        <v>11</v>
      </c>
      <c r="Q1" t="s">
        <v>13</v>
      </c>
    </row>
    <row r="2" spans="1:17" x14ac:dyDescent="0.2">
      <c r="A2" t="s">
        <v>2</v>
      </c>
      <c r="B2" t="s">
        <v>3</v>
      </c>
      <c r="C2">
        <v>2011</v>
      </c>
      <c r="D2" t="s">
        <v>8</v>
      </c>
      <c r="E2">
        <v>190</v>
      </c>
      <c r="F2">
        <v>178</v>
      </c>
      <c r="G2">
        <f>ROUND(0.56*E2+0.44*F2,0)</f>
        <v>185</v>
      </c>
      <c r="H2" t="s">
        <v>4</v>
      </c>
      <c r="I2">
        <v>225</v>
      </c>
      <c r="J2">
        <v>130</v>
      </c>
      <c r="K2">
        <f>ROUND(0.56*I2+0.44*J2,0)</f>
        <v>183</v>
      </c>
      <c r="L2">
        <f>ROUND(K2/182*0.9645,3)</f>
        <v>0.97</v>
      </c>
      <c r="M2" t="s">
        <v>5</v>
      </c>
      <c r="N2">
        <v>63</v>
      </c>
      <c r="O2">
        <v>2</v>
      </c>
      <c r="P2">
        <f>ROUND(0.56*N2+0.44*O2,0)</f>
        <v>36</v>
      </c>
      <c r="Q2">
        <f>ROUND(P2/K2,3)</f>
        <v>0.19700000000000001</v>
      </c>
    </row>
    <row r="3" spans="1:17" x14ac:dyDescent="0.2">
      <c r="A3" t="s">
        <v>2</v>
      </c>
      <c r="B3" t="s">
        <v>3</v>
      </c>
      <c r="C3">
        <v>2012</v>
      </c>
      <c r="D3" t="s">
        <v>8</v>
      </c>
      <c r="E3">
        <v>228</v>
      </c>
      <c r="F3">
        <v>181</v>
      </c>
      <c r="G3">
        <f t="shared" ref="G3:G4" si="0">ROUND(0.56*E3+0.44*F3,0)</f>
        <v>207</v>
      </c>
      <c r="H3" t="s">
        <v>4</v>
      </c>
      <c r="I3">
        <v>216</v>
      </c>
      <c r="J3">
        <v>241</v>
      </c>
      <c r="K3">
        <f t="shared" ref="K3:K4" si="1">ROUND(0.56*I3+0.44*J3,0)</f>
        <v>227</v>
      </c>
      <c r="L3">
        <f t="shared" ref="L3:L19" si="2">ROUND(K3/182*0.9645,3)</f>
        <v>1.2030000000000001</v>
      </c>
      <c r="M3" t="s">
        <v>5</v>
      </c>
      <c r="N3">
        <v>60</v>
      </c>
      <c r="O3">
        <v>21</v>
      </c>
      <c r="P3">
        <f t="shared" ref="P3:P4" si="3">ROUND(0.56*N3+0.44*O3,0)</f>
        <v>43</v>
      </c>
      <c r="Q3">
        <f t="shared" ref="Q3:Q19" si="4">ROUND(P3/K3,3)</f>
        <v>0.189</v>
      </c>
    </row>
    <row r="4" spans="1:17" x14ac:dyDescent="0.2">
      <c r="A4" t="s">
        <v>2</v>
      </c>
      <c r="B4" t="s">
        <v>3</v>
      </c>
      <c r="C4">
        <v>2013</v>
      </c>
      <c r="D4" t="s">
        <v>8</v>
      </c>
      <c r="E4">
        <v>233</v>
      </c>
      <c r="F4">
        <v>195</v>
      </c>
      <c r="G4">
        <f t="shared" si="0"/>
        <v>216</v>
      </c>
      <c r="H4" t="s">
        <v>4</v>
      </c>
      <c r="I4">
        <v>217</v>
      </c>
      <c r="J4">
        <v>248</v>
      </c>
      <c r="K4">
        <f t="shared" si="1"/>
        <v>231</v>
      </c>
      <c r="L4">
        <f t="shared" si="2"/>
        <v>1.224</v>
      </c>
      <c r="M4" t="s">
        <v>5</v>
      </c>
      <c r="N4">
        <v>61</v>
      </c>
      <c r="O4">
        <v>22</v>
      </c>
      <c r="P4">
        <f t="shared" si="3"/>
        <v>44</v>
      </c>
      <c r="Q4">
        <f t="shared" si="4"/>
        <v>0.19</v>
      </c>
    </row>
    <row r="5" spans="1:17" x14ac:dyDescent="0.2">
      <c r="A5" t="s">
        <v>6</v>
      </c>
      <c r="B5" t="s">
        <v>3</v>
      </c>
      <c r="C5">
        <v>2011</v>
      </c>
      <c r="D5" t="s">
        <v>8</v>
      </c>
      <c r="E5">
        <v>106</v>
      </c>
      <c r="F5">
        <v>102</v>
      </c>
      <c r="G5">
        <f>ROUND(0.55*E5+0.45*F5,0)</f>
        <v>104</v>
      </c>
      <c r="H5" t="s">
        <v>4</v>
      </c>
      <c r="I5">
        <v>182</v>
      </c>
      <c r="J5">
        <v>349</v>
      </c>
      <c r="K5">
        <f>ROUND(0.55*I5+0.45*J5,0)</f>
        <v>257</v>
      </c>
      <c r="L5">
        <f t="shared" si="2"/>
        <v>1.3620000000000001</v>
      </c>
      <c r="M5" t="s">
        <v>5</v>
      </c>
      <c r="N5">
        <v>53</v>
      </c>
      <c r="O5">
        <v>115</v>
      </c>
      <c r="P5">
        <f>ROUND(0.55*N5+0.45*O5,0)</f>
        <v>81</v>
      </c>
      <c r="Q5">
        <f t="shared" si="4"/>
        <v>0.315</v>
      </c>
    </row>
    <row r="6" spans="1:17" x14ac:dyDescent="0.2">
      <c r="A6" t="s">
        <v>6</v>
      </c>
      <c r="B6" t="s">
        <v>3</v>
      </c>
      <c r="C6">
        <v>2012</v>
      </c>
      <c r="D6" t="s">
        <v>8</v>
      </c>
      <c r="E6">
        <v>33</v>
      </c>
      <c r="F6">
        <v>89</v>
      </c>
      <c r="G6">
        <f t="shared" ref="G6:G7" si="5">ROUND(0.55*E6+0.45*F6,0)</f>
        <v>58</v>
      </c>
      <c r="H6" t="s">
        <v>4</v>
      </c>
      <c r="I6">
        <v>165</v>
      </c>
      <c r="J6">
        <v>351</v>
      </c>
      <c r="K6">
        <f t="shared" ref="K6:K7" si="6">ROUND(0.55*I6+0.45*J6,0)</f>
        <v>249</v>
      </c>
      <c r="L6">
        <f t="shared" si="2"/>
        <v>1.32</v>
      </c>
      <c r="M6" t="s">
        <v>5</v>
      </c>
      <c r="N6">
        <v>48</v>
      </c>
      <c r="O6">
        <v>116</v>
      </c>
      <c r="P6">
        <f t="shared" ref="P6:P7" si="7">ROUND(0.55*N6+0.45*O6,0)</f>
        <v>79</v>
      </c>
      <c r="Q6">
        <f t="shared" si="4"/>
        <v>0.317</v>
      </c>
    </row>
    <row r="7" spans="1:17" x14ac:dyDescent="0.2">
      <c r="A7" t="s">
        <v>6</v>
      </c>
      <c r="B7" t="s">
        <v>3</v>
      </c>
      <c r="C7">
        <v>2013</v>
      </c>
      <c r="D7" t="s">
        <v>8</v>
      </c>
      <c r="E7">
        <v>51</v>
      </c>
      <c r="F7">
        <v>93</v>
      </c>
      <c r="G7">
        <f t="shared" si="5"/>
        <v>70</v>
      </c>
      <c r="H7" t="s">
        <v>4</v>
      </c>
      <c r="I7">
        <v>288</v>
      </c>
      <c r="J7">
        <v>486</v>
      </c>
      <c r="K7">
        <f t="shared" si="6"/>
        <v>377</v>
      </c>
      <c r="L7">
        <f t="shared" si="2"/>
        <v>1.998</v>
      </c>
      <c r="M7" t="s">
        <v>5</v>
      </c>
      <c r="N7">
        <v>85</v>
      </c>
      <c r="O7">
        <v>161</v>
      </c>
      <c r="P7">
        <f t="shared" si="7"/>
        <v>119</v>
      </c>
      <c r="Q7">
        <f t="shared" si="4"/>
        <v>0.316</v>
      </c>
    </row>
    <row r="8" spans="1:17" x14ac:dyDescent="0.2">
      <c r="A8" t="s">
        <v>7</v>
      </c>
      <c r="B8" t="s">
        <v>3</v>
      </c>
      <c r="C8">
        <v>2011</v>
      </c>
      <c r="D8" t="s">
        <v>8</v>
      </c>
      <c r="E8">
        <v>280</v>
      </c>
      <c r="F8">
        <v>116</v>
      </c>
      <c r="G8">
        <f>ROUND(0.52*E8+0.48*F8,0)</f>
        <v>201</v>
      </c>
      <c r="H8" t="s">
        <v>4</v>
      </c>
      <c r="I8">
        <v>295</v>
      </c>
      <c r="J8">
        <v>536</v>
      </c>
      <c r="K8">
        <f>ROUND(0.52*I8+0.48*J8,0)</f>
        <v>411</v>
      </c>
      <c r="L8">
        <f t="shared" si="2"/>
        <v>2.1779999999999999</v>
      </c>
      <c r="M8" t="s">
        <v>5</v>
      </c>
      <c r="N8">
        <v>62</v>
      </c>
      <c r="O8">
        <v>123</v>
      </c>
      <c r="P8">
        <f>ROUND(0.52*N8+0.48*O8,0)</f>
        <v>91</v>
      </c>
      <c r="Q8">
        <f t="shared" si="4"/>
        <v>0.221</v>
      </c>
    </row>
    <row r="9" spans="1:17" x14ac:dyDescent="0.2">
      <c r="A9" t="s">
        <v>7</v>
      </c>
      <c r="B9" t="s">
        <v>3</v>
      </c>
      <c r="C9">
        <v>2012</v>
      </c>
      <c r="D9" t="s">
        <v>8</v>
      </c>
      <c r="E9">
        <v>333</v>
      </c>
      <c r="F9">
        <v>118</v>
      </c>
      <c r="G9">
        <f t="shared" ref="G9:G10" si="8">ROUND(0.52*E9+0.48*F9,0)</f>
        <v>230</v>
      </c>
      <c r="H9" t="s">
        <v>4</v>
      </c>
      <c r="I9">
        <v>359</v>
      </c>
      <c r="J9">
        <v>507</v>
      </c>
      <c r="K9">
        <f t="shared" ref="K9:K10" si="9">ROUND(0.52*I9+0.48*J9,0)</f>
        <v>430</v>
      </c>
      <c r="L9">
        <f t="shared" si="2"/>
        <v>2.2789999999999999</v>
      </c>
      <c r="M9" t="s">
        <v>5</v>
      </c>
      <c r="N9">
        <v>75</v>
      </c>
      <c r="O9">
        <v>116</v>
      </c>
      <c r="P9">
        <f t="shared" ref="P9:P10" si="10">ROUND(0.52*N9+0.48*O9,0)</f>
        <v>95</v>
      </c>
      <c r="Q9">
        <f t="shared" si="4"/>
        <v>0.221</v>
      </c>
    </row>
    <row r="10" spans="1:17" x14ac:dyDescent="0.2">
      <c r="A10" t="s">
        <v>7</v>
      </c>
      <c r="B10" t="s">
        <v>3</v>
      </c>
      <c r="C10">
        <v>2013</v>
      </c>
      <c r="D10" t="s">
        <v>8</v>
      </c>
      <c r="E10">
        <v>347</v>
      </c>
      <c r="F10">
        <v>123</v>
      </c>
      <c r="G10">
        <f t="shared" si="8"/>
        <v>239</v>
      </c>
      <c r="H10" t="s">
        <v>4</v>
      </c>
      <c r="I10">
        <v>365</v>
      </c>
      <c r="J10">
        <v>502</v>
      </c>
      <c r="K10">
        <f t="shared" si="9"/>
        <v>431</v>
      </c>
      <c r="L10">
        <f t="shared" si="2"/>
        <v>2.2839999999999998</v>
      </c>
      <c r="M10" t="s">
        <v>5</v>
      </c>
      <c r="N10">
        <v>77</v>
      </c>
      <c r="O10">
        <v>116</v>
      </c>
      <c r="P10">
        <f t="shared" si="10"/>
        <v>96</v>
      </c>
      <c r="Q10">
        <f t="shared" si="4"/>
        <v>0.223</v>
      </c>
    </row>
    <row r="11" spans="1:17" x14ac:dyDescent="0.2">
      <c r="A11" t="s">
        <v>2</v>
      </c>
      <c r="B11" t="s">
        <v>12</v>
      </c>
      <c r="C11">
        <v>2011</v>
      </c>
      <c r="D11" t="s">
        <v>8</v>
      </c>
      <c r="E11">
        <v>206</v>
      </c>
      <c r="F11">
        <v>207</v>
      </c>
      <c r="G11">
        <f>ROUND(0.56*E11+0.44*F11,0)</f>
        <v>206</v>
      </c>
      <c r="H11" t="s">
        <v>4</v>
      </c>
      <c r="I11">
        <v>251</v>
      </c>
      <c r="J11">
        <v>134</v>
      </c>
      <c r="K11">
        <f>ROUND(0.56*I11+0.44*J11,0)</f>
        <v>200</v>
      </c>
      <c r="L11">
        <f t="shared" si="2"/>
        <v>1.06</v>
      </c>
      <c r="M11" t="s">
        <v>5</v>
      </c>
      <c r="N11">
        <v>70</v>
      </c>
      <c r="O11">
        <v>12</v>
      </c>
      <c r="P11">
        <f>ROUND(0.56*N11+0.44*O11,0)</f>
        <v>44</v>
      </c>
      <c r="Q11">
        <f t="shared" si="4"/>
        <v>0.22</v>
      </c>
    </row>
    <row r="12" spans="1:17" x14ac:dyDescent="0.2">
      <c r="A12" t="s">
        <v>2</v>
      </c>
      <c r="B12" t="s">
        <v>12</v>
      </c>
      <c r="C12">
        <v>2012</v>
      </c>
      <c r="D12" t="s">
        <v>8</v>
      </c>
      <c r="E12">
        <v>226</v>
      </c>
      <c r="F12">
        <v>197</v>
      </c>
      <c r="G12">
        <f t="shared" ref="G12:G13" si="11">ROUND(0.56*E12+0.44*F12,0)</f>
        <v>213</v>
      </c>
      <c r="H12" t="s">
        <v>4</v>
      </c>
      <c r="I12">
        <v>222</v>
      </c>
      <c r="J12">
        <v>201</v>
      </c>
      <c r="K12">
        <f t="shared" ref="K12:K13" si="12">ROUND(0.56*I12+0.44*J12,0)</f>
        <v>213</v>
      </c>
      <c r="L12">
        <f t="shared" si="2"/>
        <v>1.129</v>
      </c>
      <c r="M12" t="s">
        <v>5</v>
      </c>
      <c r="N12">
        <v>62</v>
      </c>
      <c r="O12">
        <v>18</v>
      </c>
      <c r="P12">
        <f t="shared" ref="P12:P13" si="13">ROUND(0.56*N12+0.44*O12,0)</f>
        <v>43</v>
      </c>
      <c r="Q12">
        <f t="shared" si="4"/>
        <v>0.20200000000000001</v>
      </c>
    </row>
    <row r="13" spans="1:17" x14ac:dyDescent="0.2">
      <c r="A13" t="s">
        <v>2</v>
      </c>
      <c r="B13" t="s">
        <v>12</v>
      </c>
      <c r="C13">
        <v>2013</v>
      </c>
      <c r="D13" t="s">
        <v>8</v>
      </c>
      <c r="E13">
        <v>29</v>
      </c>
      <c r="F13">
        <v>232</v>
      </c>
      <c r="G13">
        <f t="shared" si="11"/>
        <v>118</v>
      </c>
      <c r="H13" t="s">
        <v>4</v>
      </c>
      <c r="I13">
        <v>203</v>
      </c>
      <c r="J13">
        <v>322</v>
      </c>
      <c r="K13">
        <f t="shared" si="12"/>
        <v>255</v>
      </c>
      <c r="L13">
        <f t="shared" si="2"/>
        <v>1.351</v>
      </c>
      <c r="M13" t="s">
        <v>5</v>
      </c>
      <c r="N13">
        <v>57</v>
      </c>
      <c r="O13">
        <v>29</v>
      </c>
      <c r="P13">
        <f t="shared" si="13"/>
        <v>45</v>
      </c>
      <c r="Q13">
        <f t="shared" si="4"/>
        <v>0.17599999999999999</v>
      </c>
    </row>
    <row r="14" spans="1:17" x14ac:dyDescent="0.2">
      <c r="A14" t="s">
        <v>6</v>
      </c>
      <c r="B14" t="s">
        <v>12</v>
      </c>
      <c r="C14">
        <v>2011</v>
      </c>
      <c r="D14" t="s">
        <v>8</v>
      </c>
      <c r="E14">
        <v>104</v>
      </c>
      <c r="F14">
        <v>136</v>
      </c>
      <c r="G14">
        <f>ROUND(0.55*E14+0.45*F14,0)</f>
        <v>118</v>
      </c>
      <c r="H14" t="s">
        <v>4</v>
      </c>
      <c r="I14">
        <v>422</v>
      </c>
      <c r="J14">
        <v>435</v>
      </c>
      <c r="K14">
        <f>ROUND(0.55*I14+0.45*J14,0)</f>
        <v>428</v>
      </c>
      <c r="L14">
        <f t="shared" si="2"/>
        <v>2.2679999999999998</v>
      </c>
      <c r="M14" t="s">
        <v>5</v>
      </c>
      <c r="N14">
        <v>122</v>
      </c>
      <c r="O14">
        <v>144</v>
      </c>
      <c r="P14">
        <f>ROUND(0.55*N14+0.45*O14,0)</f>
        <v>132</v>
      </c>
      <c r="Q14">
        <f t="shared" si="4"/>
        <v>0.308</v>
      </c>
    </row>
    <row r="15" spans="1:17" x14ac:dyDescent="0.2">
      <c r="A15" t="s">
        <v>6</v>
      </c>
      <c r="B15" t="s">
        <v>12</v>
      </c>
      <c r="C15">
        <v>2012</v>
      </c>
      <c r="D15" t="s">
        <v>8</v>
      </c>
      <c r="E15">
        <v>119</v>
      </c>
      <c r="F15">
        <v>77</v>
      </c>
      <c r="G15">
        <f t="shared" ref="G15:G16" si="14">ROUND(0.55*E15+0.45*F15,0)</f>
        <v>100</v>
      </c>
      <c r="H15" t="s">
        <v>4</v>
      </c>
      <c r="I15">
        <v>443</v>
      </c>
      <c r="J15">
        <v>459</v>
      </c>
      <c r="K15">
        <f t="shared" ref="K15:K16" si="15">ROUND(0.55*I15+0.45*J15,0)</f>
        <v>450</v>
      </c>
      <c r="L15">
        <f t="shared" si="2"/>
        <v>2.3849999999999998</v>
      </c>
      <c r="M15" t="s">
        <v>5</v>
      </c>
      <c r="N15">
        <v>129</v>
      </c>
      <c r="O15">
        <v>151</v>
      </c>
      <c r="P15">
        <f t="shared" ref="P15:P16" si="16">ROUND(0.55*N15+0.45*O15,0)</f>
        <v>139</v>
      </c>
      <c r="Q15">
        <f t="shared" si="4"/>
        <v>0.309</v>
      </c>
    </row>
    <row r="16" spans="1:17" x14ac:dyDescent="0.2">
      <c r="A16" t="s">
        <v>6</v>
      </c>
      <c r="B16" t="s">
        <v>12</v>
      </c>
      <c r="C16">
        <v>2013</v>
      </c>
      <c r="D16" t="s">
        <v>8</v>
      </c>
      <c r="E16">
        <v>81</v>
      </c>
      <c r="F16">
        <v>108</v>
      </c>
      <c r="G16">
        <f t="shared" si="14"/>
        <v>93</v>
      </c>
      <c r="H16" t="s">
        <v>4</v>
      </c>
      <c r="I16">
        <v>330</v>
      </c>
      <c r="J16">
        <v>535</v>
      </c>
      <c r="K16">
        <f t="shared" si="15"/>
        <v>422</v>
      </c>
      <c r="L16">
        <f t="shared" si="2"/>
        <v>2.2360000000000002</v>
      </c>
      <c r="M16" t="s">
        <v>5</v>
      </c>
      <c r="N16">
        <v>96</v>
      </c>
      <c r="O16">
        <v>177</v>
      </c>
      <c r="P16">
        <f t="shared" si="16"/>
        <v>132</v>
      </c>
      <c r="Q16">
        <f t="shared" si="4"/>
        <v>0.313</v>
      </c>
    </row>
    <row r="17" spans="1:17" x14ac:dyDescent="0.2">
      <c r="A17" t="s">
        <v>7</v>
      </c>
      <c r="B17" t="s">
        <v>12</v>
      </c>
      <c r="C17">
        <v>2011</v>
      </c>
      <c r="D17" t="s">
        <v>8</v>
      </c>
      <c r="E17">
        <v>333</v>
      </c>
      <c r="F17">
        <v>118</v>
      </c>
      <c r="G17">
        <f>ROUND(0.52*E17+0.48*F17,0)</f>
        <v>230</v>
      </c>
      <c r="H17" t="s">
        <v>4</v>
      </c>
      <c r="I17">
        <v>343</v>
      </c>
      <c r="J17">
        <v>468</v>
      </c>
      <c r="K17">
        <f>ROUND(0.52*I17+0.48*J17,0)</f>
        <v>403</v>
      </c>
      <c r="L17">
        <f t="shared" si="2"/>
        <v>2.1360000000000001</v>
      </c>
      <c r="M17" t="s">
        <v>5</v>
      </c>
      <c r="N17">
        <v>72</v>
      </c>
      <c r="O17">
        <v>108</v>
      </c>
      <c r="P17">
        <f>ROUND(0.52*N17+0.48*O17,0)</f>
        <v>89</v>
      </c>
      <c r="Q17">
        <f t="shared" si="4"/>
        <v>0.221</v>
      </c>
    </row>
    <row r="18" spans="1:17" x14ac:dyDescent="0.2">
      <c r="A18" t="s">
        <v>7</v>
      </c>
      <c r="B18" t="s">
        <v>12</v>
      </c>
      <c r="C18">
        <v>2012</v>
      </c>
      <c r="D18" t="s">
        <v>8</v>
      </c>
      <c r="E18">
        <v>391</v>
      </c>
      <c r="F18">
        <v>136</v>
      </c>
      <c r="G18">
        <f t="shared" ref="G18:G19" si="17">ROUND(0.52*E18+0.48*F18,0)</f>
        <v>269</v>
      </c>
      <c r="H18" t="s">
        <v>4</v>
      </c>
      <c r="I18">
        <v>356</v>
      </c>
      <c r="J18">
        <v>478</v>
      </c>
      <c r="K18">
        <f t="shared" ref="K18:K19" si="18">ROUND(0.52*I18+0.48*J18,0)</f>
        <v>415</v>
      </c>
      <c r="L18">
        <f t="shared" si="2"/>
        <v>2.1989999999999998</v>
      </c>
      <c r="M18" t="s">
        <v>5</v>
      </c>
      <c r="N18">
        <v>75</v>
      </c>
      <c r="O18">
        <v>110</v>
      </c>
      <c r="P18">
        <f t="shared" ref="P18:P19" si="19">ROUND(0.52*N18+0.48*O18,0)</f>
        <v>92</v>
      </c>
      <c r="Q18">
        <f t="shared" si="4"/>
        <v>0.222</v>
      </c>
    </row>
    <row r="19" spans="1:17" x14ac:dyDescent="0.2">
      <c r="A19" t="s">
        <v>7</v>
      </c>
      <c r="B19" t="s">
        <v>12</v>
      </c>
      <c r="C19">
        <v>2013</v>
      </c>
      <c r="D19" t="s">
        <v>8</v>
      </c>
      <c r="E19">
        <v>517</v>
      </c>
      <c r="F19">
        <v>122</v>
      </c>
      <c r="G19">
        <f t="shared" si="17"/>
        <v>327</v>
      </c>
      <c r="H19" t="s">
        <v>4</v>
      </c>
      <c r="I19">
        <v>398</v>
      </c>
      <c r="J19">
        <v>513</v>
      </c>
      <c r="K19">
        <f t="shared" si="18"/>
        <v>453</v>
      </c>
      <c r="L19">
        <f t="shared" si="2"/>
        <v>2.4009999999999998</v>
      </c>
      <c r="M19" t="s">
        <v>5</v>
      </c>
      <c r="N19">
        <v>83</v>
      </c>
      <c r="O19">
        <v>118</v>
      </c>
      <c r="P19">
        <f t="shared" si="19"/>
        <v>100</v>
      </c>
      <c r="Q19">
        <f t="shared" si="4"/>
        <v>0.221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Bond-Lamberty, Ben</dc:creator>
  <cp:lastModifiedBy>Bond-Lamberty, Ben</cp:lastModifiedBy>
  <dcterms:created xsi:type="dcterms:W3CDTF">2017-11-23T07:26:35Z</dcterms:created>
  <dcterms:modified xsi:type="dcterms:W3CDTF">2017-11-23T07:46:32Z</dcterms:modified>
</cp:coreProperties>
</file>