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540" windowWidth="32500" windowHeight="21940" tabRatio="500"/>
  </bookViews>
  <sheets>
    <sheet name="Sheet1" sheetId="1" r:id="rId1"/>
  </sheets>
  <definedNames>
    <definedName name="Tmax">Sheet1!$C$12</definedName>
    <definedName name="Tmin">Sheet1!$C$10</definedName>
    <definedName name="Topt">Sheet1!$C$11</definedName>
    <definedName name="z">Sheet1!$C$15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3" i="1"/>
  <c r="E53"/>
  <c r="C53"/>
  <c r="F53"/>
  <c r="D33"/>
  <c r="E33"/>
  <c r="C33"/>
  <c r="F33"/>
  <c r="I51"/>
  <c r="D43"/>
  <c r="E43"/>
  <c r="C43"/>
  <c r="F43"/>
  <c r="I50"/>
  <c r="D48"/>
  <c r="E48"/>
  <c r="C48"/>
  <c r="F48"/>
  <c r="D38"/>
  <c r="E38"/>
  <c r="C38"/>
  <c r="F38"/>
  <c r="I49"/>
  <c r="I48"/>
  <c r="C63"/>
  <c r="D63"/>
  <c r="E63"/>
  <c r="F63"/>
  <c r="C62"/>
  <c r="D62"/>
  <c r="E62"/>
  <c r="F62"/>
  <c r="C61"/>
  <c r="D61"/>
  <c r="E61"/>
  <c r="F61"/>
  <c r="C60"/>
  <c r="D60"/>
  <c r="E60"/>
  <c r="F60"/>
  <c r="C59"/>
  <c r="D59"/>
  <c r="E59"/>
  <c r="F59"/>
  <c r="C58"/>
  <c r="D58"/>
  <c r="E58"/>
  <c r="F58"/>
  <c r="C57"/>
  <c r="D57"/>
  <c r="E57"/>
  <c r="F57"/>
  <c r="C56"/>
  <c r="D56"/>
  <c r="E56"/>
  <c r="F56"/>
  <c r="C55"/>
  <c r="D55"/>
  <c r="E55"/>
  <c r="F55"/>
  <c r="C54"/>
  <c r="D54"/>
  <c r="E54"/>
  <c r="F54"/>
  <c r="C52"/>
  <c r="D52"/>
  <c r="E52"/>
  <c r="F52"/>
  <c r="C51"/>
  <c r="D51"/>
  <c r="E51"/>
  <c r="F51"/>
  <c r="C50"/>
  <c r="D50"/>
  <c r="E50"/>
  <c r="F50"/>
  <c r="C49"/>
  <c r="D49"/>
  <c r="E49"/>
  <c r="F49"/>
  <c r="C47"/>
  <c r="D47"/>
  <c r="E47"/>
  <c r="F47"/>
  <c r="C46"/>
  <c r="D46"/>
  <c r="E46"/>
  <c r="F46"/>
  <c r="C45"/>
  <c r="D45"/>
  <c r="E45"/>
  <c r="F45"/>
  <c r="C44"/>
  <c r="D44"/>
  <c r="E44"/>
  <c r="F44"/>
  <c r="C42"/>
  <c r="D42"/>
  <c r="E42"/>
  <c r="F42"/>
  <c r="C41"/>
  <c r="D41"/>
  <c r="E41"/>
  <c r="F41"/>
  <c r="C40"/>
  <c r="D40"/>
  <c r="E40"/>
  <c r="F40"/>
  <c r="C39"/>
  <c r="D39"/>
  <c r="E39"/>
  <c r="F39"/>
  <c r="C37"/>
  <c r="D37"/>
  <c r="E37"/>
  <c r="F37"/>
  <c r="C36"/>
  <c r="D36"/>
  <c r="E36"/>
  <c r="F36"/>
  <c r="C35"/>
  <c r="D35"/>
  <c r="E35"/>
  <c r="F35"/>
  <c r="C34"/>
  <c r="D34"/>
  <c r="E34"/>
  <c r="F34"/>
  <c r="C32"/>
  <c r="D32"/>
  <c r="E32"/>
  <c r="F32"/>
  <c r="C31"/>
  <c r="D31"/>
  <c r="E31"/>
  <c r="F31"/>
  <c r="C30"/>
  <c r="D30"/>
  <c r="E30"/>
  <c r="F30"/>
  <c r="C29"/>
  <c r="D29"/>
  <c r="E29"/>
  <c r="F29"/>
  <c r="C28"/>
  <c r="D28"/>
  <c r="E28"/>
  <c r="F28"/>
  <c r="C27"/>
  <c r="D27"/>
  <c r="E27"/>
  <c r="F27"/>
  <c r="C26"/>
  <c r="D26"/>
  <c r="E26"/>
  <c r="F26"/>
  <c r="C25"/>
  <c r="D25"/>
  <c r="E25"/>
  <c r="F25"/>
  <c r="C24"/>
  <c r="D24"/>
  <c r="E24"/>
  <c r="F24"/>
  <c r="C23"/>
  <c r="D23"/>
  <c r="E23"/>
  <c r="F23"/>
</calcChain>
</file>

<file path=xl/sharedStrings.xml><?xml version="1.0" encoding="utf-8"?>
<sst xmlns="http://schemas.openxmlformats.org/spreadsheetml/2006/main" count="15" uniqueCount="15">
  <si>
    <t>Tmin</t>
    <phoneticPr fontId="1" type="noConversion"/>
  </si>
  <si>
    <t>Topt</t>
    <phoneticPr fontId="1" type="noConversion"/>
  </si>
  <si>
    <t>Tmax</t>
    <phoneticPr fontId="1" type="noConversion"/>
  </si>
  <si>
    <t>Maxflux</t>
    <phoneticPr fontId="1" type="noConversion"/>
  </si>
  <si>
    <t>z</t>
    <phoneticPr fontId="1" type="noConversion"/>
  </si>
  <si>
    <t>A1</t>
    <phoneticPr fontId="1" type="noConversion"/>
  </si>
  <si>
    <t>A3</t>
    <phoneticPr fontId="1" type="noConversion"/>
  </si>
  <si>
    <t>t</t>
    <phoneticPr fontId="1" type="noConversion"/>
  </si>
  <si>
    <t>A2</t>
    <phoneticPr fontId="1" type="noConversion"/>
  </si>
  <si>
    <t>R(gC/m2/d)</t>
    <phoneticPr fontId="1" type="noConversion"/>
  </si>
  <si>
    <t>Q10(5-15)</t>
    <phoneticPr fontId="1" type="noConversion"/>
  </si>
  <si>
    <t>Q10(10-20)</t>
    <phoneticPr fontId="1" type="noConversion"/>
  </si>
  <si>
    <t>Q10(0-20)</t>
    <phoneticPr fontId="1" type="noConversion"/>
  </si>
  <si>
    <t>Q10(0-10)</t>
    <phoneticPr fontId="1" type="noConversion"/>
  </si>
  <si>
    <t>The equation given by Frank et al. in their paper does not produce results that they show in Figure 3!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</si>
</sst>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Sheet1!$F$22</c:f>
              <c:strCache>
                <c:ptCount val="1"/>
                <c:pt idx="0">
                  <c:v>R(gC/m2/d)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Sheet1!$B$23:$B$63</c:f>
              <c:numCache>
                <c:formatCode>General</c:formatCode>
                <c:ptCount val="4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</c:numCache>
            </c:numRef>
          </c:xVal>
          <c:yVal>
            <c:numRef>
              <c:f>Sheet1!$F$23:$F$63</c:f>
              <c:numCache>
                <c:formatCode>0.00</c:formatCode>
                <c:ptCount val="41"/>
                <c:pt idx="0">
                  <c:v>4.055078240395682</c:v>
                </c:pt>
                <c:pt idx="1">
                  <c:v>7.235797018721644</c:v>
                </c:pt>
                <c:pt idx="2">
                  <c:v>10.814195652193</c:v>
                </c:pt>
                <c:pt idx="3">
                  <c:v>14.66217354750203</c:v>
                </c:pt>
                <c:pt idx="4">
                  <c:v>18.68693008698949</c:v>
                </c:pt>
                <c:pt idx="5">
                  <c:v>22.81618744289898</c:v>
                </c:pt>
                <c:pt idx="6">
                  <c:v>26.99112317681253</c:v>
                </c:pt>
                <c:pt idx="7">
                  <c:v>31.16246214614864</c:v>
                </c:pt>
                <c:pt idx="8">
                  <c:v>35.28809743137806</c:v>
                </c:pt>
                <c:pt idx="9">
                  <c:v>39.33153900352536</c:v>
                </c:pt>
                <c:pt idx="10">
                  <c:v>43.26084855524667</c:v>
                </c:pt>
                <c:pt idx="11">
                  <c:v>47.04787826608135</c:v>
                </c:pt>
                <c:pt idx="12">
                  <c:v>50.66770923932744</c:v>
                </c:pt>
                <c:pt idx="13">
                  <c:v>54.09822654775477</c:v>
                </c:pt>
                <c:pt idx="14">
                  <c:v>57.31979098036078</c:v>
                </c:pt>
                <c:pt idx="15">
                  <c:v>60.31498127207306</c:v>
                </c:pt>
                <c:pt idx="16">
                  <c:v>63.06838904358952</c:v>
                </c:pt>
                <c:pt idx="17">
                  <c:v>65.56645408161996</c:v>
                </c:pt>
                <c:pt idx="18">
                  <c:v>67.79733115797458</c:v>
                </c:pt>
                <c:pt idx="19">
                  <c:v>69.75078200985939</c:v>
                </c:pt>
                <c:pt idx="20">
                  <c:v>71.4180877933389</c:v>
                </c:pt>
                <c:pt idx="21">
                  <c:v>72.79197852867155</c:v>
                </c:pt>
                <c:pt idx="22">
                  <c:v>73.86657693901898</c:v>
                </c:pt>
                <c:pt idx="23">
                  <c:v>74.63735474612909</c:v>
                </c:pt>
                <c:pt idx="24">
                  <c:v>75.10109999697458</c:v>
                </c:pt>
                <c:pt idx="25">
                  <c:v>75.25589440145654</c:v>
                </c:pt>
                <c:pt idx="26">
                  <c:v>75.10109999697458</c:v>
                </c:pt>
                <c:pt idx="27">
                  <c:v>74.63735474612909</c:v>
                </c:pt>
                <c:pt idx="28">
                  <c:v>73.86657693901901</c:v>
                </c:pt>
                <c:pt idx="29">
                  <c:v>72.79197852867155</c:v>
                </c:pt>
                <c:pt idx="30">
                  <c:v>71.4180877933389</c:v>
                </c:pt>
                <c:pt idx="31">
                  <c:v>69.75078200985939</c:v>
                </c:pt>
                <c:pt idx="32">
                  <c:v>67.79733115797458</c:v>
                </c:pt>
                <c:pt idx="33">
                  <c:v>65.56645408161993</c:v>
                </c:pt>
                <c:pt idx="34">
                  <c:v>63.06838904358952</c:v>
                </c:pt>
                <c:pt idx="35">
                  <c:v>60.31498127207306</c:v>
                </c:pt>
                <c:pt idx="36">
                  <c:v>57.3197909803608</c:v>
                </c:pt>
                <c:pt idx="37">
                  <c:v>54.09822654775475</c:v>
                </c:pt>
                <c:pt idx="38">
                  <c:v>50.66770923932744</c:v>
                </c:pt>
                <c:pt idx="39">
                  <c:v>47.04787826608135</c:v>
                </c:pt>
                <c:pt idx="40">
                  <c:v>43.26084855524668</c:v>
                </c:pt>
              </c:numCache>
            </c:numRef>
          </c:yVal>
        </c:ser>
        <c:axId val="475224152"/>
        <c:axId val="475189592"/>
      </c:scatterChart>
      <c:valAx>
        <c:axId val="475224152"/>
        <c:scaling>
          <c:orientation val="minMax"/>
        </c:scaling>
        <c:axPos val="b"/>
        <c:numFmt formatCode="General" sourceLinked="1"/>
        <c:tickLblPos val="nextTo"/>
        <c:crossAx val="475189592"/>
        <c:crosses val="autoZero"/>
        <c:crossBetween val="midCat"/>
      </c:valAx>
      <c:valAx>
        <c:axId val="475189592"/>
        <c:scaling>
          <c:orientation val="minMax"/>
        </c:scaling>
        <c:axPos val="l"/>
        <c:majorGridlines/>
        <c:numFmt formatCode="0.00" sourceLinked="1"/>
        <c:tickLblPos val="nextTo"/>
        <c:crossAx val="475224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15</xdr:row>
      <xdr:rowOff>50800</xdr:rowOff>
    </xdr:from>
    <xdr:to>
      <xdr:col>12</xdr:col>
      <xdr:colOff>520700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4:I63"/>
  <sheetViews>
    <sheetView tabSelected="1" workbookViewId="0">
      <selection activeCell="B5" sqref="B5"/>
    </sheetView>
  </sheetViews>
  <sheetFormatPr baseColWidth="10" defaultRowHeight="13"/>
  <sheetData>
    <row r="4" spans="2:3">
      <c r="B4" t="s">
        <v>14</v>
      </c>
    </row>
    <row r="10" spans="2:3">
      <c r="B10" t="s">
        <v>0</v>
      </c>
      <c r="C10">
        <v>-12</v>
      </c>
    </row>
    <row r="11" spans="2:3">
      <c r="B11" t="s">
        <v>1</v>
      </c>
      <c r="C11">
        <v>29</v>
      </c>
    </row>
    <row r="12" spans="2:3">
      <c r="B12" t="s">
        <v>2</v>
      </c>
      <c r="C12">
        <v>42</v>
      </c>
    </row>
    <row r="14" spans="2:3">
      <c r="B14" t="s">
        <v>3</v>
      </c>
      <c r="C14">
        <v>8.4</v>
      </c>
    </row>
    <row r="15" spans="2:3">
      <c r="B15" t="s">
        <v>4</v>
      </c>
      <c r="C15">
        <v>1.5</v>
      </c>
    </row>
    <row r="22" spans="2:6">
      <c r="B22" t="s">
        <v>7</v>
      </c>
      <c r="C22" t="s">
        <v>5</v>
      </c>
      <c r="D22" t="s">
        <v>8</v>
      </c>
      <c r="E22" t="s">
        <v>6</v>
      </c>
      <c r="F22" t="s">
        <v>9</v>
      </c>
    </row>
    <row r="23" spans="2:6">
      <c r="B23">
        <v>-10</v>
      </c>
      <c r="C23" s="1">
        <f>(Tmax-B23)/(Tmax-Topt)</f>
        <v>4</v>
      </c>
      <c r="D23" s="1">
        <f>(B23-Tmin)/(Topt-Tmin)</f>
        <v>4.878048780487805E-2</v>
      </c>
      <c r="E23" s="1">
        <f>(Topt-Tmin)/(Tmax-Topt)</f>
        <v>3.1538461538461537</v>
      </c>
      <c r="F23" s="1">
        <f>(C23*D23*E23)^z*C$14</f>
        <v>4.055078240395682</v>
      </c>
    </row>
    <row r="24" spans="2:6">
      <c r="B24">
        <v>-9</v>
      </c>
      <c r="C24" s="1">
        <f t="shared" ref="C24:C63" si="0">(Tmax-B24)/(Tmax-Topt)</f>
        <v>3.9230769230769229</v>
      </c>
      <c r="D24" s="1">
        <f t="shared" ref="D24:D25" si="1">(B24-Tmin)/(Topt-Tmin)</f>
        <v>7.3170731707317069E-2</v>
      </c>
      <c r="E24" s="1">
        <f t="shared" ref="E24:E63" si="2">(Topt-Tmin)/(Tmax-Topt)</f>
        <v>3.1538461538461537</v>
      </c>
      <c r="F24" s="1">
        <f t="shared" ref="F24:F63" si="3">(C24*D24*E24)^z*C$14</f>
        <v>7.2357970187216445</v>
      </c>
    </row>
    <row r="25" spans="2:6">
      <c r="B25">
        <v>-8</v>
      </c>
      <c r="C25" s="1">
        <f t="shared" si="0"/>
        <v>3.8461538461538463</v>
      </c>
      <c r="D25" s="1">
        <f t="shared" si="1"/>
        <v>9.7560975609756101E-2</v>
      </c>
      <c r="E25" s="1">
        <f t="shared" si="2"/>
        <v>3.1538461538461537</v>
      </c>
      <c r="F25" s="1">
        <f t="shared" si="3"/>
        <v>10.814195652192991</v>
      </c>
    </row>
    <row r="26" spans="2:6">
      <c r="B26">
        <v>-7</v>
      </c>
      <c r="C26" s="1">
        <f t="shared" si="0"/>
        <v>3.7692307692307692</v>
      </c>
      <c r="D26" s="1">
        <f t="shared" ref="D26:D63" si="4">(B26-Tmin)/(Topt-Tmin)</f>
        <v>0.12195121951219512</v>
      </c>
      <c r="E26" s="1">
        <f t="shared" si="2"/>
        <v>3.1538461538461537</v>
      </c>
      <c r="F26" s="1">
        <f t="shared" si="3"/>
        <v>14.662173547502032</v>
      </c>
    </row>
    <row r="27" spans="2:6">
      <c r="B27">
        <v>-6</v>
      </c>
      <c r="C27" s="1">
        <f t="shared" si="0"/>
        <v>3.6923076923076925</v>
      </c>
      <c r="D27" s="1">
        <f t="shared" si="4"/>
        <v>0.14634146341463414</v>
      </c>
      <c r="E27" s="1">
        <f t="shared" si="2"/>
        <v>3.1538461538461537</v>
      </c>
      <c r="F27" s="1">
        <f t="shared" si="3"/>
        <v>18.686930086989488</v>
      </c>
    </row>
    <row r="28" spans="2:6">
      <c r="B28">
        <v>-5</v>
      </c>
      <c r="C28" s="1">
        <f t="shared" si="0"/>
        <v>3.6153846153846154</v>
      </c>
      <c r="D28" s="1">
        <f t="shared" si="4"/>
        <v>0.17073170731707318</v>
      </c>
      <c r="E28" s="1">
        <f t="shared" si="2"/>
        <v>3.1538461538461537</v>
      </c>
      <c r="F28" s="1">
        <f t="shared" si="3"/>
        <v>22.816187442898983</v>
      </c>
    </row>
    <row r="29" spans="2:6">
      <c r="B29">
        <v>-4</v>
      </c>
      <c r="C29" s="1">
        <f t="shared" si="0"/>
        <v>3.5384615384615383</v>
      </c>
      <c r="D29" s="1">
        <f t="shared" si="4"/>
        <v>0.1951219512195122</v>
      </c>
      <c r="E29" s="1">
        <f t="shared" si="2"/>
        <v>3.1538461538461537</v>
      </c>
      <c r="F29" s="1">
        <f t="shared" si="3"/>
        <v>26.991123176812525</v>
      </c>
    </row>
    <row r="30" spans="2:6">
      <c r="B30">
        <v>-3</v>
      </c>
      <c r="C30" s="1">
        <f t="shared" si="0"/>
        <v>3.4615384615384617</v>
      </c>
      <c r="D30" s="1">
        <f t="shared" si="4"/>
        <v>0.21951219512195122</v>
      </c>
      <c r="E30" s="1">
        <f t="shared" si="2"/>
        <v>3.1538461538461537</v>
      </c>
      <c r="F30" s="1">
        <f t="shared" si="3"/>
        <v>31.162462146148641</v>
      </c>
    </row>
    <row r="31" spans="2:6">
      <c r="B31">
        <v>-2</v>
      </c>
      <c r="C31" s="1">
        <f t="shared" si="0"/>
        <v>3.3846153846153846</v>
      </c>
      <c r="D31" s="1">
        <f t="shared" si="4"/>
        <v>0.24390243902439024</v>
      </c>
      <c r="E31" s="1">
        <f t="shared" si="2"/>
        <v>3.1538461538461537</v>
      </c>
      <c r="F31" s="1">
        <f t="shared" si="3"/>
        <v>35.288097431378063</v>
      </c>
    </row>
    <row r="32" spans="2:6">
      <c r="B32">
        <v>-1</v>
      </c>
      <c r="C32" s="1">
        <f t="shared" si="0"/>
        <v>3.3076923076923075</v>
      </c>
      <c r="D32" s="1">
        <f t="shared" si="4"/>
        <v>0.26829268292682928</v>
      </c>
      <c r="E32" s="1">
        <f t="shared" si="2"/>
        <v>3.1538461538461537</v>
      </c>
      <c r="F32" s="1">
        <f t="shared" si="3"/>
        <v>39.331539003525357</v>
      </c>
    </row>
    <row r="33" spans="2:9">
      <c r="B33">
        <v>0</v>
      </c>
      <c r="C33" s="1">
        <f t="shared" si="0"/>
        <v>3.2307692307692308</v>
      </c>
      <c r="D33" s="1">
        <f t="shared" si="4"/>
        <v>0.29268292682926828</v>
      </c>
      <c r="E33" s="1">
        <f t="shared" si="2"/>
        <v>3.1538461538461537</v>
      </c>
      <c r="F33" s="1">
        <f t="shared" si="3"/>
        <v>43.260848555246668</v>
      </c>
    </row>
    <row r="34" spans="2:9">
      <c r="B34">
        <v>1</v>
      </c>
      <c r="C34" s="1">
        <f t="shared" si="0"/>
        <v>3.1538461538461537</v>
      </c>
      <c r="D34" s="1">
        <f t="shared" si="4"/>
        <v>0.31707317073170732</v>
      </c>
      <c r="E34" s="1">
        <f t="shared" si="2"/>
        <v>3.1538461538461537</v>
      </c>
      <c r="F34" s="1">
        <f t="shared" si="3"/>
        <v>47.047878266081348</v>
      </c>
    </row>
    <row r="35" spans="2:9">
      <c r="B35">
        <v>2</v>
      </c>
      <c r="C35" s="1">
        <f t="shared" si="0"/>
        <v>3.0769230769230771</v>
      </c>
      <c r="D35" s="1">
        <f t="shared" si="4"/>
        <v>0.34146341463414637</v>
      </c>
      <c r="E35" s="1">
        <f t="shared" si="2"/>
        <v>3.1538461538461537</v>
      </c>
      <c r="F35" s="1">
        <f t="shared" si="3"/>
        <v>50.667709239327436</v>
      </c>
    </row>
    <row r="36" spans="2:9">
      <c r="B36">
        <v>3</v>
      </c>
      <c r="C36" s="1">
        <f t="shared" si="0"/>
        <v>3</v>
      </c>
      <c r="D36" s="1">
        <f t="shared" si="4"/>
        <v>0.36585365853658536</v>
      </c>
      <c r="E36" s="1">
        <f t="shared" si="2"/>
        <v>3.1538461538461537</v>
      </c>
      <c r="F36" s="1">
        <f t="shared" si="3"/>
        <v>54.09822654775477</v>
      </c>
    </row>
    <row r="37" spans="2:9">
      <c r="B37">
        <v>4</v>
      </c>
      <c r="C37" s="1">
        <f t="shared" si="0"/>
        <v>2.9230769230769229</v>
      </c>
      <c r="D37" s="1">
        <f t="shared" si="4"/>
        <v>0.3902439024390244</v>
      </c>
      <c r="E37" s="1">
        <f t="shared" si="2"/>
        <v>3.1538461538461537</v>
      </c>
      <c r="F37" s="1">
        <f t="shared" si="3"/>
        <v>57.319790980360779</v>
      </c>
    </row>
    <row r="38" spans="2:9">
      <c r="B38">
        <v>5</v>
      </c>
      <c r="C38" s="1">
        <f t="shared" si="0"/>
        <v>2.8461538461538463</v>
      </c>
      <c r="D38" s="1">
        <f t="shared" si="4"/>
        <v>0.41463414634146339</v>
      </c>
      <c r="E38" s="1">
        <f t="shared" si="2"/>
        <v>3.1538461538461537</v>
      </c>
      <c r="F38" s="1">
        <f t="shared" si="3"/>
        <v>60.314981272073062</v>
      </c>
    </row>
    <row r="39" spans="2:9">
      <c r="B39">
        <v>6</v>
      </c>
      <c r="C39" s="1">
        <f t="shared" si="0"/>
        <v>2.7692307692307692</v>
      </c>
      <c r="D39" s="1">
        <f t="shared" si="4"/>
        <v>0.43902439024390244</v>
      </c>
      <c r="E39" s="1">
        <f t="shared" si="2"/>
        <v>3.1538461538461537</v>
      </c>
      <c r="F39" s="1">
        <f t="shared" si="3"/>
        <v>63.068389043589519</v>
      </c>
    </row>
    <row r="40" spans="2:9">
      <c r="B40">
        <v>7</v>
      </c>
      <c r="C40" s="1">
        <f t="shared" si="0"/>
        <v>2.6923076923076925</v>
      </c>
      <c r="D40" s="1">
        <f t="shared" si="4"/>
        <v>0.46341463414634149</v>
      </c>
      <c r="E40" s="1">
        <f t="shared" si="2"/>
        <v>3.1538461538461537</v>
      </c>
      <c r="F40" s="1">
        <f t="shared" si="3"/>
        <v>65.566454081619966</v>
      </c>
    </row>
    <row r="41" spans="2:9">
      <c r="B41">
        <v>8</v>
      </c>
      <c r="C41" s="1">
        <f t="shared" si="0"/>
        <v>2.6153846153846154</v>
      </c>
      <c r="D41" s="1">
        <f t="shared" si="4"/>
        <v>0.48780487804878048</v>
      </c>
      <c r="E41" s="1">
        <f t="shared" si="2"/>
        <v>3.1538461538461537</v>
      </c>
      <c r="F41" s="1">
        <f t="shared" si="3"/>
        <v>67.797331157974583</v>
      </c>
    </row>
    <row r="42" spans="2:9">
      <c r="B42">
        <v>9</v>
      </c>
      <c r="C42" s="1">
        <f t="shared" si="0"/>
        <v>2.5384615384615383</v>
      </c>
      <c r="D42" s="1">
        <f t="shared" si="4"/>
        <v>0.51219512195121952</v>
      </c>
      <c r="E42" s="1">
        <f t="shared" si="2"/>
        <v>3.1538461538461537</v>
      </c>
      <c r="F42" s="1">
        <f t="shared" si="3"/>
        <v>69.750782009859392</v>
      </c>
    </row>
    <row r="43" spans="2:9">
      <c r="B43">
        <v>10</v>
      </c>
      <c r="C43" s="1">
        <f t="shared" si="0"/>
        <v>2.4615384615384617</v>
      </c>
      <c r="D43" s="1">
        <f t="shared" si="4"/>
        <v>0.53658536585365857</v>
      </c>
      <c r="E43" s="1">
        <f t="shared" si="2"/>
        <v>3.1538461538461537</v>
      </c>
      <c r="F43" s="1">
        <f t="shared" si="3"/>
        <v>71.418087793338898</v>
      </c>
    </row>
    <row r="44" spans="2:9">
      <c r="B44">
        <v>11</v>
      </c>
      <c r="C44" s="1">
        <f t="shared" si="0"/>
        <v>2.3846153846153846</v>
      </c>
      <c r="D44" s="1">
        <f t="shared" si="4"/>
        <v>0.56097560975609762</v>
      </c>
      <c r="E44" s="1">
        <f t="shared" si="2"/>
        <v>3.1538461538461537</v>
      </c>
      <c r="F44" s="1">
        <f t="shared" si="3"/>
        <v>72.791978528671549</v>
      </c>
    </row>
    <row r="45" spans="2:9">
      <c r="B45">
        <v>12</v>
      </c>
      <c r="C45" s="1">
        <f t="shared" si="0"/>
        <v>2.3076923076923075</v>
      </c>
      <c r="D45" s="1">
        <f t="shared" si="4"/>
        <v>0.58536585365853655</v>
      </c>
      <c r="E45" s="1">
        <f t="shared" si="2"/>
        <v>3.1538461538461537</v>
      </c>
      <c r="F45" s="1">
        <f t="shared" si="3"/>
        <v>73.866576939018984</v>
      </c>
    </row>
    <row r="46" spans="2:9">
      <c r="B46">
        <v>13</v>
      </c>
      <c r="C46" s="1">
        <f t="shared" si="0"/>
        <v>2.2307692307692308</v>
      </c>
      <c r="D46" s="1">
        <f t="shared" si="4"/>
        <v>0.6097560975609756</v>
      </c>
      <c r="E46" s="1">
        <f t="shared" si="2"/>
        <v>3.1538461538461537</v>
      </c>
      <c r="F46" s="1">
        <f t="shared" si="3"/>
        <v>74.637354746129091</v>
      </c>
    </row>
    <row r="47" spans="2:9">
      <c r="B47">
        <v>14</v>
      </c>
      <c r="C47" s="1">
        <f t="shared" si="0"/>
        <v>2.1538461538461537</v>
      </c>
      <c r="D47" s="1">
        <f t="shared" si="4"/>
        <v>0.63414634146341464</v>
      </c>
      <c r="E47" s="1">
        <f t="shared" si="2"/>
        <v>3.1538461538461537</v>
      </c>
      <c r="F47" s="1">
        <f t="shared" si="3"/>
        <v>75.101099996974582</v>
      </c>
    </row>
    <row r="48" spans="2:9">
      <c r="B48">
        <v>15</v>
      </c>
      <c r="C48" s="1">
        <f t="shared" si="0"/>
        <v>2.0769230769230771</v>
      </c>
      <c r="D48" s="1">
        <f t="shared" si="4"/>
        <v>0.65853658536585369</v>
      </c>
      <c r="E48" s="1">
        <f t="shared" si="2"/>
        <v>3.1538461538461537</v>
      </c>
      <c r="F48" s="1">
        <f t="shared" si="3"/>
        <v>75.255894401456544</v>
      </c>
      <c r="H48" t="s">
        <v>13</v>
      </c>
      <c r="I48" s="2">
        <f>F43/F33</f>
        <v>1.6508711728604621</v>
      </c>
    </row>
    <row r="49" spans="2:9">
      <c r="B49">
        <v>16</v>
      </c>
      <c r="C49" s="1">
        <f t="shared" si="0"/>
        <v>2</v>
      </c>
      <c r="D49" s="1">
        <f t="shared" si="4"/>
        <v>0.68292682926829273</v>
      </c>
      <c r="E49" s="1">
        <f t="shared" si="2"/>
        <v>3.1538461538461537</v>
      </c>
      <c r="F49" s="1">
        <f t="shared" si="3"/>
        <v>75.101099996974582</v>
      </c>
      <c r="H49" t="s">
        <v>10</v>
      </c>
      <c r="I49" s="2">
        <f>F48/F38</f>
        <v>1.2477147934770461</v>
      </c>
    </row>
    <row r="50" spans="2:9">
      <c r="B50">
        <v>17</v>
      </c>
      <c r="C50" s="1">
        <f t="shared" si="0"/>
        <v>1.9230769230769231</v>
      </c>
      <c r="D50" s="1">
        <f t="shared" si="4"/>
        <v>0.70731707317073167</v>
      </c>
      <c r="E50" s="1">
        <f t="shared" si="2"/>
        <v>3.1538461538461537</v>
      </c>
      <c r="F50" s="1">
        <f t="shared" si="3"/>
        <v>74.637354746129091</v>
      </c>
      <c r="H50" t="s">
        <v>11</v>
      </c>
      <c r="I50" s="2">
        <f>F53/F43</f>
        <v>1</v>
      </c>
    </row>
    <row r="51" spans="2:9">
      <c r="B51">
        <v>18</v>
      </c>
      <c r="C51" s="1">
        <f t="shared" si="0"/>
        <v>1.8461538461538463</v>
      </c>
      <c r="D51" s="1">
        <f t="shared" si="4"/>
        <v>0.73170731707317072</v>
      </c>
      <c r="E51" s="1">
        <f t="shared" si="2"/>
        <v>3.1538461538461537</v>
      </c>
      <c r="F51" s="1">
        <f t="shared" si="3"/>
        <v>73.866576939019012</v>
      </c>
      <c r="H51" t="s">
        <v>12</v>
      </c>
      <c r="I51" s="2">
        <f>SQRT(F53/F33)</f>
        <v>1.2848623166940738</v>
      </c>
    </row>
    <row r="52" spans="2:9">
      <c r="B52">
        <v>19</v>
      </c>
      <c r="C52" s="1">
        <f t="shared" si="0"/>
        <v>1.7692307692307692</v>
      </c>
      <c r="D52" s="1">
        <f t="shared" si="4"/>
        <v>0.75609756097560976</v>
      </c>
      <c r="E52" s="1">
        <f t="shared" si="2"/>
        <v>3.1538461538461537</v>
      </c>
      <c r="F52" s="1">
        <f t="shared" si="3"/>
        <v>72.791978528671549</v>
      </c>
    </row>
    <row r="53" spans="2:9">
      <c r="B53">
        <v>20</v>
      </c>
      <c r="C53" s="1">
        <f t="shared" si="0"/>
        <v>1.6923076923076923</v>
      </c>
      <c r="D53" s="1">
        <f t="shared" si="4"/>
        <v>0.78048780487804881</v>
      </c>
      <c r="E53" s="1">
        <f t="shared" si="2"/>
        <v>3.1538461538461537</v>
      </c>
      <c r="F53" s="1">
        <f t="shared" si="3"/>
        <v>71.418087793338898</v>
      </c>
    </row>
    <row r="54" spans="2:9">
      <c r="B54">
        <v>21</v>
      </c>
      <c r="C54" s="1">
        <f t="shared" si="0"/>
        <v>1.6153846153846154</v>
      </c>
      <c r="D54" s="1">
        <f t="shared" si="4"/>
        <v>0.80487804878048785</v>
      </c>
      <c r="E54" s="1">
        <f t="shared" si="2"/>
        <v>3.1538461538461537</v>
      </c>
      <c r="F54" s="1">
        <f t="shared" si="3"/>
        <v>69.750782009859392</v>
      </c>
    </row>
    <row r="55" spans="2:9">
      <c r="B55">
        <v>22</v>
      </c>
      <c r="C55" s="1">
        <f t="shared" si="0"/>
        <v>1.5384615384615385</v>
      </c>
      <c r="D55" s="1">
        <f t="shared" si="4"/>
        <v>0.82926829268292679</v>
      </c>
      <c r="E55" s="1">
        <f t="shared" si="2"/>
        <v>3.1538461538461537</v>
      </c>
      <c r="F55" s="1">
        <f t="shared" si="3"/>
        <v>67.797331157974583</v>
      </c>
    </row>
    <row r="56" spans="2:9">
      <c r="B56">
        <v>23</v>
      </c>
      <c r="C56" s="1">
        <f t="shared" si="0"/>
        <v>1.4615384615384615</v>
      </c>
      <c r="D56" s="1">
        <f t="shared" si="4"/>
        <v>0.85365853658536583</v>
      </c>
      <c r="E56" s="1">
        <f t="shared" si="2"/>
        <v>3.1538461538461537</v>
      </c>
      <c r="F56" s="1">
        <f t="shared" si="3"/>
        <v>65.566454081619938</v>
      </c>
    </row>
    <row r="57" spans="2:9">
      <c r="B57">
        <v>24</v>
      </c>
      <c r="C57" s="1">
        <f t="shared" si="0"/>
        <v>1.3846153846153846</v>
      </c>
      <c r="D57" s="1">
        <f t="shared" si="4"/>
        <v>0.87804878048780488</v>
      </c>
      <c r="E57" s="1">
        <f t="shared" si="2"/>
        <v>3.1538461538461537</v>
      </c>
      <c r="F57" s="1">
        <f t="shared" si="3"/>
        <v>63.068389043589519</v>
      </c>
    </row>
    <row r="58" spans="2:9">
      <c r="B58">
        <v>25</v>
      </c>
      <c r="C58" s="1">
        <f t="shared" si="0"/>
        <v>1.3076923076923077</v>
      </c>
      <c r="D58" s="1">
        <f t="shared" si="4"/>
        <v>0.90243902439024393</v>
      </c>
      <c r="E58" s="1">
        <f t="shared" si="2"/>
        <v>3.1538461538461537</v>
      </c>
      <c r="F58" s="1">
        <f t="shared" si="3"/>
        <v>60.314981272073062</v>
      </c>
    </row>
    <row r="59" spans="2:9">
      <c r="B59">
        <v>26</v>
      </c>
      <c r="C59" s="1">
        <f t="shared" si="0"/>
        <v>1.2307692307692308</v>
      </c>
      <c r="D59" s="1">
        <f t="shared" si="4"/>
        <v>0.92682926829268297</v>
      </c>
      <c r="E59" s="1">
        <f t="shared" si="2"/>
        <v>3.1538461538461537</v>
      </c>
      <c r="F59" s="1">
        <f t="shared" si="3"/>
        <v>57.3197909803608</v>
      </c>
    </row>
    <row r="60" spans="2:9">
      <c r="B60">
        <v>27</v>
      </c>
      <c r="C60" s="1">
        <f t="shared" si="0"/>
        <v>1.1538461538461537</v>
      </c>
      <c r="D60" s="1">
        <f t="shared" si="4"/>
        <v>0.95121951219512191</v>
      </c>
      <c r="E60" s="1">
        <f t="shared" si="2"/>
        <v>3.1538461538461537</v>
      </c>
      <c r="F60" s="1">
        <f t="shared" si="3"/>
        <v>54.098226547754756</v>
      </c>
    </row>
    <row r="61" spans="2:9">
      <c r="B61">
        <v>28</v>
      </c>
      <c r="C61" s="1">
        <f t="shared" si="0"/>
        <v>1.0769230769230769</v>
      </c>
      <c r="D61" s="1">
        <f t="shared" si="4"/>
        <v>0.97560975609756095</v>
      </c>
      <c r="E61" s="1">
        <f t="shared" si="2"/>
        <v>3.1538461538461537</v>
      </c>
      <c r="F61" s="1">
        <f t="shared" si="3"/>
        <v>50.667709239327436</v>
      </c>
    </row>
    <row r="62" spans="2:9">
      <c r="B62">
        <v>29</v>
      </c>
      <c r="C62" s="1">
        <f t="shared" si="0"/>
        <v>1</v>
      </c>
      <c r="D62" s="1">
        <f t="shared" si="4"/>
        <v>1</v>
      </c>
      <c r="E62" s="1">
        <f t="shared" si="2"/>
        <v>3.1538461538461537</v>
      </c>
      <c r="F62" s="1">
        <f t="shared" si="3"/>
        <v>47.047878266081348</v>
      </c>
    </row>
    <row r="63" spans="2:9">
      <c r="B63">
        <v>30</v>
      </c>
      <c r="C63" s="1">
        <f t="shared" si="0"/>
        <v>0.92307692307692313</v>
      </c>
      <c r="D63" s="1">
        <f t="shared" si="4"/>
        <v>1.024390243902439</v>
      </c>
      <c r="E63" s="1">
        <f t="shared" si="2"/>
        <v>3.1538461538461537</v>
      </c>
      <c r="F63" s="1">
        <f t="shared" si="3"/>
        <v>43.260848555246682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2008-12-17T01:23:36Z</dcterms:created>
  <dcterms:modified xsi:type="dcterms:W3CDTF">2008-12-17T01:59:00Z</dcterms:modified>
</cp:coreProperties>
</file>