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wathy sukumaran\Downloads\yogi\"/>
    </mc:Choice>
  </mc:AlternateContent>
  <xr:revisionPtr revIDLastSave="0" documentId="13_ncr:1_{07844A82-F4CC-4884-B0B7-CE7EAF3BB048}" xr6:coauthVersionLast="47" xr6:coauthVersionMax="47" xr10:uidLastSave="{00000000-0000-0000-0000-000000000000}"/>
  <bookViews>
    <workbookView xWindow="-110" yWindow="-110" windowWidth="19420" windowHeight="10300" firstSheet="1" activeTab="1" xr2:uid="{2C436F58-404F-45CA-8937-331E4D27A339}"/>
  </bookViews>
  <sheets>
    <sheet name="Avg_response_rate" sheetId="2" r:id="rId1"/>
    <sheet name="Avg_Response_time" sheetId="3" r:id="rId2"/>
    <sheet name="Avg_acceptance_rate" sheetId="4" r:id="rId3"/>
    <sheet name="identity_Verified" sheetId="5" r:id="rId4"/>
    <sheet name="Instant_booking" sheetId="6" r:id="rId5"/>
    <sheet name="Avg_comments" sheetId="7" r:id="rId6"/>
    <sheet name="Price" sheetId="8" r:id="rId7"/>
    <sheet name="Count_host" sheetId="10" r:id="rId8"/>
    <sheet name="data_host_superhost" sheetId="1" r:id="rId9"/>
    <sheet name="Localhost_host" sheetId="14" r:id="rId10"/>
    <sheet name="DashBoard" sheetId="9" r:id="rId11"/>
    <sheet name="Insights" sheetId="11" r:id="rId12"/>
  </sheets>
  <calcPr calcId="191029"/>
  <pivotCaches>
    <pivotCache cacheId="32" r:id="rId13"/>
    <pivotCache cacheId="42" r:id="rId14"/>
    <pivotCache cacheId="46" r:id="rId15"/>
    <pivotCache cacheId="51" r:id="rId16"/>
    <pivotCache cacheId="56" r:id="rId17"/>
    <pivotCache cacheId="60" r:id="rId18"/>
    <pivotCache cacheId="64" r:id="rId19"/>
    <pivotCache cacheId="69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8" i="14" l="1"/>
  <c r="C57" i="14"/>
  <c r="D51" i="14"/>
  <c r="D50" i="14"/>
  <c r="D49" i="14"/>
  <c r="D48" i="14"/>
  <c r="D40" i="14"/>
  <c r="D41" i="14"/>
  <c r="D43" i="14"/>
  <c r="D42" i="14"/>
  <c r="D26" i="14"/>
  <c r="D31" i="14"/>
  <c r="D32" i="14"/>
  <c r="D33" i="14"/>
  <c r="D30" i="14"/>
  <c r="D27" i="14"/>
  <c r="D28" i="14"/>
  <c r="D29" i="14"/>
  <c r="C20" i="14"/>
  <c r="C19" i="14"/>
  <c r="C13" i="14"/>
  <c r="C12" i="14"/>
  <c r="C76" i="1"/>
  <c r="C75" i="1"/>
  <c r="C74" i="1"/>
  <c r="C73" i="1"/>
  <c r="E56" i="1"/>
  <c r="D58" i="1"/>
  <c r="E58" i="1" s="1"/>
  <c r="D57" i="1"/>
  <c r="E57" i="1" s="1"/>
  <c r="D56" i="1"/>
  <c r="D55" i="1"/>
  <c r="E55" i="1" s="1"/>
  <c r="F43" i="1"/>
  <c r="F47" i="1"/>
  <c r="E49" i="1"/>
  <c r="F49" i="1" s="1"/>
  <c r="E48" i="1"/>
  <c r="F48" i="1" s="1"/>
  <c r="E47" i="1"/>
  <c r="E46" i="1"/>
  <c r="F46" i="1" s="1"/>
  <c r="E45" i="1"/>
  <c r="F45" i="1" s="1"/>
  <c r="E44" i="1"/>
  <c r="F44" i="1" s="1"/>
  <c r="E43" i="1"/>
  <c r="E42" i="1"/>
  <c r="F42" i="1" s="1"/>
  <c r="D36" i="1"/>
  <c r="D35" i="1"/>
  <c r="D34" i="1"/>
  <c r="D33" i="1"/>
  <c r="E13" i="1"/>
  <c r="F13" i="1" s="1"/>
  <c r="E14" i="1"/>
  <c r="F14" i="1" s="1"/>
  <c r="E15" i="1"/>
  <c r="F15" i="1" s="1"/>
  <c r="E16" i="1"/>
  <c r="F16" i="1" s="1"/>
  <c r="E17" i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F17" i="1"/>
  <c r="D6" i="1"/>
  <c r="D7" i="1"/>
  <c r="D5" i="1"/>
  <c r="D4" i="1"/>
</calcChain>
</file>

<file path=xl/sharedStrings.xml><?xml version="1.0" encoding="utf-8"?>
<sst xmlns="http://schemas.openxmlformats.org/spreadsheetml/2006/main" count="334" uniqueCount="63">
  <si>
    <t>host_Superhost</t>
  </si>
  <si>
    <t>No_Of_Host</t>
  </si>
  <si>
    <t>%</t>
  </si>
  <si>
    <t>Host</t>
  </si>
  <si>
    <t>SuperHost</t>
  </si>
  <si>
    <t>City</t>
  </si>
  <si>
    <t>ROME</t>
  </si>
  <si>
    <t>VENICE</t>
  </si>
  <si>
    <t>Rome</t>
  </si>
  <si>
    <t>Venice</t>
  </si>
  <si>
    <t>Column Labels</t>
  </si>
  <si>
    <t>Grand Total</t>
  </si>
  <si>
    <t>Row Labels</t>
  </si>
  <si>
    <t>Sum of %</t>
  </si>
  <si>
    <t>Avg_response_rate</t>
  </si>
  <si>
    <t>Avg_response_time</t>
  </si>
  <si>
    <t>host_response_time</t>
  </si>
  <si>
    <t>TotalHost</t>
  </si>
  <si>
    <t>within a day</t>
  </si>
  <si>
    <t>within an hour</t>
  </si>
  <si>
    <t>within a few hours</t>
  </si>
  <si>
    <t>a few days or more</t>
  </si>
  <si>
    <t>Rounded_%</t>
  </si>
  <si>
    <t>Sum of Rounded_%</t>
  </si>
  <si>
    <t>Average_acceptance_rate</t>
  </si>
  <si>
    <t>CITY</t>
  </si>
  <si>
    <t>Identity Verified</t>
  </si>
  <si>
    <t>host_identity_verified</t>
  </si>
  <si>
    <t>NO</t>
  </si>
  <si>
    <t>YES</t>
  </si>
  <si>
    <t>NO_of_host</t>
  </si>
  <si>
    <t>Instant_booking</t>
  </si>
  <si>
    <t>reviews</t>
  </si>
  <si>
    <t>hosts</t>
  </si>
  <si>
    <t>avg_comments</t>
  </si>
  <si>
    <t>host</t>
  </si>
  <si>
    <t>Sum of avg_comments</t>
  </si>
  <si>
    <t>Avg_Price</t>
  </si>
  <si>
    <t>Price</t>
  </si>
  <si>
    <t>Sum of Avg_Price</t>
  </si>
  <si>
    <t>Sum of No_Of_Host</t>
  </si>
  <si>
    <t>For a Host to become a super host the 3 metrics that host need to improve is Response_rate,Response_time and Acceptance Rate</t>
  </si>
  <si>
    <t>Maximum number of Super hosts Responses to the customer in within an hour</t>
  </si>
  <si>
    <t>Super Hosts has a large number of Acceptance rate than that of Normal hosts</t>
  </si>
  <si>
    <t>Listing Price Of super hosts is less than normal Hosts</t>
  </si>
  <si>
    <t>No of Comments is Greater for Super Host than that of Normal Host</t>
  </si>
  <si>
    <t>Super hosts Instant booking rate is more than normal hosts</t>
  </si>
  <si>
    <t>Super Hosts have their iidentify verified at a greater rate than that of Normal hosts</t>
  </si>
  <si>
    <t>Total no of Localhost and host</t>
  </si>
  <si>
    <t>LocalHost</t>
  </si>
  <si>
    <t>Avg Response rate</t>
  </si>
  <si>
    <t>Number_of_Host</t>
  </si>
  <si>
    <t>% of response</t>
  </si>
  <si>
    <t>Acceptance Rate</t>
  </si>
  <si>
    <t>response time</t>
  </si>
  <si>
    <t>% of response time</t>
  </si>
  <si>
    <t>Profile Picture</t>
  </si>
  <si>
    <t>host_has_profile_pic</t>
  </si>
  <si>
    <t>% Profile Picture</t>
  </si>
  <si>
    <t>Average Listing Count</t>
  </si>
  <si>
    <t>Average Monthly booking</t>
  </si>
  <si>
    <t>Avg_Monthly_Booking</t>
  </si>
  <si>
    <t>% of acceptance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</si>
</sst>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0" xfId="0" applyFill="1"/>
    <xf numFmtId="0" fontId="0" fillId="2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/>
    <xf numFmtId="0" fontId="0" fillId="0" borderId="0" xfId="0" applyAlignment="1">
      <alignment horizontal="left" inden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0" xfId="0" applyFill="1"/>
    <xf numFmtId="0" fontId="0" fillId="0" borderId="0" xfId="0" applyAlignment="1">
      <alignment horizontal="center" wrapText="1"/>
    </xf>
    <xf numFmtId="0" fontId="0" fillId="3" borderId="2" xfId="0" applyFill="1" applyBorder="1"/>
    <xf numFmtId="0" fontId="0" fillId="5" borderId="0" xfId="0" applyFill="1"/>
    <xf numFmtId="0" fontId="0" fillId="5" borderId="0" xfId="0" applyFill="1" applyAlignment="1">
      <alignment horizontal="center" wrapText="1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pivotCacheDefinition" Target="pivotCache/pivotCacheDefinition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 Project.xlsx]Avg_response_rate!Avg_response_rate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Host Response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Avg_response_rate!$B$1:$B$2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Avg_response_rate!$A$3:$A$5</c:f>
              <c:strCache>
                <c:ptCount val="2"/>
                <c:pt idx="0">
                  <c:v>Rome</c:v>
                </c:pt>
                <c:pt idx="1">
                  <c:v>Venice</c:v>
                </c:pt>
              </c:strCache>
            </c:strRef>
          </c:cat>
          <c:val>
            <c:numRef>
              <c:f>Avg_response_rate!$B$3:$B$5</c:f>
              <c:numCache>
                <c:formatCode>General</c:formatCode>
                <c:ptCount val="2"/>
                <c:pt idx="0">
                  <c:v>46.4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4-4BC9-8400-D48251325F26}"/>
            </c:ext>
          </c:extLst>
        </c:ser>
        <c:ser>
          <c:idx val="1"/>
          <c:order val="1"/>
          <c:tx>
            <c:strRef>
              <c:f>Avg_response_rate!$C$1:$C$2</c:f>
              <c:strCache>
                <c:ptCount val="1"/>
                <c:pt idx="0">
                  <c:v>SuperHost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Avg_response_rate!$A$3:$A$5</c:f>
              <c:strCache>
                <c:ptCount val="2"/>
                <c:pt idx="0">
                  <c:v>Rome</c:v>
                </c:pt>
                <c:pt idx="1">
                  <c:v>Venice</c:v>
                </c:pt>
              </c:strCache>
            </c:strRef>
          </c:cat>
          <c:val>
            <c:numRef>
              <c:f>Avg_response_rate!$C$3:$C$5</c:f>
              <c:numCache>
                <c:formatCode>General</c:formatCode>
                <c:ptCount val="2"/>
                <c:pt idx="0">
                  <c:v>75.400000000000006</c:v>
                </c:pt>
                <c:pt idx="1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64-4BC9-8400-D48251325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658416"/>
        <c:axId val="406657168"/>
      </c:barChart>
      <c:catAx>
        <c:axId val="40665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57168"/>
        <c:crosses val="autoZero"/>
        <c:auto val="1"/>
        <c:lblAlgn val="ctr"/>
        <c:lblOffset val="100"/>
        <c:noMultiLvlLbl val="0"/>
      </c:catAx>
      <c:valAx>
        <c:axId val="4066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response_rate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5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[Host Behavior Analysis Project.xlsx]Count_host!PivotTable19</c:name>
    <c:fmtId val="2"/>
  </c:pivotSource>
  <c:chart>
    <c:autoTitleDeleted val="1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shade val="76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9081879900711785"/>
              <c:y val="-0.21389812384563039"/>
            </c:manualLayout>
          </c:layout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tint val="77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4906218664211859"/>
              <c:y val="9.3435889958199639E-2"/>
            </c:manualLayout>
          </c:layout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shade val="76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9081879900711785"/>
              <c:y val="-0.21389812384563039"/>
            </c:manualLayout>
          </c:layout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tint val="77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4906218664211859"/>
              <c:y val="9.3435889958199639E-2"/>
            </c:manualLayout>
          </c:layout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>
              <a:shade val="76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9081879900711785"/>
              <c:y val="-0.21389812384563039"/>
            </c:manualLayout>
          </c:layout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>
              <a:tint val="77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4906218664211859"/>
              <c:y val="9.3435889958199639E-2"/>
            </c:manualLayout>
          </c:layout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021128740758545"/>
          <c:y val="0.11555171090751383"/>
          <c:w val="0.51000140297869556"/>
          <c:h val="0.80918554669063636"/>
        </c:manualLayout>
      </c:layout>
      <c:pieChart>
        <c:varyColors val="1"/>
        <c:ser>
          <c:idx val="0"/>
          <c:order val="0"/>
          <c:tx>
            <c:strRef>
              <c:f>Count_host!$B$1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81F-449A-A26D-95C4E19A6982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81F-449A-A26D-95C4E19A6982}"/>
              </c:ext>
            </c:extLst>
          </c:dPt>
          <c:dLbls>
            <c:dLbl>
              <c:idx val="0"/>
              <c:layout>
                <c:manualLayout>
                  <c:x val="-0.19081879900711785"/>
                  <c:y val="-0.213898123845630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81F-449A-A26D-95C4E19A6982}"/>
                </c:ext>
              </c:extLst>
            </c:dLbl>
            <c:dLbl>
              <c:idx val="1"/>
              <c:layout>
                <c:manualLayout>
                  <c:x val="0.14906218664211859"/>
                  <c:y val="9.34358899581996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1F-449A-A26D-95C4E19A6982}"/>
                </c:ext>
              </c:extLst>
            </c:dLbl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Count_host!$A$2:$A$5</c:f>
              <c:multiLvlStrCache>
                <c:ptCount val="2"/>
                <c:lvl>
                  <c:pt idx="0">
                    <c:v>Host</c:v>
                  </c:pt>
                  <c:pt idx="1">
                    <c:v>SuperHost</c:v>
                  </c:pt>
                </c:lvl>
                <c:lvl>
                  <c:pt idx="0">
                    <c:v>ROME</c:v>
                  </c:pt>
                </c:lvl>
              </c:multiLvlStrCache>
            </c:multiLvlStrRef>
          </c:cat>
          <c:val>
            <c:numRef>
              <c:f>Count_host!$B$2:$B$5</c:f>
              <c:numCache>
                <c:formatCode>General</c:formatCode>
                <c:ptCount val="2"/>
                <c:pt idx="0">
                  <c:v>9719</c:v>
                </c:pt>
                <c:pt idx="1">
                  <c:v>3252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1F-449A-A26D-95C4E19A6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688512682749813"/>
          <c:y val="4.1500126563434117E-2"/>
          <c:w val="0.29819722997554954"/>
          <c:h val="0.19681986327285553"/>
        </c:manualLayout>
      </c:layout>
      <c:overlay val="0"/>
      <c:spPr>
        <a:gradFill>
          <a:gsLst>
            <a:gs pos="0">
              <a:schemeClr val="accent1">
                <a:lumMod val="5000"/>
                <a:lumOff val="95000"/>
                <a:alpha val="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[Host Behavior Analysis Project.xlsx]Count_host!PivotTable20</c:name>
    <c:fmtId val="4"/>
  </c:pivotSource>
  <c:chart>
    <c:autoTitleDeleted val="1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698870506355239"/>
              <c:y val="-8.4804130745628245E-2"/>
            </c:manualLayout>
          </c:layout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415119233090508"/>
              <c:y val="4.5654343090166485E-2"/>
            </c:manualLayout>
          </c:layout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698870506355239"/>
              <c:y val="-8.4804130745628245E-2"/>
            </c:manualLayout>
          </c:layout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415119233090508"/>
              <c:y val="4.5654343090166485E-2"/>
            </c:manualLayout>
          </c:layout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566830884107402"/>
          <c:y val="0.1715291703147212"/>
          <c:w val="0.47315058879672128"/>
          <c:h val="0.90131620459939021"/>
        </c:manualLayout>
      </c:layout>
      <c:pieChart>
        <c:varyColors val="1"/>
        <c:ser>
          <c:idx val="0"/>
          <c:order val="0"/>
          <c:tx>
            <c:strRef>
              <c:f>Count_host!$B$15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D9-413B-88C0-EE60C134B2B2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D9-413B-88C0-EE60C134B2B2}"/>
              </c:ext>
            </c:extLst>
          </c:dPt>
          <c:dLbls>
            <c:dLbl>
              <c:idx val="0"/>
              <c:layout>
                <c:manualLayout>
                  <c:x val="-0.15698870506355239"/>
                  <c:y val="-8.4804130745628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D9-413B-88C0-EE60C134B2B2}"/>
                </c:ext>
              </c:extLst>
            </c:dLbl>
            <c:dLbl>
              <c:idx val="1"/>
              <c:layout>
                <c:manualLayout>
                  <c:x val="0.16415119233090508"/>
                  <c:y val="4.5654343090166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D9-413B-88C0-EE60C134B2B2}"/>
                </c:ext>
              </c:extLst>
            </c:dLbl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Count_host!$A$16:$A$19</c:f>
              <c:multiLvlStrCache>
                <c:ptCount val="2"/>
                <c:lvl>
                  <c:pt idx="0">
                    <c:v>Host</c:v>
                  </c:pt>
                  <c:pt idx="1">
                    <c:v>SuperHost</c:v>
                  </c:pt>
                </c:lvl>
                <c:lvl>
                  <c:pt idx="0">
                    <c:v>VENICE</c:v>
                  </c:pt>
                </c:lvl>
              </c:multiLvlStrCache>
            </c:multiLvlStrRef>
          </c:cat>
          <c:val>
            <c:numRef>
              <c:f>Count_host!$B$16:$B$19</c:f>
              <c:numCache>
                <c:formatCode>General</c:formatCode>
                <c:ptCount val="2"/>
                <c:pt idx="0">
                  <c:v>2097</c:v>
                </c:pt>
                <c:pt idx="1">
                  <c:v>1416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D9-413B-88C0-EE60C134B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343368843600427"/>
          <c:y val="5.6128260890031159E-2"/>
          <c:w val="0.29656387297436487"/>
          <c:h val="0.18788398417774788"/>
        </c:manualLayout>
      </c:layout>
      <c:overlay val="0"/>
      <c:spPr>
        <a:gradFill>
          <a:gsLst>
            <a:gs pos="0">
              <a:schemeClr val="accent1">
                <a:lumMod val="5000"/>
                <a:lumOff val="95000"/>
                <a:alpha val="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 Project.xlsx]Avg_response_rate!Avg_response_rate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b="1">
                <a:latin typeface="Times New Roman" panose="02020603050405020304" pitchFamily="18" charset="0"/>
                <a:cs typeface="Times New Roman" panose="02020603050405020304" pitchFamily="18" charset="0"/>
              </a:rPr>
              <a:t>Host Response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Avg_response_rate!$B$1:$B$2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Avg_response_rate!$A$3:$A$5</c:f>
              <c:strCache>
                <c:ptCount val="2"/>
                <c:pt idx="0">
                  <c:v>Rome</c:v>
                </c:pt>
                <c:pt idx="1">
                  <c:v>Venice</c:v>
                </c:pt>
              </c:strCache>
            </c:strRef>
          </c:cat>
          <c:val>
            <c:numRef>
              <c:f>Avg_response_rate!$B$3:$B$5</c:f>
              <c:numCache>
                <c:formatCode>General</c:formatCode>
                <c:ptCount val="2"/>
                <c:pt idx="0">
                  <c:v>46.4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2-4A8A-BF5D-4B58E4F0214D}"/>
            </c:ext>
          </c:extLst>
        </c:ser>
        <c:ser>
          <c:idx val="1"/>
          <c:order val="1"/>
          <c:tx>
            <c:strRef>
              <c:f>Avg_response_rate!$C$1:$C$2</c:f>
              <c:strCache>
                <c:ptCount val="1"/>
                <c:pt idx="0">
                  <c:v>SuperHost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Avg_response_rate!$A$3:$A$5</c:f>
              <c:strCache>
                <c:ptCount val="2"/>
                <c:pt idx="0">
                  <c:v>Rome</c:v>
                </c:pt>
                <c:pt idx="1">
                  <c:v>Venice</c:v>
                </c:pt>
              </c:strCache>
            </c:strRef>
          </c:cat>
          <c:val>
            <c:numRef>
              <c:f>Avg_response_rate!$C$3:$C$5</c:f>
              <c:numCache>
                <c:formatCode>General</c:formatCode>
                <c:ptCount val="2"/>
                <c:pt idx="0">
                  <c:v>75.400000000000006</c:v>
                </c:pt>
                <c:pt idx="1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2-4A8A-BF5D-4B58E4F02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658416"/>
        <c:axId val="406657168"/>
      </c:barChart>
      <c:catAx>
        <c:axId val="40665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57168"/>
        <c:crosses val="autoZero"/>
        <c:auto val="1"/>
        <c:lblAlgn val="ctr"/>
        <c:lblOffset val="100"/>
        <c:noMultiLvlLbl val="0"/>
      </c:catAx>
      <c:valAx>
        <c:axId val="4066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response_rate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5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 Project.xlsx]Avg_Response_time!Avg_response_timr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latin typeface="Times New Roman" panose="02020603050405020304" pitchFamily="18" charset="0"/>
                <a:cs typeface="Times New Roman" panose="02020603050405020304" pitchFamily="18" charset="0"/>
              </a:rPr>
              <a:t>Host</a:t>
            </a:r>
            <a:r>
              <a:rPr lang="en-IN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Response Time</a:t>
            </a:r>
            <a:endParaRPr lang="en-IN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Avg_Response_time!$B$3:$B$4</c:f>
              <c:strCache>
                <c:ptCount val="1"/>
                <c:pt idx="0">
                  <c:v>a few days or more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Avg_Response_time!$A$5:$A$11</c:f>
              <c:multiLvlStrCache>
                <c:ptCount val="4"/>
                <c:lvl>
                  <c:pt idx="0">
                    <c:v>Host</c:v>
                  </c:pt>
                  <c:pt idx="1">
                    <c:v>SuperHost</c:v>
                  </c:pt>
                  <c:pt idx="2">
                    <c:v>Host</c:v>
                  </c:pt>
                  <c:pt idx="3">
                    <c:v>SuperHost</c:v>
                  </c:pt>
                </c:lvl>
                <c:lvl>
                  <c:pt idx="0">
                    <c:v>Rome</c:v>
                  </c:pt>
                  <c:pt idx="2">
                    <c:v>Venice</c:v>
                  </c:pt>
                </c:lvl>
              </c:multiLvlStrCache>
            </c:multiLvlStrRef>
          </c:cat>
          <c:val>
            <c:numRef>
              <c:f>Avg_Response_time!$B$5:$B$11</c:f>
              <c:numCache>
                <c:formatCode>General</c:formatCode>
                <c:ptCount val="4"/>
                <c:pt idx="0">
                  <c:v>7.7</c:v>
                </c:pt>
                <c:pt idx="1">
                  <c:v>0.5</c:v>
                </c:pt>
                <c:pt idx="2">
                  <c:v>4.4000000000000004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4-4D45-AE53-A09E5877CC11}"/>
            </c:ext>
          </c:extLst>
        </c:ser>
        <c:ser>
          <c:idx val="1"/>
          <c:order val="1"/>
          <c:tx>
            <c:strRef>
              <c:f>Avg_Response_time!$C$3:$C$4</c:f>
              <c:strCache>
                <c:ptCount val="1"/>
                <c:pt idx="0">
                  <c:v>within a 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Avg_Response_time!$A$5:$A$11</c:f>
              <c:multiLvlStrCache>
                <c:ptCount val="4"/>
                <c:lvl>
                  <c:pt idx="0">
                    <c:v>Host</c:v>
                  </c:pt>
                  <c:pt idx="1">
                    <c:v>SuperHost</c:v>
                  </c:pt>
                  <c:pt idx="2">
                    <c:v>Host</c:v>
                  </c:pt>
                  <c:pt idx="3">
                    <c:v>SuperHost</c:v>
                  </c:pt>
                </c:lvl>
                <c:lvl>
                  <c:pt idx="0">
                    <c:v>Rome</c:v>
                  </c:pt>
                  <c:pt idx="2">
                    <c:v>Venice</c:v>
                  </c:pt>
                </c:lvl>
              </c:multiLvlStrCache>
            </c:multiLvlStrRef>
          </c:cat>
          <c:val>
            <c:numRef>
              <c:f>Avg_Response_time!$C$5:$C$11</c:f>
              <c:numCache>
                <c:formatCode>General</c:formatCode>
                <c:ptCount val="4"/>
                <c:pt idx="0">
                  <c:v>11.2</c:v>
                </c:pt>
                <c:pt idx="1">
                  <c:v>4.2</c:v>
                </c:pt>
                <c:pt idx="2">
                  <c:v>8.6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94-4D45-AE53-A09E5877CC11}"/>
            </c:ext>
          </c:extLst>
        </c:ser>
        <c:ser>
          <c:idx val="2"/>
          <c:order val="2"/>
          <c:tx>
            <c:strRef>
              <c:f>Avg_Response_time!$D$3:$D$4</c:f>
              <c:strCache>
                <c:ptCount val="1"/>
                <c:pt idx="0">
                  <c:v>within a few hours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Avg_Response_time!$A$5:$A$11</c:f>
              <c:multiLvlStrCache>
                <c:ptCount val="4"/>
                <c:lvl>
                  <c:pt idx="0">
                    <c:v>Host</c:v>
                  </c:pt>
                  <c:pt idx="1">
                    <c:v>SuperHost</c:v>
                  </c:pt>
                  <c:pt idx="2">
                    <c:v>Host</c:v>
                  </c:pt>
                  <c:pt idx="3">
                    <c:v>SuperHost</c:v>
                  </c:pt>
                </c:lvl>
                <c:lvl>
                  <c:pt idx="0">
                    <c:v>Rome</c:v>
                  </c:pt>
                  <c:pt idx="2">
                    <c:v>Venice</c:v>
                  </c:pt>
                </c:lvl>
              </c:multiLvlStrCache>
            </c:multiLvlStrRef>
          </c:cat>
          <c:val>
            <c:numRef>
              <c:f>Avg_Response_time!$D$5:$D$11</c:f>
              <c:numCache>
                <c:formatCode>General</c:formatCode>
                <c:ptCount val="4"/>
                <c:pt idx="0">
                  <c:v>11.2</c:v>
                </c:pt>
                <c:pt idx="1">
                  <c:v>8.5</c:v>
                </c:pt>
                <c:pt idx="2">
                  <c:v>9.1999999999999993</c:v>
                </c:pt>
                <c:pt idx="3">
                  <c:v>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94-4D45-AE53-A09E5877CC11}"/>
            </c:ext>
          </c:extLst>
        </c:ser>
        <c:ser>
          <c:idx val="3"/>
          <c:order val="3"/>
          <c:tx>
            <c:strRef>
              <c:f>Avg_Response_time!$E$3:$E$4</c:f>
              <c:strCache>
                <c:ptCount val="1"/>
                <c:pt idx="0">
                  <c:v>within an hour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Avg_Response_time!$A$5:$A$11</c:f>
              <c:multiLvlStrCache>
                <c:ptCount val="4"/>
                <c:lvl>
                  <c:pt idx="0">
                    <c:v>Host</c:v>
                  </c:pt>
                  <c:pt idx="1">
                    <c:v>SuperHost</c:v>
                  </c:pt>
                  <c:pt idx="2">
                    <c:v>Host</c:v>
                  </c:pt>
                  <c:pt idx="3">
                    <c:v>SuperHost</c:v>
                  </c:pt>
                </c:lvl>
                <c:lvl>
                  <c:pt idx="0">
                    <c:v>Rome</c:v>
                  </c:pt>
                  <c:pt idx="2">
                    <c:v>Venice</c:v>
                  </c:pt>
                </c:lvl>
              </c:multiLvlStrCache>
            </c:multiLvlStrRef>
          </c:cat>
          <c:val>
            <c:numRef>
              <c:f>Avg_Response_time!$E$5:$E$11</c:f>
              <c:numCache>
                <c:formatCode>General</c:formatCode>
                <c:ptCount val="4"/>
                <c:pt idx="0">
                  <c:v>33.4</c:v>
                </c:pt>
                <c:pt idx="1">
                  <c:v>64.5</c:v>
                </c:pt>
                <c:pt idx="2">
                  <c:v>41</c:v>
                </c:pt>
                <c:pt idx="3">
                  <c:v>71.7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94-4D45-AE53-A09E5877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284688"/>
        <c:axId val="272297584"/>
      </c:barChart>
      <c:catAx>
        <c:axId val="27228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297584"/>
        <c:crosses val="autoZero"/>
        <c:auto val="1"/>
        <c:lblAlgn val="ctr"/>
        <c:lblOffset val="100"/>
        <c:noMultiLvlLbl val="0"/>
      </c:catAx>
      <c:valAx>
        <c:axId val="2722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Response</a:t>
                </a:r>
                <a:r>
                  <a:rPr lang="en-IN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time</a:t>
                </a:r>
                <a:endParaRPr lang="en-IN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28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 Project.xlsx]Avg_acceptance_rate!Avg_acceptance_time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b="1">
                <a:latin typeface="Times New Roman" panose="02020603050405020304" pitchFamily="18" charset="0"/>
                <a:cs typeface="Times New Roman" panose="02020603050405020304" pitchFamily="18" charset="0"/>
              </a:rPr>
              <a:t>Host</a:t>
            </a:r>
            <a:r>
              <a:rPr lang="en-IN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Acceptance Rate</a:t>
            </a:r>
            <a:endParaRPr lang="en-IN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Avg_acceptance_rate!$B$1:$B$2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Avg_acceptance_rate!$A$3:$A$5</c:f>
              <c:strCache>
                <c:ptCount val="2"/>
                <c:pt idx="0">
                  <c:v>Rome</c:v>
                </c:pt>
                <c:pt idx="1">
                  <c:v>Venice</c:v>
                </c:pt>
              </c:strCache>
            </c:strRef>
          </c:cat>
          <c:val>
            <c:numRef>
              <c:f>Avg_acceptance_rate!$B$3:$B$5</c:f>
              <c:numCache>
                <c:formatCode>General</c:formatCode>
                <c:ptCount val="2"/>
                <c:pt idx="0">
                  <c:v>39.180985698117091</c:v>
                </c:pt>
                <c:pt idx="1">
                  <c:v>46.924177396280399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A-40E9-8D61-AEDCA3FB7C65}"/>
            </c:ext>
          </c:extLst>
        </c:ser>
        <c:ser>
          <c:idx val="1"/>
          <c:order val="1"/>
          <c:tx>
            <c:strRef>
              <c:f>Avg_acceptance_rate!$C$1:$C$2</c:f>
              <c:strCache>
                <c:ptCount val="1"/>
                <c:pt idx="0">
                  <c:v>SuperHost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Avg_acceptance_rate!$A$3:$A$5</c:f>
              <c:strCache>
                <c:ptCount val="2"/>
                <c:pt idx="0">
                  <c:v>Rome</c:v>
                </c:pt>
                <c:pt idx="1">
                  <c:v>Venice</c:v>
                </c:pt>
              </c:strCache>
            </c:strRef>
          </c:cat>
          <c:val>
            <c:numRef>
              <c:f>Avg_acceptance_rate!$C$3:$C$5</c:f>
              <c:numCache>
                <c:formatCode>General</c:formatCode>
                <c:ptCount val="2"/>
                <c:pt idx="0">
                  <c:v>71.002460024600239</c:v>
                </c:pt>
                <c:pt idx="1">
                  <c:v>75.63559322033899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2A-40E9-8D61-AEDCA3FB7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784448"/>
        <c:axId val="1845779872"/>
      </c:barChart>
      <c:catAx>
        <c:axId val="184578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779872"/>
        <c:crosses val="autoZero"/>
        <c:auto val="1"/>
        <c:lblAlgn val="ctr"/>
        <c:lblOffset val="100"/>
        <c:noMultiLvlLbl val="0"/>
      </c:catAx>
      <c:valAx>
        <c:axId val="18457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Acceptance</a:t>
                </a:r>
                <a:r>
                  <a:rPr lang="en-IN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78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 Project.xlsx]identity_Verified!Identity_verified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b="1">
                <a:latin typeface="Times New Roman" panose="02020603050405020304" pitchFamily="18" charset="0"/>
                <a:cs typeface="Times New Roman" panose="02020603050405020304" pitchFamily="18" charset="0"/>
              </a:rPr>
              <a:t>Host Identity Verified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identity_Verified!$B$1:$B$2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identity_Verified!$A$3:$A$9</c:f>
              <c:multiLvlStrCache>
                <c:ptCount val="4"/>
                <c:lvl>
                  <c:pt idx="0">
                    <c:v>Host</c:v>
                  </c:pt>
                  <c:pt idx="1">
                    <c:v>SuperHost</c:v>
                  </c:pt>
                  <c:pt idx="2">
                    <c:v>Host</c:v>
                  </c:pt>
                  <c:pt idx="3">
                    <c:v>SuperHost</c:v>
                  </c:pt>
                </c:lvl>
                <c:lvl>
                  <c:pt idx="0">
                    <c:v>Rome</c:v>
                  </c:pt>
                  <c:pt idx="2">
                    <c:v>Venice</c:v>
                  </c:pt>
                </c:lvl>
              </c:multiLvlStrCache>
            </c:multiLvlStrRef>
          </c:cat>
          <c:val>
            <c:numRef>
              <c:f>identity_Verified!$B$3:$B$9</c:f>
              <c:numCache>
                <c:formatCode>General</c:formatCode>
                <c:ptCount val="4"/>
                <c:pt idx="0">
                  <c:v>30.671879823027062</c:v>
                </c:pt>
                <c:pt idx="1">
                  <c:v>10.424354243542435</c:v>
                </c:pt>
                <c:pt idx="2">
                  <c:v>26.943252265140679</c:v>
                </c:pt>
                <c:pt idx="3">
                  <c:v>7.8389830508474576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A-4E3A-8B6F-059174585FE1}"/>
            </c:ext>
          </c:extLst>
        </c:ser>
        <c:ser>
          <c:idx val="1"/>
          <c:order val="1"/>
          <c:tx>
            <c:strRef>
              <c:f>identity_Verified!$C$1:$C$2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identity_Verified!$A$3:$A$9</c:f>
              <c:multiLvlStrCache>
                <c:ptCount val="4"/>
                <c:lvl>
                  <c:pt idx="0">
                    <c:v>Host</c:v>
                  </c:pt>
                  <c:pt idx="1">
                    <c:v>SuperHost</c:v>
                  </c:pt>
                  <c:pt idx="2">
                    <c:v>Host</c:v>
                  </c:pt>
                  <c:pt idx="3">
                    <c:v>SuperHost</c:v>
                  </c:pt>
                </c:lvl>
                <c:lvl>
                  <c:pt idx="0">
                    <c:v>Rome</c:v>
                  </c:pt>
                  <c:pt idx="2">
                    <c:v>Venice</c:v>
                  </c:pt>
                </c:lvl>
              </c:multiLvlStrCache>
            </c:multiLvlStrRef>
          </c:cat>
          <c:val>
            <c:numRef>
              <c:f>identity_Verified!$C$3:$C$9</c:f>
              <c:numCache>
                <c:formatCode>General</c:formatCode>
                <c:ptCount val="4"/>
                <c:pt idx="0">
                  <c:v>69.328120176972945</c:v>
                </c:pt>
                <c:pt idx="1">
                  <c:v>89.575645756457561</c:v>
                </c:pt>
                <c:pt idx="2">
                  <c:v>73.056747734859329</c:v>
                </c:pt>
                <c:pt idx="3">
                  <c:v>92.16101694915254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A-4E3A-8B6F-059174585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772384"/>
        <c:axId val="1845772800"/>
      </c:barChart>
      <c:catAx>
        <c:axId val="184577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772800"/>
        <c:crosses val="autoZero"/>
        <c:auto val="1"/>
        <c:lblAlgn val="ctr"/>
        <c:lblOffset val="100"/>
        <c:noMultiLvlLbl val="0"/>
      </c:catAx>
      <c:valAx>
        <c:axId val="184577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Identity</a:t>
                </a:r>
                <a:r>
                  <a:rPr lang="en-IN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verified</a:t>
                </a:r>
                <a:endParaRPr lang="en-IN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77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 Project.xlsx]Instant_booking!Instant_booking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b="1">
                <a:latin typeface="Times New Roman" panose="02020603050405020304" pitchFamily="18" charset="0"/>
                <a:cs typeface="Times New Roman" panose="02020603050405020304" pitchFamily="18" charset="0"/>
              </a:rPr>
              <a:t>Host Instant</a:t>
            </a:r>
            <a:r>
              <a:rPr lang="en-IN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Booking</a:t>
            </a:r>
            <a:endParaRPr lang="en-IN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Instant_booking!$B$1:$B$2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Instant_booking!$A$3:$A$5</c:f>
              <c:strCache>
                <c:ptCount val="2"/>
                <c:pt idx="0">
                  <c:v>Rome</c:v>
                </c:pt>
                <c:pt idx="1">
                  <c:v>Venice</c:v>
                </c:pt>
              </c:strCache>
            </c:strRef>
          </c:cat>
          <c:val>
            <c:numRef>
              <c:f>Instant_booking!$B$3:$B$5</c:f>
              <c:numCache>
                <c:formatCode>General</c:formatCode>
                <c:ptCount val="2"/>
                <c:pt idx="0">
                  <c:v>46.7</c:v>
                </c:pt>
                <c:pt idx="1">
                  <c:v>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1-434D-900A-656DED8D0641}"/>
            </c:ext>
          </c:extLst>
        </c:ser>
        <c:ser>
          <c:idx val="1"/>
          <c:order val="1"/>
          <c:tx>
            <c:strRef>
              <c:f>Instant_booking!$C$1:$C$2</c:f>
              <c:strCache>
                <c:ptCount val="1"/>
                <c:pt idx="0">
                  <c:v>SuperHost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Instant_booking!$A$3:$A$5</c:f>
              <c:strCache>
                <c:ptCount val="2"/>
                <c:pt idx="0">
                  <c:v>Rome</c:v>
                </c:pt>
                <c:pt idx="1">
                  <c:v>Venice</c:v>
                </c:pt>
              </c:strCache>
            </c:strRef>
          </c:cat>
          <c:val>
            <c:numRef>
              <c:f>Instant_booking!$C$3:$C$5</c:f>
              <c:numCache>
                <c:formatCode>General</c:formatCode>
                <c:ptCount val="2"/>
                <c:pt idx="0">
                  <c:v>66.7</c:v>
                </c:pt>
                <c:pt idx="1">
                  <c:v>71.3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F1-434D-900A-656DED8D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798592"/>
        <c:axId val="1846202272"/>
      </c:barChart>
      <c:catAx>
        <c:axId val="184579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2272"/>
        <c:crosses val="autoZero"/>
        <c:auto val="1"/>
        <c:lblAlgn val="ctr"/>
        <c:lblOffset val="100"/>
        <c:noMultiLvlLbl val="0"/>
      </c:catAx>
      <c:valAx>
        <c:axId val="18462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Instant</a:t>
                </a:r>
                <a:r>
                  <a:rPr lang="en-IN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Booking</a:t>
                </a:r>
                <a:endParaRPr lang="en-IN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79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 Project.xlsx]Avg_comments!Avg_comments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b="1">
                <a:latin typeface="Times New Roman" panose="02020603050405020304" pitchFamily="18" charset="0"/>
                <a:cs typeface="Times New Roman" panose="02020603050405020304" pitchFamily="18" charset="0"/>
              </a:rPr>
              <a:t>Host Average</a:t>
            </a:r>
            <a:r>
              <a:rPr lang="en-IN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Comments</a:t>
            </a:r>
            <a:endParaRPr lang="en-IN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Avg_comments!$B$1:$B$2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Avg_comments!$A$3:$A$5</c:f>
              <c:strCache>
                <c:ptCount val="2"/>
                <c:pt idx="0">
                  <c:v>Rome</c:v>
                </c:pt>
                <c:pt idx="1">
                  <c:v>Venice</c:v>
                </c:pt>
              </c:strCache>
            </c:strRef>
          </c:cat>
          <c:val>
            <c:numRef>
              <c:f>Avg_comments!$B$3:$B$5</c:f>
              <c:numCache>
                <c:formatCode>General</c:formatCode>
                <c:ptCount val="2"/>
                <c:pt idx="0">
                  <c:v>26285</c:v>
                </c:pt>
                <c:pt idx="1">
                  <c:v>39706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6-4AD8-BCA1-BE8E567BFD0F}"/>
            </c:ext>
          </c:extLst>
        </c:ser>
        <c:ser>
          <c:idx val="1"/>
          <c:order val="1"/>
          <c:tx>
            <c:strRef>
              <c:f>Avg_comments!$C$1:$C$2</c:f>
              <c:strCache>
                <c:ptCount val="1"/>
                <c:pt idx="0">
                  <c:v>SuperHost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Avg_comments!$A$3:$A$5</c:f>
              <c:strCache>
                <c:ptCount val="2"/>
                <c:pt idx="0">
                  <c:v>Rome</c:v>
                </c:pt>
                <c:pt idx="1">
                  <c:v>Venice</c:v>
                </c:pt>
              </c:strCache>
            </c:strRef>
          </c:cat>
          <c:val>
            <c:numRef>
              <c:f>Avg_comments!$C$3:$C$5</c:f>
              <c:numCache>
                <c:formatCode>General</c:formatCode>
                <c:ptCount val="2"/>
                <c:pt idx="0">
                  <c:v>56643</c:v>
                </c:pt>
                <c:pt idx="1">
                  <c:v>70427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46-4AD8-BCA1-BE8E567BF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05248"/>
        <c:axId val="35701920"/>
      </c:barChart>
      <c:catAx>
        <c:axId val="3570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b="1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1920"/>
        <c:crosses val="autoZero"/>
        <c:auto val="1"/>
        <c:lblAlgn val="ctr"/>
        <c:lblOffset val="100"/>
        <c:noMultiLvlLbl val="0"/>
      </c:catAx>
      <c:valAx>
        <c:axId val="357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Comments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 Project.xlsx]Price!Avg_price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b="1">
                <a:latin typeface="Times New Roman" panose="02020603050405020304" pitchFamily="18" charset="0"/>
                <a:cs typeface="Times New Roman" panose="02020603050405020304" pitchFamily="18" charset="0"/>
              </a:rPr>
              <a:t>Hos</a:t>
            </a:r>
            <a:r>
              <a:rPr lang="en-IN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t Listing Price</a:t>
            </a:r>
            <a:endParaRPr lang="en-IN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Price!$B$1:$B$2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Price!$A$3:$A$5</c:f>
              <c:strCache>
                <c:ptCount val="2"/>
                <c:pt idx="0">
                  <c:v>Rome</c:v>
                </c:pt>
                <c:pt idx="1">
                  <c:v>Venice</c:v>
                </c:pt>
              </c:strCache>
            </c:strRef>
          </c:cat>
          <c:val>
            <c:numRef>
              <c:f>Price!$B$3:$B$5</c:f>
              <c:numCache>
                <c:formatCode>General</c:formatCode>
                <c:ptCount val="2"/>
                <c:pt idx="0">
                  <c:v>115.7</c:v>
                </c:pt>
                <c:pt idx="1">
                  <c:v>145.6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6-4093-8941-5F43A785D1E5}"/>
            </c:ext>
          </c:extLst>
        </c:ser>
        <c:ser>
          <c:idx val="1"/>
          <c:order val="1"/>
          <c:tx>
            <c:strRef>
              <c:f>Price!$C$1:$C$2</c:f>
              <c:strCache>
                <c:ptCount val="1"/>
                <c:pt idx="0">
                  <c:v>SuperHost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Price!$A$3:$A$5</c:f>
              <c:strCache>
                <c:ptCount val="2"/>
                <c:pt idx="0">
                  <c:v>Rome</c:v>
                </c:pt>
                <c:pt idx="1">
                  <c:v>Venice</c:v>
                </c:pt>
              </c:strCache>
            </c:strRef>
          </c:cat>
          <c:val>
            <c:numRef>
              <c:f>Price!$C$3:$C$5</c:f>
              <c:numCache>
                <c:formatCode>General</c:formatCode>
                <c:ptCount val="2"/>
                <c:pt idx="0">
                  <c:v>96.5</c:v>
                </c:pt>
                <c:pt idx="1">
                  <c:v>114.6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6-4093-8941-5F43A785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45789440"/>
        <c:axId val="1845791104"/>
      </c:barChart>
      <c:catAx>
        <c:axId val="184578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791104"/>
        <c:crosses val="autoZero"/>
        <c:auto val="1"/>
        <c:lblAlgn val="ctr"/>
        <c:lblOffset val="100"/>
        <c:noMultiLvlLbl val="0"/>
      </c:catAx>
      <c:valAx>
        <c:axId val="184579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Price</a:t>
                </a:r>
                <a:r>
                  <a:rPr lang="en-IN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(Euros)</a:t>
                </a:r>
                <a:endParaRPr lang="en-IN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78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 Project.xlsx]Avg_Response_time!Avg_response_timr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Host</a:t>
            </a:r>
            <a:r>
              <a:rPr lang="en-IN" baseline="0"/>
              <a:t> Response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Avg_Response_time!$B$3:$B$4</c:f>
              <c:strCache>
                <c:ptCount val="1"/>
                <c:pt idx="0">
                  <c:v>a few days or more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Avg_Response_time!$A$5:$A$11</c:f>
              <c:multiLvlStrCache>
                <c:ptCount val="4"/>
                <c:lvl>
                  <c:pt idx="0">
                    <c:v>Host</c:v>
                  </c:pt>
                  <c:pt idx="1">
                    <c:v>SuperHost</c:v>
                  </c:pt>
                  <c:pt idx="2">
                    <c:v>Host</c:v>
                  </c:pt>
                  <c:pt idx="3">
                    <c:v>SuperHost</c:v>
                  </c:pt>
                </c:lvl>
                <c:lvl>
                  <c:pt idx="0">
                    <c:v>Rome</c:v>
                  </c:pt>
                  <c:pt idx="2">
                    <c:v>Venice</c:v>
                  </c:pt>
                </c:lvl>
              </c:multiLvlStrCache>
            </c:multiLvlStrRef>
          </c:cat>
          <c:val>
            <c:numRef>
              <c:f>Avg_Response_time!$B$5:$B$11</c:f>
              <c:numCache>
                <c:formatCode>General</c:formatCode>
                <c:ptCount val="4"/>
                <c:pt idx="0">
                  <c:v>7.7</c:v>
                </c:pt>
                <c:pt idx="1">
                  <c:v>0.5</c:v>
                </c:pt>
                <c:pt idx="2">
                  <c:v>4.4000000000000004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84-4AF0-8657-C4DD46584F88}"/>
            </c:ext>
          </c:extLst>
        </c:ser>
        <c:ser>
          <c:idx val="1"/>
          <c:order val="1"/>
          <c:tx>
            <c:strRef>
              <c:f>Avg_Response_time!$C$3:$C$4</c:f>
              <c:strCache>
                <c:ptCount val="1"/>
                <c:pt idx="0">
                  <c:v>within a 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Avg_Response_time!$A$5:$A$11</c:f>
              <c:multiLvlStrCache>
                <c:ptCount val="4"/>
                <c:lvl>
                  <c:pt idx="0">
                    <c:v>Host</c:v>
                  </c:pt>
                  <c:pt idx="1">
                    <c:v>SuperHost</c:v>
                  </c:pt>
                  <c:pt idx="2">
                    <c:v>Host</c:v>
                  </c:pt>
                  <c:pt idx="3">
                    <c:v>SuperHost</c:v>
                  </c:pt>
                </c:lvl>
                <c:lvl>
                  <c:pt idx="0">
                    <c:v>Rome</c:v>
                  </c:pt>
                  <c:pt idx="2">
                    <c:v>Venice</c:v>
                  </c:pt>
                </c:lvl>
              </c:multiLvlStrCache>
            </c:multiLvlStrRef>
          </c:cat>
          <c:val>
            <c:numRef>
              <c:f>Avg_Response_time!$C$5:$C$11</c:f>
              <c:numCache>
                <c:formatCode>General</c:formatCode>
                <c:ptCount val="4"/>
                <c:pt idx="0">
                  <c:v>11.2</c:v>
                </c:pt>
                <c:pt idx="1">
                  <c:v>4.2</c:v>
                </c:pt>
                <c:pt idx="2">
                  <c:v>8.6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84-4AF0-8657-C4DD46584F88}"/>
            </c:ext>
          </c:extLst>
        </c:ser>
        <c:ser>
          <c:idx val="2"/>
          <c:order val="2"/>
          <c:tx>
            <c:strRef>
              <c:f>Avg_Response_time!$D$3:$D$4</c:f>
              <c:strCache>
                <c:ptCount val="1"/>
                <c:pt idx="0">
                  <c:v>within a few hours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Avg_Response_time!$A$5:$A$11</c:f>
              <c:multiLvlStrCache>
                <c:ptCount val="4"/>
                <c:lvl>
                  <c:pt idx="0">
                    <c:v>Host</c:v>
                  </c:pt>
                  <c:pt idx="1">
                    <c:v>SuperHost</c:v>
                  </c:pt>
                  <c:pt idx="2">
                    <c:v>Host</c:v>
                  </c:pt>
                  <c:pt idx="3">
                    <c:v>SuperHost</c:v>
                  </c:pt>
                </c:lvl>
                <c:lvl>
                  <c:pt idx="0">
                    <c:v>Rome</c:v>
                  </c:pt>
                  <c:pt idx="2">
                    <c:v>Venice</c:v>
                  </c:pt>
                </c:lvl>
              </c:multiLvlStrCache>
            </c:multiLvlStrRef>
          </c:cat>
          <c:val>
            <c:numRef>
              <c:f>Avg_Response_time!$D$5:$D$11</c:f>
              <c:numCache>
                <c:formatCode>General</c:formatCode>
                <c:ptCount val="4"/>
                <c:pt idx="0">
                  <c:v>11.2</c:v>
                </c:pt>
                <c:pt idx="1">
                  <c:v>8.5</c:v>
                </c:pt>
                <c:pt idx="2">
                  <c:v>9.1999999999999993</c:v>
                </c:pt>
                <c:pt idx="3">
                  <c:v>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84-4AF0-8657-C4DD46584F88}"/>
            </c:ext>
          </c:extLst>
        </c:ser>
        <c:ser>
          <c:idx val="3"/>
          <c:order val="3"/>
          <c:tx>
            <c:strRef>
              <c:f>Avg_Response_time!$E$3:$E$4</c:f>
              <c:strCache>
                <c:ptCount val="1"/>
                <c:pt idx="0">
                  <c:v>within an hour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Avg_Response_time!$A$5:$A$11</c:f>
              <c:multiLvlStrCache>
                <c:ptCount val="4"/>
                <c:lvl>
                  <c:pt idx="0">
                    <c:v>Host</c:v>
                  </c:pt>
                  <c:pt idx="1">
                    <c:v>SuperHost</c:v>
                  </c:pt>
                  <c:pt idx="2">
                    <c:v>Host</c:v>
                  </c:pt>
                  <c:pt idx="3">
                    <c:v>SuperHost</c:v>
                  </c:pt>
                </c:lvl>
                <c:lvl>
                  <c:pt idx="0">
                    <c:v>Rome</c:v>
                  </c:pt>
                  <c:pt idx="2">
                    <c:v>Venice</c:v>
                  </c:pt>
                </c:lvl>
              </c:multiLvlStrCache>
            </c:multiLvlStrRef>
          </c:cat>
          <c:val>
            <c:numRef>
              <c:f>Avg_Response_time!$E$5:$E$11</c:f>
              <c:numCache>
                <c:formatCode>General</c:formatCode>
                <c:ptCount val="4"/>
                <c:pt idx="0">
                  <c:v>33.4</c:v>
                </c:pt>
                <c:pt idx="1">
                  <c:v>64.5</c:v>
                </c:pt>
                <c:pt idx="2">
                  <c:v>41</c:v>
                </c:pt>
                <c:pt idx="3">
                  <c:v>71.7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84-4AF0-8657-C4DD4658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284688"/>
        <c:axId val="272297584"/>
      </c:barChart>
      <c:catAx>
        <c:axId val="27228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297584"/>
        <c:crosses val="autoZero"/>
        <c:auto val="1"/>
        <c:lblAlgn val="ctr"/>
        <c:lblOffset val="100"/>
        <c:noMultiLvlLbl val="0"/>
      </c:catAx>
      <c:valAx>
        <c:axId val="2722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Response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28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 Project.xlsx]Avg_acceptance_rate!Avg_acceptance_time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Host</a:t>
            </a:r>
            <a:r>
              <a:rPr lang="en-IN" baseline="0"/>
              <a:t> Acceptance Rate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Avg_acceptance_rate!$B$1:$B$2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Avg_acceptance_rate!$A$3:$A$5</c:f>
              <c:strCache>
                <c:ptCount val="2"/>
                <c:pt idx="0">
                  <c:v>Rome</c:v>
                </c:pt>
                <c:pt idx="1">
                  <c:v>Venice</c:v>
                </c:pt>
              </c:strCache>
            </c:strRef>
          </c:cat>
          <c:val>
            <c:numRef>
              <c:f>Avg_acceptance_rate!$B$3:$B$5</c:f>
              <c:numCache>
                <c:formatCode>General</c:formatCode>
                <c:ptCount val="2"/>
                <c:pt idx="0">
                  <c:v>39.180985698117091</c:v>
                </c:pt>
                <c:pt idx="1">
                  <c:v>46.924177396280399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9-4346-90A8-4850D6AF9B18}"/>
            </c:ext>
          </c:extLst>
        </c:ser>
        <c:ser>
          <c:idx val="1"/>
          <c:order val="1"/>
          <c:tx>
            <c:strRef>
              <c:f>Avg_acceptance_rate!$C$1:$C$2</c:f>
              <c:strCache>
                <c:ptCount val="1"/>
                <c:pt idx="0">
                  <c:v>SuperHost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Avg_acceptance_rate!$A$3:$A$5</c:f>
              <c:strCache>
                <c:ptCount val="2"/>
                <c:pt idx="0">
                  <c:v>Rome</c:v>
                </c:pt>
                <c:pt idx="1">
                  <c:v>Venice</c:v>
                </c:pt>
              </c:strCache>
            </c:strRef>
          </c:cat>
          <c:val>
            <c:numRef>
              <c:f>Avg_acceptance_rate!$C$3:$C$5</c:f>
              <c:numCache>
                <c:formatCode>General</c:formatCode>
                <c:ptCount val="2"/>
                <c:pt idx="0">
                  <c:v>71.002460024600239</c:v>
                </c:pt>
                <c:pt idx="1">
                  <c:v>75.63559322033899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9-4346-90A8-4850D6AF9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784448"/>
        <c:axId val="1845779872"/>
      </c:barChart>
      <c:catAx>
        <c:axId val="184578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779872"/>
        <c:crosses val="autoZero"/>
        <c:auto val="1"/>
        <c:lblAlgn val="ctr"/>
        <c:lblOffset val="100"/>
        <c:noMultiLvlLbl val="0"/>
      </c:catAx>
      <c:valAx>
        <c:axId val="18457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Acceptance</a:t>
                </a:r>
                <a:r>
                  <a:rPr lang="en-IN" baseline="0"/>
                  <a:t>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78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 Project.xlsx]identity_Verified!Identity_verified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Host Identity Verified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identity_Verified!$B$1:$B$2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identity_Verified!$A$3:$A$9</c:f>
              <c:multiLvlStrCache>
                <c:ptCount val="4"/>
                <c:lvl>
                  <c:pt idx="0">
                    <c:v>Host</c:v>
                  </c:pt>
                  <c:pt idx="1">
                    <c:v>SuperHost</c:v>
                  </c:pt>
                  <c:pt idx="2">
                    <c:v>Host</c:v>
                  </c:pt>
                  <c:pt idx="3">
                    <c:v>SuperHost</c:v>
                  </c:pt>
                </c:lvl>
                <c:lvl>
                  <c:pt idx="0">
                    <c:v>Rome</c:v>
                  </c:pt>
                  <c:pt idx="2">
                    <c:v>Venice</c:v>
                  </c:pt>
                </c:lvl>
              </c:multiLvlStrCache>
            </c:multiLvlStrRef>
          </c:cat>
          <c:val>
            <c:numRef>
              <c:f>identity_Verified!$B$3:$B$9</c:f>
              <c:numCache>
                <c:formatCode>General</c:formatCode>
                <c:ptCount val="4"/>
                <c:pt idx="0">
                  <c:v>30.671879823027062</c:v>
                </c:pt>
                <c:pt idx="1">
                  <c:v>10.424354243542435</c:v>
                </c:pt>
                <c:pt idx="2">
                  <c:v>26.943252265140679</c:v>
                </c:pt>
                <c:pt idx="3">
                  <c:v>7.8389830508474576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05-44E3-A371-CCBE440C2227}"/>
            </c:ext>
          </c:extLst>
        </c:ser>
        <c:ser>
          <c:idx val="1"/>
          <c:order val="1"/>
          <c:tx>
            <c:strRef>
              <c:f>identity_Verified!$C$1:$C$2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identity_Verified!$A$3:$A$9</c:f>
              <c:multiLvlStrCache>
                <c:ptCount val="4"/>
                <c:lvl>
                  <c:pt idx="0">
                    <c:v>Host</c:v>
                  </c:pt>
                  <c:pt idx="1">
                    <c:v>SuperHost</c:v>
                  </c:pt>
                  <c:pt idx="2">
                    <c:v>Host</c:v>
                  </c:pt>
                  <c:pt idx="3">
                    <c:v>SuperHost</c:v>
                  </c:pt>
                </c:lvl>
                <c:lvl>
                  <c:pt idx="0">
                    <c:v>Rome</c:v>
                  </c:pt>
                  <c:pt idx="2">
                    <c:v>Venice</c:v>
                  </c:pt>
                </c:lvl>
              </c:multiLvlStrCache>
            </c:multiLvlStrRef>
          </c:cat>
          <c:val>
            <c:numRef>
              <c:f>identity_Verified!$C$3:$C$9</c:f>
              <c:numCache>
                <c:formatCode>General</c:formatCode>
                <c:ptCount val="4"/>
                <c:pt idx="0">
                  <c:v>69.328120176972945</c:v>
                </c:pt>
                <c:pt idx="1">
                  <c:v>89.575645756457561</c:v>
                </c:pt>
                <c:pt idx="2">
                  <c:v>73.056747734859329</c:v>
                </c:pt>
                <c:pt idx="3">
                  <c:v>92.16101694915254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05-44E3-A371-CCBE440C2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772384"/>
        <c:axId val="1845772800"/>
      </c:barChart>
      <c:catAx>
        <c:axId val="184577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772800"/>
        <c:crosses val="autoZero"/>
        <c:auto val="1"/>
        <c:lblAlgn val="ctr"/>
        <c:lblOffset val="100"/>
        <c:noMultiLvlLbl val="0"/>
      </c:catAx>
      <c:valAx>
        <c:axId val="184577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Identity</a:t>
                </a:r>
                <a:r>
                  <a:rPr lang="en-IN" baseline="0"/>
                  <a:t> verified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77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 Project.xlsx]Instant_booking!Instant_booking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Host Instant</a:t>
            </a:r>
            <a:r>
              <a:rPr lang="en-IN" baseline="0"/>
              <a:t> Booking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Instant_booking!$B$1:$B$2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Instant_booking!$A$3:$A$5</c:f>
              <c:strCache>
                <c:ptCount val="2"/>
                <c:pt idx="0">
                  <c:v>Rome</c:v>
                </c:pt>
                <c:pt idx="1">
                  <c:v>Venice</c:v>
                </c:pt>
              </c:strCache>
            </c:strRef>
          </c:cat>
          <c:val>
            <c:numRef>
              <c:f>Instant_booking!$B$3:$B$5</c:f>
              <c:numCache>
                <c:formatCode>General</c:formatCode>
                <c:ptCount val="2"/>
                <c:pt idx="0">
                  <c:v>46.7</c:v>
                </c:pt>
                <c:pt idx="1">
                  <c:v>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E2-47EE-B9E1-4307D21DB753}"/>
            </c:ext>
          </c:extLst>
        </c:ser>
        <c:ser>
          <c:idx val="1"/>
          <c:order val="1"/>
          <c:tx>
            <c:strRef>
              <c:f>Instant_booking!$C$1:$C$2</c:f>
              <c:strCache>
                <c:ptCount val="1"/>
                <c:pt idx="0">
                  <c:v>SuperHost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Instant_booking!$A$3:$A$5</c:f>
              <c:strCache>
                <c:ptCount val="2"/>
                <c:pt idx="0">
                  <c:v>Rome</c:v>
                </c:pt>
                <c:pt idx="1">
                  <c:v>Venice</c:v>
                </c:pt>
              </c:strCache>
            </c:strRef>
          </c:cat>
          <c:val>
            <c:numRef>
              <c:f>Instant_booking!$C$3:$C$5</c:f>
              <c:numCache>
                <c:formatCode>General</c:formatCode>
                <c:ptCount val="2"/>
                <c:pt idx="0">
                  <c:v>66.7</c:v>
                </c:pt>
                <c:pt idx="1">
                  <c:v>71.3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E2-47EE-B9E1-4307D21DB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798592"/>
        <c:axId val="1846202272"/>
      </c:barChart>
      <c:catAx>
        <c:axId val="184579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2272"/>
        <c:crosses val="autoZero"/>
        <c:auto val="1"/>
        <c:lblAlgn val="ctr"/>
        <c:lblOffset val="100"/>
        <c:noMultiLvlLbl val="0"/>
      </c:catAx>
      <c:valAx>
        <c:axId val="18462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Instant</a:t>
                </a:r>
                <a:r>
                  <a:rPr lang="en-IN" baseline="0"/>
                  <a:t> Booking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79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 Project.xlsx]Avg_comments!Avg_comments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Host Average</a:t>
            </a:r>
            <a:r>
              <a:rPr lang="en-IN" baseline="0"/>
              <a:t> Comments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Avg_comments!$B$1:$B$2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Avg_comments!$A$3:$A$5</c:f>
              <c:strCache>
                <c:ptCount val="2"/>
                <c:pt idx="0">
                  <c:v>Rome</c:v>
                </c:pt>
                <c:pt idx="1">
                  <c:v>Venice</c:v>
                </c:pt>
              </c:strCache>
            </c:strRef>
          </c:cat>
          <c:val>
            <c:numRef>
              <c:f>Avg_comments!$B$3:$B$5</c:f>
              <c:numCache>
                <c:formatCode>General</c:formatCode>
                <c:ptCount val="2"/>
                <c:pt idx="0">
                  <c:v>26285</c:v>
                </c:pt>
                <c:pt idx="1">
                  <c:v>39706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B1-48A6-A116-B10740F57318}"/>
            </c:ext>
          </c:extLst>
        </c:ser>
        <c:ser>
          <c:idx val="1"/>
          <c:order val="1"/>
          <c:tx>
            <c:strRef>
              <c:f>Avg_comments!$C$1:$C$2</c:f>
              <c:strCache>
                <c:ptCount val="1"/>
                <c:pt idx="0">
                  <c:v>SuperHost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Avg_comments!$A$3:$A$5</c:f>
              <c:strCache>
                <c:ptCount val="2"/>
                <c:pt idx="0">
                  <c:v>Rome</c:v>
                </c:pt>
                <c:pt idx="1">
                  <c:v>Venice</c:v>
                </c:pt>
              </c:strCache>
            </c:strRef>
          </c:cat>
          <c:val>
            <c:numRef>
              <c:f>Avg_comments!$C$3:$C$5</c:f>
              <c:numCache>
                <c:formatCode>General</c:formatCode>
                <c:ptCount val="2"/>
                <c:pt idx="0">
                  <c:v>56643</c:v>
                </c:pt>
                <c:pt idx="1">
                  <c:v>70427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B1-48A6-A116-B10740F57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05248"/>
        <c:axId val="35701920"/>
      </c:barChart>
      <c:catAx>
        <c:axId val="3570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1920"/>
        <c:crosses val="autoZero"/>
        <c:auto val="1"/>
        <c:lblAlgn val="ctr"/>
        <c:lblOffset val="100"/>
        <c:noMultiLvlLbl val="0"/>
      </c:catAx>
      <c:valAx>
        <c:axId val="357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 Project.xlsx]Price!Avg_price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Hos</a:t>
            </a:r>
            <a:r>
              <a:rPr lang="en-IN" baseline="0"/>
              <a:t>t Listing Price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Price!$B$1:$B$2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Price!$A$3:$A$5</c:f>
              <c:strCache>
                <c:ptCount val="2"/>
                <c:pt idx="0">
                  <c:v>Rome</c:v>
                </c:pt>
                <c:pt idx="1">
                  <c:v>Venice</c:v>
                </c:pt>
              </c:strCache>
            </c:strRef>
          </c:cat>
          <c:val>
            <c:numRef>
              <c:f>Price!$B$3:$B$5</c:f>
              <c:numCache>
                <c:formatCode>General</c:formatCode>
                <c:ptCount val="2"/>
                <c:pt idx="0">
                  <c:v>115.7</c:v>
                </c:pt>
                <c:pt idx="1">
                  <c:v>145.6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D-4585-B242-B06C97CBCD1E}"/>
            </c:ext>
          </c:extLst>
        </c:ser>
        <c:ser>
          <c:idx val="1"/>
          <c:order val="1"/>
          <c:tx>
            <c:strRef>
              <c:f>Price!$C$1:$C$2</c:f>
              <c:strCache>
                <c:ptCount val="1"/>
                <c:pt idx="0">
                  <c:v>SuperHost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Price!$A$3:$A$5</c:f>
              <c:strCache>
                <c:ptCount val="2"/>
                <c:pt idx="0">
                  <c:v>Rome</c:v>
                </c:pt>
                <c:pt idx="1">
                  <c:v>Venice</c:v>
                </c:pt>
              </c:strCache>
            </c:strRef>
          </c:cat>
          <c:val>
            <c:numRef>
              <c:f>Price!$C$3:$C$5</c:f>
              <c:numCache>
                <c:formatCode>General</c:formatCode>
                <c:ptCount val="2"/>
                <c:pt idx="0">
                  <c:v>96.5</c:v>
                </c:pt>
                <c:pt idx="1">
                  <c:v>114.6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CD-4585-B242-B06C97CBC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45789440"/>
        <c:axId val="1845791104"/>
      </c:barChart>
      <c:catAx>
        <c:axId val="184578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791104"/>
        <c:crosses val="autoZero"/>
        <c:auto val="1"/>
        <c:lblAlgn val="ctr"/>
        <c:lblOffset val="100"/>
        <c:noMultiLvlLbl val="0"/>
      </c:catAx>
      <c:valAx>
        <c:axId val="184579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  <a:r>
                  <a:rPr lang="en-IN" baseline="0"/>
                  <a:t> (Euros)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78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[Host Behavior Analysis Project.xlsx]Count_host!PivotTable19</c:name>
    <c:fmtId val="0"/>
  </c:pivotSource>
  <c:chart>
    <c:autoTitleDeleted val="1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shade val="76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9081879900711785"/>
              <c:y val="-0.21389812384563039"/>
            </c:manualLayout>
          </c:layout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tint val="77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4906218664211859"/>
              <c:y val="9.3435889958199639E-2"/>
            </c:manualLayout>
          </c:layout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659691285979649"/>
          <c:y val="4.3981238456304077E-2"/>
          <c:w val="0.58768300100274518"/>
          <c:h val="0.86882764654418188"/>
        </c:manualLayout>
      </c:layout>
      <c:pieChart>
        <c:varyColors val="1"/>
        <c:ser>
          <c:idx val="0"/>
          <c:order val="0"/>
          <c:tx>
            <c:strRef>
              <c:f>Count_host!$B$1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E1-46C0-A273-7ED8F9EBDF8C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0E1-46C0-A273-7ED8F9EBDF8C}"/>
              </c:ext>
            </c:extLst>
          </c:dPt>
          <c:dLbls>
            <c:dLbl>
              <c:idx val="0"/>
              <c:layout>
                <c:manualLayout>
                  <c:x val="-0.19081879900711785"/>
                  <c:y val="-0.213898123845630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E1-46C0-A273-7ED8F9EBDF8C}"/>
                </c:ext>
              </c:extLst>
            </c:dLbl>
            <c:dLbl>
              <c:idx val="1"/>
              <c:layout>
                <c:manualLayout>
                  <c:x val="0.14906218664211859"/>
                  <c:y val="9.34358899581996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0E1-46C0-A273-7ED8F9EBDF8C}"/>
                </c:ext>
              </c:extLst>
            </c:dLbl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Count_host!$A$2:$A$5</c:f>
              <c:multiLvlStrCache>
                <c:ptCount val="2"/>
                <c:lvl>
                  <c:pt idx="0">
                    <c:v>Host</c:v>
                  </c:pt>
                  <c:pt idx="1">
                    <c:v>SuperHost</c:v>
                  </c:pt>
                </c:lvl>
                <c:lvl>
                  <c:pt idx="0">
                    <c:v>ROME</c:v>
                  </c:pt>
                </c:lvl>
              </c:multiLvlStrCache>
            </c:multiLvlStrRef>
          </c:cat>
          <c:val>
            <c:numRef>
              <c:f>Count_host!$B$2:$B$5</c:f>
              <c:numCache>
                <c:formatCode>General</c:formatCode>
                <c:ptCount val="2"/>
                <c:pt idx="0">
                  <c:v>9719</c:v>
                </c:pt>
                <c:pt idx="1">
                  <c:v>3252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E1-46C0-A273-7ED8F9EBD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[Host Behavior Analysis Project.xlsx]Count_host!PivotTable20</c:name>
    <c:fmtId val="1"/>
  </c:pivotSource>
  <c:chart>
    <c:autoTitleDeleted val="1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9705858407285501"/>
          <c:y val="5.4329400868628731E-2"/>
          <c:w val="0.47315058879672128"/>
          <c:h val="0.90131620459939021"/>
        </c:manualLayout>
      </c:layout>
      <c:pieChart>
        <c:varyColors val="1"/>
        <c:ser>
          <c:idx val="0"/>
          <c:order val="0"/>
          <c:tx>
            <c:strRef>
              <c:f>Count_host!$B$15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A6-43DC-8274-E798F241544A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EA6-43DC-8274-E798F241544A}"/>
              </c:ext>
            </c:extLst>
          </c:dPt>
          <c:cat>
            <c:multiLvlStrRef>
              <c:f>Count_host!$A$16:$A$19</c:f>
              <c:multiLvlStrCache>
                <c:ptCount val="2"/>
                <c:lvl>
                  <c:pt idx="0">
                    <c:v>Host</c:v>
                  </c:pt>
                  <c:pt idx="1">
                    <c:v>SuperHost</c:v>
                  </c:pt>
                </c:lvl>
                <c:lvl>
                  <c:pt idx="0">
                    <c:v>VENICE</c:v>
                  </c:pt>
                </c:lvl>
              </c:multiLvlStrCache>
            </c:multiLvlStrRef>
          </c:cat>
          <c:val>
            <c:numRef>
              <c:f>Count_host!$B$16:$B$19</c:f>
              <c:numCache>
                <c:formatCode>General</c:formatCode>
                <c:ptCount val="2"/>
                <c:pt idx="0">
                  <c:v>2097</c:v>
                </c:pt>
                <c:pt idx="1">
                  <c:v>1416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6-43DC-8274-E798F2415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</xdr:row>
      <xdr:rowOff>127000</xdr:rowOff>
    </xdr:from>
    <xdr:to>
      <xdr:col>13</xdr:col>
      <xdr:colOff>95250</xdr:colOff>
      <xdr:row>16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6A3858-5190-EF31-5D4A-B3CA1BB79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0.29055</cdr:x>
      <cdr:y>0.43803</cdr:y>
    </cdr:from>
    <cdr:to>
      <cdr:x>0.53654</cdr:x>
      <cdr:y>0.58744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CB21579-F6E7-A315-1B6B-DF3A5713B4DD}"/>
            </a:ext>
          </a:extLst>
        </cdr:cNvPr>
        <cdr:cNvSpPr txBox="1"/>
      </cdr:nvSpPr>
      <cdr:spPr>
        <a:xfrm xmlns:a="http://schemas.openxmlformats.org/drawingml/2006/main">
          <a:off x="1035050" y="819150"/>
          <a:ext cx="8763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Supershost</a:t>
          </a:r>
        </a:p>
      </cdr:txBody>
    </cdr:sp>
  </cdr:relSizeAnchor>
  <cdr:relSizeAnchor xmlns:cdr="http://schemas.openxmlformats.org/drawingml/2006/chartDrawing">
    <cdr:from>
      <cdr:x>0.52406</cdr:x>
      <cdr:y>0.62479</cdr:y>
    </cdr:from>
    <cdr:to>
      <cdr:x>0.68449</cdr:x>
      <cdr:y>0.75722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FB0129B-5CF6-99AD-E62F-4C933A3766DD}"/>
            </a:ext>
          </a:extLst>
        </cdr:cNvPr>
        <cdr:cNvSpPr txBox="1"/>
      </cdr:nvSpPr>
      <cdr:spPr>
        <a:xfrm xmlns:a="http://schemas.openxmlformats.org/drawingml/2006/main">
          <a:off x="1866900" y="1168400"/>
          <a:ext cx="5715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Hosts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23811</xdr:colOff>
      <xdr:row>0</xdr:row>
      <xdr:rowOff>30956</xdr:rowOff>
    </xdr:from>
    <xdr:to>
      <xdr:col>22</xdr:col>
      <xdr:colOff>473196</xdr:colOff>
      <xdr:row>3</xdr:row>
      <xdr:rowOff>157956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AE61C64D-CF15-4CE1-4ECC-465C590F8605}"/>
            </a:ext>
          </a:extLst>
        </xdr:cNvPr>
        <xdr:cNvSpPr/>
      </xdr:nvSpPr>
      <xdr:spPr>
        <a:xfrm>
          <a:off x="23811" y="30956"/>
          <a:ext cx="13837302" cy="682625"/>
        </a:xfrm>
        <a:prstGeom prst="roundRect">
          <a:avLst/>
        </a:prstGeom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40196</xdr:colOff>
      <xdr:row>3</xdr:row>
      <xdr:rowOff>127711</xdr:rowOff>
    </xdr:from>
    <xdr:to>
      <xdr:col>11</xdr:col>
      <xdr:colOff>113466</xdr:colOff>
      <xdr:row>16</xdr:row>
      <xdr:rowOff>98039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45259114-34D8-BFC5-B77A-BAD247DDF447}"/>
            </a:ext>
          </a:extLst>
        </xdr:cNvPr>
        <xdr:cNvGrpSpPr/>
      </xdr:nvGrpSpPr>
      <xdr:grpSpPr>
        <a:xfrm>
          <a:off x="40196" y="680776"/>
          <a:ext cx="6757840" cy="2366940"/>
          <a:chOff x="40705" y="3280832"/>
          <a:chExt cx="6789616" cy="231433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C0B5F3AF-41E6-9273-14C6-963C272AFE9C}"/>
              </a:ext>
            </a:extLst>
          </xdr:cNvPr>
          <xdr:cNvSpPr/>
        </xdr:nvSpPr>
        <xdr:spPr>
          <a:xfrm>
            <a:off x="40705" y="3307538"/>
            <a:ext cx="6789616" cy="2287629"/>
          </a:xfrm>
          <a:prstGeom prst="roundRect">
            <a:avLst/>
          </a:prstGeom>
          <a:noFill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2D3D8A1B-4BA5-4518-8736-53C50E40C3AA}"/>
              </a:ext>
            </a:extLst>
          </xdr:cNvPr>
          <xdr:cNvGraphicFramePr>
            <a:graphicFrameLocks/>
          </xdr:cNvGraphicFramePr>
        </xdr:nvGraphicFramePr>
        <xdr:xfrm>
          <a:off x="65128" y="3313397"/>
          <a:ext cx="3378526" cy="212936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0DBACB88-1C66-48EB-A150-368335976535}"/>
              </a:ext>
            </a:extLst>
          </xdr:cNvPr>
          <xdr:cNvGraphicFramePr>
            <a:graphicFrameLocks/>
          </xdr:cNvGraphicFramePr>
        </xdr:nvGraphicFramePr>
        <xdr:xfrm>
          <a:off x="3144389" y="3280832"/>
          <a:ext cx="3562350" cy="223064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oneCellAnchor>
    <xdr:from>
      <xdr:col>4</xdr:col>
      <xdr:colOff>105227</xdr:colOff>
      <xdr:row>9</xdr:row>
      <xdr:rowOff>48140</xdr:rowOff>
    </xdr:from>
    <xdr:ext cx="1393331" cy="405432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563BAE0-A570-B109-51BE-B5B22A3B79CA}"/>
            </a:ext>
          </a:extLst>
        </xdr:cNvPr>
        <xdr:cNvSpPr/>
      </xdr:nvSpPr>
      <xdr:spPr>
        <a:xfrm>
          <a:off x="2539394" y="1715015"/>
          <a:ext cx="1393331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000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Host</a:t>
          </a:r>
          <a:r>
            <a:rPr lang="en-US" sz="2000" b="0" cap="none" spc="0" baseline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 </a:t>
          </a:r>
          <a:r>
            <a:rPr lang="en-US" sz="2000" b="1" cap="none" spc="0" baseline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Count</a:t>
          </a:r>
          <a:endParaRPr lang="en-US" sz="2000" b="1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twoCellAnchor>
    <xdr:from>
      <xdr:col>0</xdr:col>
      <xdr:colOff>0</xdr:colOff>
      <xdr:row>16</xdr:row>
      <xdr:rowOff>144761</xdr:rowOff>
    </xdr:from>
    <xdr:to>
      <xdr:col>7</xdr:col>
      <xdr:colOff>378456</xdr:colOff>
      <xdr:row>30</xdr:row>
      <xdr:rowOff>14667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826F14C-0461-1AB7-B010-433A2C4D6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136559</xdr:colOff>
      <xdr:row>4</xdr:row>
      <xdr:rowOff>0</xdr:rowOff>
    </xdr:from>
    <xdr:to>
      <xdr:col>22</xdr:col>
      <xdr:colOff>472180</xdr:colOff>
      <xdr:row>16</xdr:row>
      <xdr:rowOff>146540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4371C16-787D-7B00-55B0-428DE6E11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358204</xdr:colOff>
      <xdr:row>16</xdr:row>
      <xdr:rowOff>138412</xdr:rowOff>
    </xdr:from>
    <xdr:to>
      <xdr:col>22</xdr:col>
      <xdr:colOff>472179</xdr:colOff>
      <xdr:row>30</xdr:row>
      <xdr:rowOff>24436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BC2E1F8-31B8-BA34-F7AE-81B37B481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374487</xdr:colOff>
      <xdr:row>16</xdr:row>
      <xdr:rowOff>138398</xdr:rowOff>
    </xdr:from>
    <xdr:to>
      <xdr:col>15</xdr:col>
      <xdr:colOff>358205</xdr:colOff>
      <xdr:row>30</xdr:row>
      <xdr:rowOff>8141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11635EE-5FB6-42D2-85C7-58C4E4249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8141</xdr:colOff>
      <xdr:row>30</xdr:row>
      <xdr:rowOff>8141</xdr:rowOff>
    </xdr:from>
    <xdr:to>
      <xdr:col>7</xdr:col>
      <xdr:colOff>366347</xdr:colOff>
      <xdr:row>43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F4770A3-DD8F-4356-9C8D-0BD66AEFC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374488</xdr:colOff>
      <xdr:row>30</xdr:row>
      <xdr:rowOff>8140</xdr:rowOff>
    </xdr:from>
    <xdr:to>
      <xdr:col>15</xdr:col>
      <xdr:colOff>366346</xdr:colOff>
      <xdr:row>43</xdr:row>
      <xdr:rowOff>16282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2A30CCE-2E3D-4E03-875C-E06DC57C0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374487</xdr:colOff>
      <xdr:row>30</xdr:row>
      <xdr:rowOff>32563</xdr:rowOff>
    </xdr:from>
    <xdr:to>
      <xdr:col>22</xdr:col>
      <xdr:colOff>496603</xdr:colOff>
      <xdr:row>43</xdr:row>
      <xdr:rowOff>32564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E121180-E87C-4FCE-A936-DC643982D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4</xdr:col>
      <xdr:colOff>396875</xdr:colOff>
      <xdr:row>0</xdr:row>
      <xdr:rowOff>14049</xdr:rowOff>
    </xdr:from>
    <xdr:ext cx="6892395" cy="718466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43E623BB-AF47-606F-042E-A46C140E6750}"/>
            </a:ext>
          </a:extLst>
        </xdr:cNvPr>
        <xdr:cNvSpPr/>
      </xdr:nvSpPr>
      <xdr:spPr>
        <a:xfrm>
          <a:off x="2831042" y="14049"/>
          <a:ext cx="6892395" cy="71846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4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HOST</a:t>
          </a:r>
          <a:r>
            <a:rPr lang="en-US" sz="40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 BEHAVIOUR ANALYSIS</a:t>
          </a:r>
          <a:endParaRPr lang="en-US" sz="4000" b="1" cap="none" spc="0">
            <a:ln w="9525">
              <a:solidFill>
                <a:schemeClr val="bg1"/>
              </a:solidFill>
              <a:prstDash val="solid"/>
            </a:ln>
            <a:solidFill>
              <a:schemeClr val="tx1"/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0.27557</cdr:x>
      <cdr:y>0.35802</cdr:y>
    </cdr:from>
    <cdr:to>
      <cdr:x>0.47808</cdr:x>
      <cdr:y>0.46605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F255141-61B4-8253-7F42-6A2EED4FA2DD}"/>
            </a:ext>
          </a:extLst>
        </cdr:cNvPr>
        <cdr:cNvSpPr txBox="1"/>
      </cdr:nvSpPr>
      <cdr:spPr>
        <a:xfrm xmlns:a="http://schemas.openxmlformats.org/drawingml/2006/main">
          <a:off x="838200" y="736600"/>
          <a:ext cx="615950" cy="222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0.19398</cdr:x>
      <cdr:y>0.3301</cdr:y>
    </cdr:from>
    <cdr:to>
      <cdr:x>0.4612</cdr:x>
      <cdr:y>0.46899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81906BE-1E20-DE49-86BD-FB22D8FB6E9E}"/>
            </a:ext>
          </a:extLst>
        </cdr:cNvPr>
        <cdr:cNvSpPr txBox="1"/>
      </cdr:nvSpPr>
      <cdr:spPr>
        <a:xfrm xmlns:a="http://schemas.openxmlformats.org/drawingml/2006/main">
          <a:off x="655358" y="702911"/>
          <a:ext cx="902809" cy="2957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Superhost</a:t>
          </a:r>
        </a:p>
      </cdr:txBody>
    </cdr:sp>
  </cdr:relSizeAnchor>
  <cdr:relSizeAnchor xmlns:cdr="http://schemas.openxmlformats.org/drawingml/2006/chartDrawing">
    <cdr:from>
      <cdr:x>0.44496</cdr:x>
      <cdr:y>0.45873</cdr:y>
    </cdr:from>
    <cdr:to>
      <cdr:x>0.68087</cdr:x>
      <cdr:y>0.59144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38473EC6-6D39-7F08-D637-65AD97D99D31}"/>
            </a:ext>
          </a:extLst>
        </cdr:cNvPr>
        <cdr:cNvSpPr txBox="1"/>
      </cdr:nvSpPr>
      <cdr:spPr>
        <a:xfrm xmlns:a="http://schemas.openxmlformats.org/drawingml/2006/main">
          <a:off x="1503322" y="976794"/>
          <a:ext cx="797028" cy="282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Host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0.27455</cdr:x>
      <cdr:y>0.50007</cdr:y>
    </cdr:from>
    <cdr:to>
      <cdr:x>0.52054</cdr:x>
      <cdr:y>0.64948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CB21579-F6E7-A315-1B6B-DF3A5713B4DD}"/>
            </a:ext>
          </a:extLst>
        </cdr:cNvPr>
        <cdr:cNvSpPr txBox="1"/>
      </cdr:nvSpPr>
      <cdr:spPr>
        <a:xfrm xmlns:a="http://schemas.openxmlformats.org/drawingml/2006/main">
          <a:off x="978054" y="1115486"/>
          <a:ext cx="876302" cy="3332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Supershost</a:t>
          </a:r>
        </a:p>
      </cdr:txBody>
    </cdr:sp>
  </cdr:relSizeAnchor>
  <cdr:relSizeAnchor xmlns:cdr="http://schemas.openxmlformats.org/drawingml/2006/chartDrawing">
    <cdr:from>
      <cdr:x>0.52406</cdr:x>
      <cdr:y>0.62479</cdr:y>
    </cdr:from>
    <cdr:to>
      <cdr:x>0.68449</cdr:x>
      <cdr:y>0.75722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FB0129B-5CF6-99AD-E62F-4C933A3766DD}"/>
            </a:ext>
          </a:extLst>
        </cdr:cNvPr>
        <cdr:cNvSpPr txBox="1"/>
      </cdr:nvSpPr>
      <cdr:spPr>
        <a:xfrm xmlns:a="http://schemas.openxmlformats.org/drawingml/2006/main">
          <a:off x="1866900" y="1168400"/>
          <a:ext cx="5715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Hosts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892175</xdr:colOff>
      <xdr:row>4</xdr:row>
      <xdr:rowOff>85725</xdr:rowOff>
    </xdr:from>
    <xdr:to>
      <xdr:col>8</xdr:col>
      <xdr:colOff>612775</xdr:colOff>
      <xdr:row>19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3E370E-4F2A-87EC-F624-4CB647557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196850</xdr:colOff>
      <xdr:row>0</xdr:row>
      <xdr:rowOff>31750</xdr:rowOff>
    </xdr:from>
    <xdr:to>
      <xdr:col>11</xdr:col>
      <xdr:colOff>501650</xdr:colOff>
      <xdr:row>15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43172A-0EF8-1B91-2662-B28A64ACB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463550</xdr:colOff>
      <xdr:row>1</xdr:row>
      <xdr:rowOff>12700</xdr:rowOff>
    </xdr:from>
    <xdr:to>
      <xdr:col>12</xdr:col>
      <xdr:colOff>158750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D935D4-9EC3-3292-010B-835872657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260350</xdr:colOff>
      <xdr:row>0</xdr:row>
      <xdr:rowOff>57150</xdr:rowOff>
    </xdr:from>
    <xdr:to>
      <xdr:col>11</xdr:col>
      <xdr:colOff>565150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94C89-7CAC-0261-4BBB-68D871A38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0</xdr:row>
      <xdr:rowOff>133350</xdr:rowOff>
    </xdr:from>
    <xdr:to>
      <xdr:col>12</xdr:col>
      <xdr:colOff>254000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1203B-920F-C001-9FFF-623D4CFA5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0</xdr:row>
      <xdr:rowOff>127000</xdr:rowOff>
    </xdr:from>
    <xdr:to>
      <xdr:col>11</xdr:col>
      <xdr:colOff>361950</xdr:colOff>
      <xdr:row>15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3E1FF-FEE2-6250-F9BC-F5F53CB30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0</xdr:row>
      <xdr:rowOff>0</xdr:rowOff>
    </xdr:from>
    <xdr:to>
      <xdr:col>11</xdr:col>
      <xdr:colOff>577850</xdr:colOff>
      <xdr:row>10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E51375-26E9-1E36-A130-94CF6C9C7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584200</xdr:colOff>
      <xdr:row>0</xdr:row>
      <xdr:rowOff>44450</xdr:rowOff>
    </xdr:from>
    <xdr:to>
      <xdr:col>18</xdr:col>
      <xdr:colOff>488950</xdr:colOff>
      <xdr:row>10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5882B3-45F5-A565-CE80-4011176CF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0.27557</cdr:x>
      <cdr:y>0.35802</cdr:y>
    </cdr:from>
    <cdr:to>
      <cdr:x>0.47808</cdr:x>
      <cdr:y>0.46605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F255141-61B4-8253-7F42-6A2EED4FA2DD}"/>
            </a:ext>
          </a:extLst>
        </cdr:cNvPr>
        <cdr:cNvSpPr txBox="1"/>
      </cdr:nvSpPr>
      <cdr:spPr>
        <a:xfrm xmlns:a="http://schemas.openxmlformats.org/drawingml/2006/main">
          <a:off x="838200" y="736600"/>
          <a:ext cx="615950" cy="222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0.24217</cdr:x>
      <cdr:y>0.31481</cdr:y>
    </cdr:from>
    <cdr:to>
      <cdr:x>0.50939</cdr:x>
      <cdr:y>0.4537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81906BE-1E20-DE49-86BD-FB22D8FB6E9E}"/>
            </a:ext>
          </a:extLst>
        </cdr:cNvPr>
        <cdr:cNvSpPr txBox="1"/>
      </cdr:nvSpPr>
      <cdr:spPr>
        <a:xfrm xmlns:a="http://schemas.openxmlformats.org/drawingml/2006/main">
          <a:off x="736600" y="647700"/>
          <a:ext cx="8128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Superhost</a:t>
          </a:r>
        </a:p>
      </cdr:txBody>
    </cdr:sp>
  </cdr:relSizeAnchor>
  <cdr:relSizeAnchor xmlns:cdr="http://schemas.openxmlformats.org/drawingml/2006/chartDrawing">
    <cdr:from>
      <cdr:x>0.53653</cdr:x>
      <cdr:y>0.41667</cdr:y>
    </cdr:from>
    <cdr:to>
      <cdr:x>0.77244</cdr:x>
      <cdr:y>0.54938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38473EC6-6D39-7F08-D637-65AD97D99D31}"/>
            </a:ext>
          </a:extLst>
        </cdr:cNvPr>
        <cdr:cNvSpPr txBox="1"/>
      </cdr:nvSpPr>
      <cdr:spPr>
        <a:xfrm xmlns:a="http://schemas.openxmlformats.org/drawingml/2006/main">
          <a:off x="1631950" y="857250"/>
          <a:ext cx="717550" cy="273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Host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athy sukumaran" refreshedDate="44709.62037060185" createdVersion="7" refreshedVersion="7" minRefreshableVersion="3" recordCount="4" xr:uid="{645499C1-0962-4B97-81C5-29293A9D6776}">
  <cacheSource type="worksheet">
    <worksheetSource ref="A3:D7" sheet="data_host_superhost"/>
  </cacheSource>
  <cacheFields count="4">
    <cacheField name="City" numFmtId="0">
      <sharedItems count="2">
        <s v="Rome"/>
        <s v="Venice"/>
      </sharedItems>
    </cacheField>
    <cacheField name="host_Superhost" numFmtId="0">
      <sharedItems count="2">
        <s v="Host"/>
        <s v="SuperHost"/>
      </sharedItems>
    </cacheField>
    <cacheField name="No_Of_Host" numFmtId="0">
      <sharedItems containsSemiMixedTypes="0" containsString="0" containsNumber="1" containsInteger="1" minValue="1028" maxValue="4505"/>
    </cacheField>
    <cacheField name="%" numFmtId="0">
      <sharedItems containsSemiMixedTypes="0" containsString="0" containsNumber="1" minValue="46.4" maxValue="77.5"/>
    </cacheField>
  </cacheFields>
  <extLst>
    <ext xmlns:x14="http://schemas.microsoft.com/office/spreadsheetml/2009/9/main" uri="{725AE2AE-9491-48be-B2B4-4EB974FC3084}">
      <x14:pivotCacheDefinition pivotCacheId="210056773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athy sukumaran" refreshedDate="44709.636236574072" createdVersion="7" refreshedVersion="7" minRefreshableVersion="3" recordCount="16" xr:uid="{F369D05E-FBCE-47F9-8AFE-DF83CBC87BBD}">
  <cacheSource type="worksheet">
    <worksheetSource ref="A12:F28" sheet="data_host_superhost"/>
  </cacheSource>
  <cacheFields count="6">
    <cacheField name="City" numFmtId="0">
      <sharedItems count="2">
        <s v="Rome"/>
        <s v="Venice"/>
      </sharedItems>
    </cacheField>
    <cacheField name="host_Superhost" numFmtId="0">
      <sharedItems count="2">
        <s v="Host"/>
        <s v="SuperHost"/>
      </sharedItems>
    </cacheField>
    <cacheField name="host_response_time" numFmtId="0">
      <sharedItems count="4">
        <s v="within a day"/>
        <s v="within an hour"/>
        <s v="within a few hours"/>
        <s v="a few days or more"/>
      </sharedItems>
    </cacheField>
    <cacheField name="TotalHost" numFmtId="0">
      <sharedItems containsSemiMixedTypes="0" containsString="0" containsNumber="1" containsInteger="1" minValue="3" maxValue="3242"/>
    </cacheField>
    <cacheField name="%" numFmtId="0">
      <sharedItems containsSemiMixedTypes="0" containsString="0" containsNumber="1" minValue="0.21186440677966101" maxValue="71.680790960451972"/>
    </cacheField>
    <cacheField name="Rounded_%" numFmtId="0">
      <sharedItems containsSemiMixedTypes="0" containsString="0" containsNumber="1" minValue="0.2" maxValue="71.7"/>
    </cacheField>
  </cacheFields>
  <extLst>
    <ext xmlns:x14="http://schemas.microsoft.com/office/spreadsheetml/2009/9/main" uri="{725AE2AE-9491-48be-B2B4-4EB974FC3084}">
      <x14:pivotCacheDefinition pivotCacheId="1796829285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athy sukumaran" refreshedDate="44709.640704745369" createdVersion="7" refreshedVersion="7" minRefreshableVersion="3" recordCount="4" xr:uid="{3AB0FE4F-5A0A-4605-B01E-4F7183B0FD32}">
  <cacheSource type="worksheet">
    <worksheetSource ref="A32:D36" sheet="data_host_superhost"/>
  </cacheSource>
  <cacheFields count="4">
    <cacheField name="CITY" numFmtId="0">
      <sharedItems count="2">
        <s v="Rome"/>
        <s v="Venice"/>
      </sharedItems>
    </cacheField>
    <cacheField name="host_Superhost" numFmtId="0">
      <sharedItems count="2">
        <s v="Host"/>
        <s v="SuperHost"/>
      </sharedItems>
    </cacheField>
    <cacheField name="No_Of_Host" numFmtId="0">
      <sharedItems containsSemiMixedTypes="0" containsString="0" containsNumber="1" containsInteger="1" minValue="984" maxValue="3808"/>
    </cacheField>
    <cacheField name="%" numFmtId="0">
      <sharedItems containsSemiMixedTypes="0" containsString="0" containsNumber="1" minValue="39.180985698117091" maxValue="75.63559322033899"/>
    </cacheField>
  </cacheFields>
  <extLst>
    <ext xmlns:x14="http://schemas.microsoft.com/office/spreadsheetml/2009/9/main" uri="{725AE2AE-9491-48be-B2B4-4EB974FC3084}">
      <x14:pivotCacheDefinition pivotCacheId="2103392912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athy sukumaran" refreshedDate="44709.645615277776" createdVersion="7" refreshedVersion="7" minRefreshableVersion="3" recordCount="8" xr:uid="{F047AF1E-06D4-4F51-932D-FEEC6AE8B3F2}">
  <cacheSource type="worksheet">
    <worksheetSource ref="A41:F49" sheet="data_host_superhost"/>
  </cacheSource>
  <cacheFields count="6">
    <cacheField name="CITY" numFmtId="0">
      <sharedItems count="2">
        <s v="Rome"/>
        <s v="Venice"/>
      </sharedItems>
    </cacheField>
    <cacheField name="host_Superhost" numFmtId="0">
      <sharedItems count="2">
        <s v="Host"/>
        <s v="SuperHost"/>
      </sharedItems>
    </cacheField>
    <cacheField name="host_identity_verified" numFmtId="0">
      <sharedItems count="2">
        <s v="NO"/>
        <s v="YES"/>
      </sharedItems>
    </cacheField>
    <cacheField name="TotalHost" numFmtId="0">
      <sharedItems containsSemiMixedTypes="0" containsString="0" containsNumber="1" containsInteger="1" minValue="111" maxValue="6738"/>
    </cacheField>
    <cacheField name="%" numFmtId="0">
      <sharedItems containsSemiMixedTypes="0" containsString="0" containsNumber="1" minValue="7.8389830508474576" maxValue="92.16101694915254"/>
    </cacheField>
    <cacheField name="Rounded_%" numFmtId="0">
      <sharedItems containsSemiMixedTypes="0" containsString="0" containsNumber="1" minValue="7.8" maxValue="92.2"/>
    </cacheField>
  </cacheFields>
  <extLst>
    <ext xmlns:x14="http://schemas.microsoft.com/office/spreadsheetml/2009/9/main" uri="{725AE2AE-9491-48be-B2B4-4EB974FC3084}">
      <x14:pivotCacheDefinition pivotCacheId="1945241340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athy sukumaran" refreshedDate="44709.650373495373" createdVersion="7" refreshedVersion="7" minRefreshableVersion="3" recordCount="4" xr:uid="{2A41C954-DD35-445E-A166-EA82746BE2D6}">
  <cacheSource type="worksheet">
    <worksheetSource ref="A54:E58" sheet="data_host_superhost"/>
  </cacheSource>
  <cacheFields count="5">
    <cacheField name="CITY" numFmtId="0">
      <sharedItems count="2">
        <s v="Rome"/>
        <s v="Venice"/>
      </sharedItems>
    </cacheField>
    <cacheField name="host_Superhost" numFmtId="0">
      <sharedItems count="2">
        <s v="Host"/>
        <s v="SuperHost"/>
      </sharedItems>
    </cacheField>
    <cacheField name="NO_of_host" numFmtId="0">
      <sharedItems containsSemiMixedTypes="0" containsString="0" containsNumber="1" containsInteger="1" minValue="1009" maxValue="4538" count="4">
        <n v="4538"/>
        <n v="2168"/>
        <n v="1185"/>
        <n v="1009"/>
      </sharedItems>
    </cacheField>
    <cacheField name="%" numFmtId="0">
      <sharedItems containsSemiMixedTypes="0" containsString="0" containsNumber="1" minValue="46.692046506842267" maxValue="71.25706214689265"/>
    </cacheField>
    <cacheField name="Rounded_%" numFmtId="0">
      <sharedItems containsSemiMixedTypes="0" containsString="0" containsNumber="1" minValue="46.7" maxValue="71.3"/>
    </cacheField>
  </cacheFields>
  <extLst>
    <ext xmlns:x14="http://schemas.microsoft.com/office/spreadsheetml/2009/9/main" uri="{725AE2AE-9491-48be-B2B4-4EB974FC3084}">
      <x14:pivotCacheDefinition pivotCacheId="1800581723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athy sukumaran" refreshedDate="44709.681098726855" createdVersion="7" refreshedVersion="7" minRefreshableVersion="3" recordCount="4" xr:uid="{948D7B14-C2DD-411B-A2A2-58312C0F88EA}">
  <cacheSource type="worksheet">
    <worksheetSource ref="A64:C68" sheet="data_host_superhost"/>
  </cacheSource>
  <cacheFields count="3">
    <cacheField name="CITY" numFmtId="0">
      <sharedItems count="2">
        <s v="Rome"/>
        <s v="Venice"/>
      </sharedItems>
    </cacheField>
    <cacheField name="hosts" numFmtId="0">
      <sharedItems count="2">
        <s v="SuperHost"/>
        <s v="host"/>
      </sharedItems>
    </cacheField>
    <cacheField name="avg_comments" numFmtId="0">
      <sharedItems containsSemiMixedTypes="0" containsString="0" containsNumber="1" containsInteger="1" minValue="26285" maxValue="70427"/>
    </cacheField>
  </cacheFields>
  <extLst>
    <ext xmlns:x14="http://schemas.microsoft.com/office/spreadsheetml/2009/9/main" uri="{725AE2AE-9491-48be-B2B4-4EB974FC3084}">
      <x14:pivotCacheDefinition pivotCacheId="727290068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athy sukumaran" refreshedDate="44709.683916087961" createdVersion="7" refreshedVersion="7" minRefreshableVersion="3" recordCount="4" xr:uid="{369A577B-5880-4A2D-BE19-DFE999B76F11}">
  <cacheSource type="worksheet">
    <worksheetSource ref="A72:C76" sheet="data_host_superhost"/>
  </cacheSource>
  <cacheFields count="3">
    <cacheField name="CITY" numFmtId="0">
      <sharedItems count="2">
        <s v="Rome"/>
        <s v="Venice"/>
      </sharedItems>
    </cacheField>
    <cacheField name="host_Superhost" numFmtId="0">
      <sharedItems count="2">
        <s v="Host"/>
        <s v="SuperHost"/>
      </sharedItems>
    </cacheField>
    <cacheField name="Avg_Price" numFmtId="0">
      <sharedItems containsSemiMixedTypes="0" containsString="0" containsNumber="1" minValue="96.5" maxValue="145.6"/>
    </cacheField>
  </cacheFields>
  <extLst>
    <ext xmlns:x14="http://schemas.microsoft.com/office/spreadsheetml/2009/9/main" uri="{725AE2AE-9491-48be-B2B4-4EB974FC3084}">
      <x14:pivotCacheDefinition pivotCacheId="1903503592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athy sukumaran" refreshedDate="44709.708509374999" createdVersion="7" refreshedVersion="7" minRefreshableVersion="3" recordCount="4" xr:uid="{C731A416-6736-4546-903D-A5C8B7DF0E41}">
  <cacheSource type="worksheet">
    <worksheetSource ref="I3:K7" sheet="data_host_superhost"/>
  </cacheSource>
  <cacheFields count="3">
    <cacheField name="City" numFmtId="0">
      <sharedItems count="2">
        <s v="ROME"/>
        <s v="VENICE"/>
      </sharedItems>
    </cacheField>
    <cacheField name="host_Superhost" numFmtId="0">
      <sharedItems count="2">
        <s v="Host"/>
        <s v="SuperHost"/>
      </sharedItems>
    </cacheField>
    <cacheField name="No_Of_Host" numFmtId="0">
      <sharedItems containsSemiMixedTypes="0" containsString="0" containsNumber="1" containsInteger="1" minValue="1416" maxValue="97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4505"/>
    <n v="46.4"/>
  </r>
  <r>
    <x v="0"/>
    <x v="1"/>
    <n v="2451"/>
    <n v="75.400000000000006"/>
  </r>
  <r>
    <x v="1"/>
    <x v="0"/>
    <n v="1028"/>
    <n v="49"/>
  </r>
  <r>
    <x v="1"/>
    <x v="1"/>
    <n v="1097"/>
    <n v="77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n v="1086"/>
    <n v="11.173989093528141"/>
    <n v="11.2"/>
  </r>
  <r>
    <x v="0"/>
    <x v="0"/>
    <x v="1"/>
    <n v="3242"/>
    <n v="33.357341290256201"/>
    <n v="33.4"/>
  </r>
  <r>
    <x v="0"/>
    <x v="0"/>
    <x v="2"/>
    <n v="1090"/>
    <n v="11.215145591110197"/>
    <n v="11.2"/>
  </r>
  <r>
    <x v="0"/>
    <x v="0"/>
    <x v="3"/>
    <n v="744"/>
    <n v="7.6551085502623728"/>
    <n v="7.7"/>
  </r>
  <r>
    <x v="0"/>
    <x v="1"/>
    <x v="1"/>
    <n v="2099"/>
    <n v="64.544895448954492"/>
    <n v="64.5"/>
  </r>
  <r>
    <x v="0"/>
    <x v="1"/>
    <x v="0"/>
    <n v="136"/>
    <n v="4.1820418204182044"/>
    <n v="4.2"/>
  </r>
  <r>
    <x v="0"/>
    <x v="1"/>
    <x v="2"/>
    <n v="276"/>
    <n v="8.4870848708487081"/>
    <n v="8.5"/>
  </r>
  <r>
    <x v="0"/>
    <x v="1"/>
    <x v="3"/>
    <n v="15"/>
    <n v="0.46125461254612549"/>
    <n v="0.5"/>
  </r>
  <r>
    <x v="1"/>
    <x v="0"/>
    <x v="0"/>
    <n v="180"/>
    <n v="8.5836909871244629"/>
    <n v="8.6"/>
  </r>
  <r>
    <x v="1"/>
    <x v="0"/>
    <x v="1"/>
    <n v="859"/>
    <n v="40.963280877443971"/>
    <n v="41"/>
  </r>
  <r>
    <x v="1"/>
    <x v="0"/>
    <x v="2"/>
    <n v="192"/>
    <n v="9.1559370529327619"/>
    <n v="9.1999999999999993"/>
  </r>
  <r>
    <x v="1"/>
    <x v="0"/>
    <x v="3"/>
    <n v="93"/>
    <n v="4.4349070100143058"/>
    <n v="4.4000000000000004"/>
  </r>
  <r>
    <x v="1"/>
    <x v="1"/>
    <x v="1"/>
    <n v="1015"/>
    <n v="71.680790960451972"/>
    <n v="71.7"/>
  </r>
  <r>
    <x v="1"/>
    <x v="1"/>
    <x v="0"/>
    <n v="42"/>
    <n v="2.9661016949152543"/>
    <n v="3"/>
  </r>
  <r>
    <x v="1"/>
    <x v="1"/>
    <x v="2"/>
    <n v="95"/>
    <n v="6.7090395480225986"/>
    <n v="6.7"/>
  </r>
  <r>
    <x v="1"/>
    <x v="1"/>
    <x v="3"/>
    <n v="3"/>
    <n v="0.21186440677966101"/>
    <n v="0.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3808"/>
    <n v="39.180985698117091"/>
  </r>
  <r>
    <x v="0"/>
    <x v="1"/>
    <n v="2309"/>
    <n v="71.002460024600239"/>
  </r>
  <r>
    <x v="1"/>
    <x v="0"/>
    <n v="984"/>
    <n v="46.924177396280399"/>
  </r>
  <r>
    <x v="1"/>
    <x v="1"/>
    <n v="1071"/>
    <n v="75.6355932203389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n v="2981"/>
    <n v="30.671879823027062"/>
    <n v="30.7"/>
  </r>
  <r>
    <x v="0"/>
    <x v="0"/>
    <x v="1"/>
    <n v="6738"/>
    <n v="69.328120176972945"/>
    <n v="69.3"/>
  </r>
  <r>
    <x v="0"/>
    <x v="1"/>
    <x v="1"/>
    <n v="2913"/>
    <n v="89.575645756457561"/>
    <n v="89.6"/>
  </r>
  <r>
    <x v="0"/>
    <x v="1"/>
    <x v="0"/>
    <n v="339"/>
    <n v="10.424354243542435"/>
    <n v="10.4"/>
  </r>
  <r>
    <x v="1"/>
    <x v="0"/>
    <x v="0"/>
    <n v="565"/>
    <n v="26.943252265140679"/>
    <n v="26.9"/>
  </r>
  <r>
    <x v="1"/>
    <x v="0"/>
    <x v="1"/>
    <n v="1532"/>
    <n v="73.056747734859329"/>
    <n v="73.099999999999994"/>
  </r>
  <r>
    <x v="1"/>
    <x v="1"/>
    <x v="1"/>
    <n v="1305"/>
    <n v="92.16101694915254"/>
    <n v="92.2"/>
  </r>
  <r>
    <x v="1"/>
    <x v="1"/>
    <x v="0"/>
    <n v="111"/>
    <n v="7.8389830508474576"/>
    <n v="7.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x v="0"/>
    <n v="46.692046506842267"/>
    <n v="46.7"/>
  </r>
  <r>
    <x v="0"/>
    <x v="1"/>
    <x v="1"/>
    <n v="66.666666666666671"/>
    <n v="66.7"/>
  </r>
  <r>
    <x v="1"/>
    <x v="0"/>
    <x v="2"/>
    <n v="56.509298998569385"/>
    <n v="56.5"/>
  </r>
  <r>
    <x v="1"/>
    <x v="1"/>
    <x v="3"/>
    <n v="71.25706214689265"/>
    <n v="71.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56643"/>
  </r>
  <r>
    <x v="0"/>
    <x v="1"/>
    <n v="26285"/>
  </r>
  <r>
    <x v="1"/>
    <x v="0"/>
    <n v="70427"/>
  </r>
  <r>
    <x v="1"/>
    <x v="1"/>
    <n v="39706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115.7"/>
  </r>
  <r>
    <x v="0"/>
    <x v="1"/>
    <n v="96.5"/>
  </r>
  <r>
    <x v="1"/>
    <x v="0"/>
    <n v="145.6"/>
  </r>
  <r>
    <x v="1"/>
    <x v="1"/>
    <n v="114.6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9719"/>
  </r>
  <r>
    <x v="0"/>
    <x v="1"/>
    <n v="3252"/>
  </r>
  <r>
    <x v="1"/>
    <x v="0"/>
    <n v="2097"/>
  </r>
  <r>
    <x v="1"/>
    <x v="1"/>
    <n v="14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31BC23-8F25-4C8B-950E-9A03026C68DB}" name="Avg_response_rate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0">
  <location ref="A1:D5" firstHeaderRow="1" firstDataRow="2" firstDataCol="1"/>
  <pivotFields count="4"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%" fld="3" baseField="0" baseItem="0"/>
  </dataFields>
  <chartFormats count="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E7B24A-26C9-4333-A58A-15584E9B8684}" name="Avg_response_timr" cacheId="4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1">
  <location ref="A3:F11" firstHeaderRow="1" firstDataRow="2" firstDataCol="1"/>
  <pivotFields count="6"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Rounded_%" fld="5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72D174-9FB2-4B23-AD8C-6A40CE1CA0DA}" name="Avg_acceptance_time" cacheId="4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1:D5" firstHeaderRow="1" firstDataRow="2" firstDataCol="1"/>
  <pivotFields count="4"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%" fld="3" baseField="0" baseItem="0"/>
  </dataFields>
  <chartFormats count="4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35332A-82A6-41CC-929A-7D8B6613EEB7}" name="Identity_verified" cacheId="5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1:D9" firstHeaderRow="1" firstDataRow="2" firstDataCol="1"/>
  <pivotFields count="6"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showAll="0"/>
    <pivotField showAll="0"/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%" fld="4" baseField="0" baseItem="0"/>
  </dataFields>
  <chartFormats count="6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68432F-E762-4E95-B8A1-BBDE5D110416}" name="Instant_booking" cacheId="5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1:D5" firstHeaderRow="1" firstDataRow="2" firstDataCol="1"/>
  <pivotFields count="5"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Rounded_%" fld="4" baseField="0" baseItem="0"/>
  </dataFields>
  <chartFormats count="4">
    <chartFormat chart="0" format="4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4A9D2D-2750-4FF8-8998-DA4AEA5A50D8}" name="Avg_comments" cacheId="6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1:D5" firstHeaderRow="1" firstDataRow="2" firstDataCol="1"/>
  <pivotFields count="3"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avg_comments" fld="2" baseField="0" baseItem="0"/>
  </dataFields>
  <chartFormats count="4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8DF304-0EEF-44C8-AFBF-79F1A302EA1D}" name="Avg_price" cacheId="6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1:D5" firstHeaderRow="1" firstDataRow="2" firstDataCol="1"/>
  <pivotFields count="3"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Avg_Price" fld="2" baseField="0" baseItem="0"/>
  </dataFields>
  <chartFormats count="4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FB7AD2-5DAE-47B1-AA98-2100B9D05712}" name="PivotTable20" cacheId="6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15:B19" firstHeaderRow="1" firstDataRow="1" firstDataCol="1"/>
  <pivotFields count="3">
    <pivotField axis="axisRow" showAll="0">
      <items count="3"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2">
    <field x="0"/>
    <field x="1"/>
  </rowFields>
  <rowItems count="4">
    <i>
      <x v="1"/>
    </i>
    <i r="1">
      <x/>
    </i>
    <i r="1">
      <x v="1"/>
    </i>
    <i t="grand">
      <x/>
    </i>
  </rowItems>
  <colItems count="1">
    <i/>
  </colItems>
  <dataFields count="1">
    <dataField name="Sum of No_Of_Host" fld="2" baseField="0" baseItem="0"/>
  </dataFields>
  <chartFormats count="9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4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A2851C-BA1A-4BF4-8228-6E14702F97BE}" name="PivotTable19" cacheId="6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1:B5" firstHeaderRow="1" firstDataRow="1" firstDataCol="1"/>
  <pivotFields count="3">
    <pivotField axis="axisRow" showAll="0">
      <items count="3">
        <item x="0"/>
        <item h="1"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2">
    <field x="0"/>
    <field x="1"/>
  </rowFields>
  <rowItems count="4">
    <i>
      <x/>
    </i>
    <i r="1">
      <x/>
    </i>
    <i r="1">
      <x v="1"/>
    </i>
    <i t="grand">
      <x/>
    </i>
  </rowItems>
  <colItems count="1">
    <i/>
  </colItems>
  <dataFields count="1">
    <dataField name="Sum of No_Of_Host" fld="2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BF91E-77EC-47F1-A742-73B818F22224}">
  <dimension ref="A1:D5"/>
  <sheetViews>
    <sheetView workbookViewId="0">
      <selection activeCell="N6" sqref="N6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9.54296875" bestFit="1" customWidth="1"/>
    <col min="4" max="4" width="10.7265625" bestFit="1" customWidth="1"/>
  </cols>
  <sheetData>
    <row r="1" spans="1:4" x14ac:dyDescent="0.35">
      <c r="A1" s="5" t="s">
        <v>13</v>
      </c>
      <c r="B1" s="5" t="s">
        <v>10</v>
      </c>
    </row>
    <row r="2" spans="1:4" x14ac:dyDescent="0.35">
      <c r="A2" s="5" t="s">
        <v>12</v>
      </c>
      <c r="B2" t="s">
        <v>3</v>
      </c>
      <c r="C2" t="s">
        <v>4</v>
      </c>
      <c r="D2" t="s">
        <v>11</v>
      </c>
    </row>
    <row r="3" spans="1:4" x14ac:dyDescent="0.35">
      <c r="A3" s="6" t="s">
        <v>8</v>
      </c>
      <c r="B3" s="7">
        <v>46.4</v>
      </c>
      <c r="C3" s="7">
        <v>75.400000000000006</v>
      </c>
      <c r="D3" s="7">
        <v>121.80000000000001</v>
      </c>
    </row>
    <row r="4" spans="1:4" x14ac:dyDescent="0.35">
      <c r="A4" s="6" t="s">
        <v>9</v>
      </c>
      <c r="B4" s="7">
        <v>49</v>
      </c>
      <c r="C4" s="7">
        <v>77.5</v>
      </c>
      <c r="D4" s="7">
        <v>126.5</v>
      </c>
    </row>
    <row r="5" spans="1:4" x14ac:dyDescent="0.35">
      <c r="A5" s="6" t="s">
        <v>11</v>
      </c>
      <c r="B5" s="7">
        <v>95.4</v>
      </c>
      <c r="C5" s="7">
        <v>152.9</v>
      </c>
      <c r="D5" s="7">
        <v>248.3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54C37-EE40-4AA0-B872-11635CD9BCA3}">
  <dimension ref="A2:G65"/>
  <sheetViews>
    <sheetView workbookViewId="0">
      <selection activeCell="G18" sqref="G18:G19"/>
    </sheetView>
  </sheetViews>
  <sheetFormatPr defaultRowHeight="14.5" x14ac:dyDescent="0.35"/>
  <cols>
    <col min="1" max="1" width="22.36328125" bestFit="1" customWidth="1"/>
    <col min="2" max="2" width="13.1796875" customWidth="1"/>
    <col min="3" max="3" width="19.6328125" bestFit="1" customWidth="1"/>
    <col min="4" max="4" width="16.81640625" bestFit="1" customWidth="1"/>
    <col min="5" max="5" width="11" bestFit="1" customWidth="1"/>
  </cols>
  <sheetData>
    <row r="2" spans="1:4" x14ac:dyDescent="0.35">
      <c r="A2" s="20" t="s">
        <v>48</v>
      </c>
      <c r="B2" s="20"/>
      <c r="C2" s="17"/>
    </row>
    <row r="5" spans="1:4" x14ac:dyDescent="0.35">
      <c r="B5" s="21" t="s">
        <v>35</v>
      </c>
      <c r="C5" s="21" t="s">
        <v>1</v>
      </c>
    </row>
    <row r="6" spans="1:4" x14ac:dyDescent="0.35">
      <c r="B6" s="22" t="s">
        <v>49</v>
      </c>
      <c r="C6" s="22">
        <v>8816</v>
      </c>
    </row>
    <row r="7" spans="1:4" x14ac:dyDescent="0.35">
      <c r="B7" s="22" t="s">
        <v>3</v>
      </c>
      <c r="C7" s="22">
        <v>4158</v>
      </c>
    </row>
    <row r="9" spans="1:4" x14ac:dyDescent="0.35">
      <c r="A9" s="19" t="s">
        <v>50</v>
      </c>
    </row>
    <row r="11" spans="1:4" x14ac:dyDescent="0.35">
      <c r="B11" s="21" t="s">
        <v>35</v>
      </c>
      <c r="C11" s="21" t="s">
        <v>52</v>
      </c>
      <c r="D11" s="21" t="s">
        <v>51</v>
      </c>
    </row>
    <row r="12" spans="1:4" x14ac:dyDescent="0.35">
      <c r="B12" s="22" t="s">
        <v>3</v>
      </c>
      <c r="C12" s="22">
        <f>ROUND(D12*100/C7,1)</f>
        <v>49.2</v>
      </c>
      <c r="D12" s="22">
        <v>2045</v>
      </c>
    </row>
    <row r="13" spans="1:4" x14ac:dyDescent="0.35">
      <c r="B13" s="22" t="s">
        <v>49</v>
      </c>
      <c r="C13" s="22">
        <f>ROUND(D13*100/C6,1)</f>
        <v>55.7</v>
      </c>
      <c r="D13" s="22">
        <v>4911</v>
      </c>
    </row>
    <row r="16" spans="1:4" x14ac:dyDescent="0.35">
      <c r="A16" s="19" t="s">
        <v>53</v>
      </c>
    </row>
    <row r="18" spans="1:7" x14ac:dyDescent="0.35">
      <c r="B18" s="21" t="s">
        <v>35</v>
      </c>
      <c r="C18" s="21" t="s">
        <v>62</v>
      </c>
      <c r="D18" s="21" t="s">
        <v>51</v>
      </c>
    </row>
    <row r="19" spans="1:7" ht="15" thickBot="1" x14ac:dyDescent="0.4">
      <c r="B19" s="22" t="s">
        <v>3</v>
      </c>
      <c r="C19" s="22">
        <f>ROUND(D19*100/$C$7,1)</f>
        <v>44.9</v>
      </c>
      <c r="D19" s="23">
        <v>1869</v>
      </c>
      <c r="G19" s="1"/>
    </row>
    <row r="20" spans="1:7" x14ac:dyDescent="0.35">
      <c r="B20" s="22" t="s">
        <v>49</v>
      </c>
      <c r="C20" s="22">
        <f>ROUND(D20*100/$C$6,1)</f>
        <v>48.2</v>
      </c>
      <c r="D20" s="22">
        <v>4248</v>
      </c>
    </row>
    <row r="23" spans="1:7" x14ac:dyDescent="0.35">
      <c r="A23" s="19" t="s">
        <v>54</v>
      </c>
    </row>
    <row r="25" spans="1:7" x14ac:dyDescent="0.35">
      <c r="B25" s="21" t="s">
        <v>35</v>
      </c>
      <c r="C25" s="21" t="s">
        <v>16</v>
      </c>
      <c r="D25" s="21" t="s">
        <v>55</v>
      </c>
      <c r="E25" s="21" t="s">
        <v>1</v>
      </c>
    </row>
    <row r="26" spans="1:7" x14ac:dyDescent="0.35">
      <c r="B26" s="22" t="s">
        <v>3</v>
      </c>
      <c r="C26" s="22" t="s">
        <v>21</v>
      </c>
      <c r="D26" s="22">
        <f>ROUND(E26*100/$C$7,1)</f>
        <v>7.4</v>
      </c>
      <c r="E26" s="22">
        <v>309</v>
      </c>
    </row>
    <row r="27" spans="1:7" x14ac:dyDescent="0.35">
      <c r="B27" s="22" t="s">
        <v>3</v>
      </c>
      <c r="C27" s="22" t="s">
        <v>18</v>
      </c>
      <c r="D27" s="22">
        <f>ROUND(E27*100/$C$7,1)</f>
        <v>9.1999999999999993</v>
      </c>
      <c r="E27" s="22">
        <v>384</v>
      </c>
    </row>
    <row r="28" spans="1:7" x14ac:dyDescent="0.35">
      <c r="B28" s="22" t="s">
        <v>3</v>
      </c>
      <c r="C28" s="22" t="s">
        <v>19</v>
      </c>
      <c r="D28" s="22">
        <f>ROUND(E28*100/$C$7,1)</f>
        <v>38.700000000000003</v>
      </c>
      <c r="E28" s="22">
        <v>1610</v>
      </c>
    </row>
    <row r="29" spans="1:7" x14ac:dyDescent="0.35">
      <c r="B29" s="22" t="s">
        <v>3</v>
      </c>
      <c r="C29" s="22" t="s">
        <v>20</v>
      </c>
      <c r="D29" s="22">
        <f>ROUND(E29*100/$C$7,1)</f>
        <v>9.6999999999999993</v>
      </c>
      <c r="E29" s="22">
        <v>404</v>
      </c>
    </row>
    <row r="30" spans="1:7" x14ac:dyDescent="0.35">
      <c r="B30" s="22" t="s">
        <v>49</v>
      </c>
      <c r="C30" s="22" t="s">
        <v>20</v>
      </c>
      <c r="D30" s="22">
        <f>ROUND(E30*100/$C$6,1)</f>
        <v>10.9</v>
      </c>
      <c r="E30" s="22">
        <v>962</v>
      </c>
    </row>
    <row r="31" spans="1:7" x14ac:dyDescent="0.35">
      <c r="B31" s="22" t="s">
        <v>49</v>
      </c>
      <c r="C31" s="22" t="s">
        <v>19</v>
      </c>
      <c r="D31" s="22">
        <f>ROUND(E31*100/$C$6,1)</f>
        <v>42.3</v>
      </c>
      <c r="E31" s="22">
        <v>3731</v>
      </c>
    </row>
    <row r="32" spans="1:7" x14ac:dyDescent="0.35">
      <c r="B32" s="22" t="s">
        <v>49</v>
      </c>
      <c r="C32" s="22" t="s">
        <v>21</v>
      </c>
      <c r="D32" s="22">
        <f>ROUND(E32*100/$C$6,1)</f>
        <v>5.0999999999999996</v>
      </c>
      <c r="E32" s="22">
        <v>450</v>
      </c>
    </row>
    <row r="33" spans="1:6" x14ac:dyDescent="0.35">
      <c r="B33" s="22" t="s">
        <v>49</v>
      </c>
      <c r="C33" s="22" t="s">
        <v>18</v>
      </c>
      <c r="D33" s="22">
        <f>ROUND(E33*100/$C$6,1)</f>
        <v>9.5</v>
      </c>
      <c r="E33" s="22">
        <v>838</v>
      </c>
    </row>
    <row r="37" spans="1:6" x14ac:dyDescent="0.35">
      <c r="A37" s="19" t="s">
        <v>56</v>
      </c>
    </row>
    <row r="39" spans="1:6" x14ac:dyDescent="0.35">
      <c r="B39" s="21" t="s">
        <v>35</v>
      </c>
      <c r="C39" s="21" t="s">
        <v>57</v>
      </c>
      <c r="D39" s="21" t="s">
        <v>58</v>
      </c>
      <c r="E39" s="21" t="s">
        <v>1</v>
      </c>
      <c r="F39" s="18"/>
    </row>
    <row r="40" spans="1:6" x14ac:dyDescent="0.35">
      <c r="B40" s="22" t="s">
        <v>3</v>
      </c>
      <c r="C40" s="22" t="b">
        <v>1</v>
      </c>
      <c r="D40" s="22">
        <f>ROUND(E40*100/$C$7,1)</f>
        <v>98.1</v>
      </c>
      <c r="E40" s="22">
        <v>4080</v>
      </c>
      <c r="F40" s="18"/>
    </row>
    <row r="41" spans="1:6" x14ac:dyDescent="0.35">
      <c r="B41" s="22" t="s">
        <v>3</v>
      </c>
      <c r="C41" s="22" t="b">
        <v>0</v>
      </c>
      <c r="D41" s="22">
        <f>ROUND(E41*100/$C$7,1)</f>
        <v>1.8</v>
      </c>
      <c r="E41" s="22">
        <v>75</v>
      </c>
      <c r="F41" s="18"/>
    </row>
    <row r="42" spans="1:6" x14ac:dyDescent="0.35">
      <c r="B42" s="22" t="s">
        <v>49</v>
      </c>
      <c r="C42" s="22" t="b">
        <v>0</v>
      </c>
      <c r="D42" s="22">
        <f>ROUND(E42*100/$C$6,1)</f>
        <v>0.3</v>
      </c>
      <c r="E42" s="22">
        <v>27</v>
      </c>
      <c r="F42" s="18"/>
    </row>
    <row r="43" spans="1:6" x14ac:dyDescent="0.35">
      <c r="B43" s="22" t="s">
        <v>49</v>
      </c>
      <c r="C43" s="22" t="b">
        <v>1</v>
      </c>
      <c r="D43" s="22">
        <f>ROUND(E43*100/$C$6,1)</f>
        <v>99.7</v>
      </c>
      <c r="E43" s="22">
        <v>8789</v>
      </c>
      <c r="F43" s="18"/>
    </row>
    <row r="45" spans="1:6" x14ac:dyDescent="0.35">
      <c r="A45" s="19" t="s">
        <v>26</v>
      </c>
    </row>
    <row r="47" spans="1:6" x14ac:dyDescent="0.35">
      <c r="B47" s="21" t="s">
        <v>35</v>
      </c>
      <c r="C47" s="21" t="s">
        <v>27</v>
      </c>
      <c r="D47" s="21" t="s">
        <v>58</v>
      </c>
      <c r="E47" s="21" t="s">
        <v>1</v>
      </c>
    </row>
    <row r="48" spans="1:6" x14ac:dyDescent="0.35">
      <c r="B48" s="22" t="s">
        <v>3</v>
      </c>
      <c r="C48" s="22" t="s">
        <v>28</v>
      </c>
      <c r="D48" s="22">
        <f>ROUND(E48*100/$C$7,1)</f>
        <v>34.9</v>
      </c>
      <c r="E48" s="22">
        <v>1453</v>
      </c>
    </row>
    <row r="49" spans="1:5" x14ac:dyDescent="0.35">
      <c r="B49" s="22" t="s">
        <v>3</v>
      </c>
      <c r="C49" s="22" t="s">
        <v>29</v>
      </c>
      <c r="D49" s="22">
        <f>ROUND(E49*100/$C$7,1)</f>
        <v>65</v>
      </c>
      <c r="E49" s="22">
        <v>2702</v>
      </c>
    </row>
    <row r="50" spans="1:5" x14ac:dyDescent="0.35">
      <c r="B50" s="22" t="s">
        <v>49</v>
      </c>
      <c r="C50" s="22" t="s">
        <v>29</v>
      </c>
      <c r="D50" s="22">
        <f>ROUND(E50*100/$C$6,1)</f>
        <v>78.8</v>
      </c>
      <c r="E50" s="22">
        <v>6949</v>
      </c>
    </row>
    <row r="51" spans="1:5" x14ac:dyDescent="0.35">
      <c r="B51" s="22" t="s">
        <v>49</v>
      </c>
      <c r="C51" s="22" t="s">
        <v>28</v>
      </c>
      <c r="D51" s="22">
        <f>ROUND(E51*100/$C$6,1)</f>
        <v>21.2</v>
      </c>
      <c r="E51" s="22">
        <v>1867</v>
      </c>
    </row>
    <row r="54" spans="1:5" x14ac:dyDescent="0.35">
      <c r="A54" s="19" t="s">
        <v>59</v>
      </c>
    </row>
    <row r="56" spans="1:5" x14ac:dyDescent="0.35">
      <c r="B56" s="21" t="s">
        <v>35</v>
      </c>
      <c r="C56" s="21"/>
      <c r="D56" s="21" t="s">
        <v>1</v>
      </c>
    </row>
    <row r="57" spans="1:5" x14ac:dyDescent="0.35">
      <c r="B57" s="22" t="s">
        <v>49</v>
      </c>
      <c r="C57" s="22">
        <f>ROUND(D57*100/$C$6,1)</f>
        <v>23.5</v>
      </c>
      <c r="D57" s="22">
        <v>2071</v>
      </c>
    </row>
    <row r="58" spans="1:5" x14ac:dyDescent="0.35">
      <c r="B58" s="22" t="s">
        <v>3</v>
      </c>
      <c r="C58" s="22">
        <f>ROUND(D58*100/$C$7,1)</f>
        <v>18.3</v>
      </c>
      <c r="D58" s="22">
        <v>760</v>
      </c>
    </row>
    <row r="61" spans="1:5" x14ac:dyDescent="0.35">
      <c r="A61" s="19" t="s">
        <v>60</v>
      </c>
    </row>
    <row r="63" spans="1:5" x14ac:dyDescent="0.35">
      <c r="B63" s="21" t="s">
        <v>3</v>
      </c>
      <c r="C63" s="21" t="s">
        <v>61</v>
      </c>
    </row>
    <row r="64" spans="1:5" x14ac:dyDescent="0.35">
      <c r="B64" s="22" t="s">
        <v>49</v>
      </c>
      <c r="C64" s="22">
        <v>43</v>
      </c>
    </row>
    <row r="65" spans="2:3" x14ac:dyDescent="0.35">
      <c r="B65" s="22" t="s">
        <v>3</v>
      </c>
      <c r="C65" s="22">
        <v>58</v>
      </c>
    </row>
  </sheetData>
  <mergeCells count="1">
    <mergeCell ref="A2:B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FB174-F7F1-4C79-A24C-A089D52DED14}">
  <dimension ref="A1"/>
  <sheetViews>
    <sheetView showGridLines="0" topLeftCell="A18" zoomScale="93" zoomScaleNormal="93" workbookViewId="0">
      <selection activeCell="X11" sqref="X11"/>
    </sheetView>
  </sheetViews>
  <sheetFormatPr defaultRowHeight="14.5" x14ac:dyDescent="0.35"/>
  <cols>
    <col min="1" max="16384" width="8.7265625" style="16"/>
  </cols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6B8B-2F0E-4758-95DF-9C806438F5F2}">
  <dimension ref="A2:B8"/>
  <sheetViews>
    <sheetView workbookViewId="0">
      <selection activeCell="A11" sqref="A9:A11"/>
    </sheetView>
  </sheetViews>
  <sheetFormatPr defaultRowHeight="14.5" x14ac:dyDescent="0.35"/>
  <cols>
    <col min="2" max="2" width="110.1796875" bestFit="1" customWidth="1"/>
  </cols>
  <sheetData>
    <row r="2" spans="1:2" x14ac:dyDescent="0.35">
      <c r="A2">
        <v>1</v>
      </c>
      <c r="B2" t="s">
        <v>41</v>
      </c>
    </row>
    <row r="3" spans="1:2" x14ac:dyDescent="0.35">
      <c r="A3">
        <v>2</v>
      </c>
      <c r="B3" t="s">
        <v>42</v>
      </c>
    </row>
    <row r="4" spans="1:2" x14ac:dyDescent="0.35">
      <c r="A4">
        <v>3</v>
      </c>
      <c r="B4" t="s">
        <v>43</v>
      </c>
    </row>
    <row r="5" spans="1:2" x14ac:dyDescent="0.35">
      <c r="A5">
        <v>4</v>
      </c>
      <c r="B5" t="s">
        <v>44</v>
      </c>
    </row>
    <row r="6" spans="1:2" x14ac:dyDescent="0.35">
      <c r="A6">
        <v>5</v>
      </c>
      <c r="B6" t="s">
        <v>45</v>
      </c>
    </row>
    <row r="7" spans="1:2" x14ac:dyDescent="0.35">
      <c r="A7">
        <v>6</v>
      </c>
      <c r="B7" t="s">
        <v>46</v>
      </c>
    </row>
    <row r="8" spans="1:2" x14ac:dyDescent="0.35">
      <c r="A8">
        <v>7</v>
      </c>
      <c r="B8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F9577-005C-4EC0-92E4-8A309E985B9D}">
  <dimension ref="A3:F11"/>
  <sheetViews>
    <sheetView tabSelected="1" workbookViewId="0">
      <selection activeCell="D3" sqref="A3:F11"/>
    </sheetView>
  </sheetViews>
  <sheetFormatPr defaultRowHeight="14.5" x14ac:dyDescent="0.35"/>
  <cols>
    <col min="1" max="1" width="17.26953125" bestFit="1" customWidth="1"/>
    <col min="2" max="2" width="17" bestFit="1" customWidth="1"/>
    <col min="3" max="3" width="11" bestFit="1" customWidth="1"/>
    <col min="4" max="4" width="16.453125" bestFit="1" customWidth="1"/>
    <col min="5" max="5" width="13.1796875" bestFit="1" customWidth="1"/>
    <col min="6" max="6" width="10.7265625" bestFit="1" customWidth="1"/>
    <col min="7" max="7" width="17" bestFit="1" customWidth="1"/>
    <col min="8" max="8" width="11" bestFit="1" customWidth="1"/>
    <col min="9" max="9" width="16.453125" bestFit="1" customWidth="1"/>
    <col min="10" max="10" width="13.1796875" bestFit="1" customWidth="1"/>
    <col min="11" max="11" width="14.36328125" bestFit="1" customWidth="1"/>
    <col min="12" max="12" width="10.7265625" bestFit="1" customWidth="1"/>
  </cols>
  <sheetData>
    <row r="3" spans="1:6" x14ac:dyDescent="0.35">
      <c r="A3" s="5" t="s">
        <v>23</v>
      </c>
      <c r="B3" s="5" t="s">
        <v>10</v>
      </c>
    </row>
    <row r="4" spans="1:6" x14ac:dyDescent="0.35">
      <c r="A4" s="5" t="s">
        <v>12</v>
      </c>
      <c r="B4" t="s">
        <v>21</v>
      </c>
      <c r="C4" t="s">
        <v>18</v>
      </c>
      <c r="D4" t="s">
        <v>20</v>
      </c>
      <c r="E4" t="s">
        <v>19</v>
      </c>
      <c r="F4" t="s">
        <v>11</v>
      </c>
    </row>
    <row r="5" spans="1:6" x14ac:dyDescent="0.35">
      <c r="A5" s="6" t="s">
        <v>8</v>
      </c>
      <c r="B5" s="7">
        <v>8.1999999999999993</v>
      </c>
      <c r="C5" s="7">
        <v>15.399999999999999</v>
      </c>
      <c r="D5" s="7">
        <v>19.7</v>
      </c>
      <c r="E5" s="7">
        <v>97.9</v>
      </c>
      <c r="F5" s="7">
        <v>141.19999999999999</v>
      </c>
    </row>
    <row r="6" spans="1:6" x14ac:dyDescent="0.35">
      <c r="A6" s="9" t="s">
        <v>3</v>
      </c>
      <c r="B6" s="7">
        <v>7.7</v>
      </c>
      <c r="C6" s="7">
        <v>11.2</v>
      </c>
      <c r="D6" s="7">
        <v>11.2</v>
      </c>
      <c r="E6" s="7">
        <v>33.4</v>
      </c>
      <c r="F6" s="7">
        <v>63.5</v>
      </c>
    </row>
    <row r="7" spans="1:6" x14ac:dyDescent="0.35">
      <c r="A7" s="9" t="s">
        <v>4</v>
      </c>
      <c r="B7" s="7">
        <v>0.5</v>
      </c>
      <c r="C7" s="7">
        <v>4.2</v>
      </c>
      <c r="D7" s="7">
        <v>8.5</v>
      </c>
      <c r="E7" s="7">
        <v>64.5</v>
      </c>
      <c r="F7" s="7">
        <v>77.7</v>
      </c>
    </row>
    <row r="8" spans="1:6" x14ac:dyDescent="0.35">
      <c r="A8" s="6" t="s">
        <v>9</v>
      </c>
      <c r="B8" s="7">
        <v>4.6000000000000005</v>
      </c>
      <c r="C8" s="7">
        <v>11.6</v>
      </c>
      <c r="D8" s="7">
        <v>15.899999999999999</v>
      </c>
      <c r="E8" s="7">
        <v>112.7</v>
      </c>
      <c r="F8" s="7">
        <v>144.80000000000001</v>
      </c>
    </row>
    <row r="9" spans="1:6" x14ac:dyDescent="0.35">
      <c r="A9" s="9" t="s">
        <v>3</v>
      </c>
      <c r="B9" s="7">
        <v>4.4000000000000004</v>
      </c>
      <c r="C9" s="7">
        <v>8.6</v>
      </c>
      <c r="D9" s="7">
        <v>9.1999999999999993</v>
      </c>
      <c r="E9" s="7">
        <v>41</v>
      </c>
      <c r="F9" s="7">
        <v>63.2</v>
      </c>
    </row>
    <row r="10" spans="1:6" x14ac:dyDescent="0.35">
      <c r="A10" s="9" t="s">
        <v>4</v>
      </c>
      <c r="B10" s="7">
        <v>0.2</v>
      </c>
      <c r="C10" s="7">
        <v>3</v>
      </c>
      <c r="D10" s="7">
        <v>6.7</v>
      </c>
      <c r="E10" s="7">
        <v>71.7</v>
      </c>
      <c r="F10" s="7">
        <v>81.600000000000009</v>
      </c>
    </row>
    <row r="11" spans="1:6" x14ac:dyDescent="0.35">
      <c r="A11" s="6" t="s">
        <v>11</v>
      </c>
      <c r="B11" s="7">
        <v>12.799999999999999</v>
      </c>
      <c r="C11" s="7">
        <v>27</v>
      </c>
      <c r="D11" s="7">
        <v>35.6</v>
      </c>
      <c r="E11" s="7">
        <v>210.60000000000002</v>
      </c>
      <c r="F11" s="7">
        <v>286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ACE4C-EAAD-4D42-B859-0E5A7CA96F95}">
  <dimension ref="A1:D5"/>
  <sheetViews>
    <sheetView workbookViewId="0">
      <selection activeCell="N8" sqref="N8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4" width="11.81640625" bestFit="1" customWidth="1"/>
  </cols>
  <sheetData>
    <row r="1" spans="1:4" x14ac:dyDescent="0.35">
      <c r="A1" s="5" t="s">
        <v>13</v>
      </c>
      <c r="B1" s="5" t="s">
        <v>10</v>
      </c>
    </row>
    <row r="2" spans="1:4" x14ac:dyDescent="0.35">
      <c r="A2" s="5" t="s">
        <v>12</v>
      </c>
      <c r="B2" t="s">
        <v>3</v>
      </c>
      <c r="C2" t="s">
        <v>4</v>
      </c>
      <c r="D2" t="s">
        <v>11</v>
      </c>
    </row>
    <row r="3" spans="1:4" x14ac:dyDescent="0.35">
      <c r="A3" s="6" t="s">
        <v>8</v>
      </c>
      <c r="B3" s="7">
        <v>39.180985698117091</v>
      </c>
      <c r="C3" s="7">
        <v>71.002460024600239</v>
      </c>
      <c r="D3" s="7">
        <v>110.18344572271732</v>
      </c>
    </row>
    <row r="4" spans="1:4" x14ac:dyDescent="0.35">
      <c r="A4" s="6" t="s">
        <v>9</v>
      </c>
      <c r="B4" s="7">
        <v>46.924177396280399</v>
      </c>
      <c r="C4" s="7">
        <v>75.63559322033899</v>
      </c>
      <c r="D4" s="7">
        <v>122.55977061661939</v>
      </c>
    </row>
    <row r="5" spans="1:4" x14ac:dyDescent="0.35">
      <c r="A5" s="6" t="s">
        <v>11</v>
      </c>
      <c r="B5" s="7">
        <v>86.105163094397483</v>
      </c>
      <c r="C5" s="7">
        <v>146.63805324493921</v>
      </c>
      <c r="D5" s="7">
        <v>232.7432163393367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849FF-950C-457E-8BFA-29756E9ACE09}">
  <dimension ref="A1:D9"/>
  <sheetViews>
    <sheetView workbookViewId="0">
      <selection activeCell="D20" sqref="D20"/>
    </sheetView>
  </sheetViews>
  <sheetFormatPr defaultRowHeight="14.5" x14ac:dyDescent="0.35"/>
  <cols>
    <col min="1" max="1" width="13.26953125" bestFit="1" customWidth="1"/>
    <col min="2" max="2" width="15.26953125" bestFit="1" customWidth="1"/>
    <col min="3" max="3" width="11.81640625" bestFit="1" customWidth="1"/>
    <col min="4" max="4" width="10.7265625" bestFit="1" customWidth="1"/>
  </cols>
  <sheetData>
    <row r="1" spans="1:4" x14ac:dyDescent="0.35">
      <c r="A1" s="5" t="s">
        <v>13</v>
      </c>
      <c r="B1" s="5" t="s">
        <v>10</v>
      </c>
    </row>
    <row r="2" spans="1:4" x14ac:dyDescent="0.35">
      <c r="A2" s="5" t="s">
        <v>12</v>
      </c>
      <c r="B2" t="s">
        <v>28</v>
      </c>
      <c r="C2" t="s">
        <v>29</v>
      </c>
      <c r="D2" t="s">
        <v>11</v>
      </c>
    </row>
    <row r="3" spans="1:4" x14ac:dyDescent="0.35">
      <c r="A3" s="6" t="s">
        <v>8</v>
      </c>
      <c r="B3" s="7">
        <v>41.096234066569494</v>
      </c>
      <c r="C3" s="7">
        <v>158.90376593343052</v>
      </c>
      <c r="D3" s="7">
        <v>200</v>
      </c>
    </row>
    <row r="4" spans="1:4" x14ac:dyDescent="0.35">
      <c r="A4" s="9" t="s">
        <v>3</v>
      </c>
      <c r="B4" s="7">
        <v>30.671879823027062</v>
      </c>
      <c r="C4" s="7">
        <v>69.328120176972945</v>
      </c>
      <c r="D4" s="7">
        <v>100</v>
      </c>
    </row>
    <row r="5" spans="1:4" x14ac:dyDescent="0.35">
      <c r="A5" s="9" t="s">
        <v>4</v>
      </c>
      <c r="B5" s="7">
        <v>10.424354243542435</v>
      </c>
      <c r="C5" s="7">
        <v>89.575645756457561</v>
      </c>
      <c r="D5" s="7">
        <v>100</v>
      </c>
    </row>
    <row r="6" spans="1:4" x14ac:dyDescent="0.35">
      <c r="A6" s="6" t="s">
        <v>9</v>
      </c>
      <c r="B6" s="7">
        <v>34.782235315988139</v>
      </c>
      <c r="C6" s="7">
        <v>165.21776468401185</v>
      </c>
      <c r="D6" s="7">
        <v>200</v>
      </c>
    </row>
    <row r="7" spans="1:4" x14ac:dyDescent="0.35">
      <c r="A7" s="9" t="s">
        <v>3</v>
      </c>
      <c r="B7" s="7">
        <v>26.943252265140679</v>
      </c>
      <c r="C7" s="7">
        <v>73.056747734859329</v>
      </c>
      <c r="D7" s="7">
        <v>100</v>
      </c>
    </row>
    <row r="8" spans="1:4" x14ac:dyDescent="0.35">
      <c r="A8" s="9" t="s">
        <v>4</v>
      </c>
      <c r="B8" s="7">
        <v>7.8389830508474576</v>
      </c>
      <c r="C8" s="7">
        <v>92.16101694915254</v>
      </c>
      <c r="D8" s="7">
        <v>100</v>
      </c>
    </row>
    <row r="9" spans="1:4" x14ac:dyDescent="0.35">
      <c r="A9" s="6" t="s">
        <v>11</v>
      </c>
      <c r="B9" s="7">
        <v>75.87846938255764</v>
      </c>
      <c r="C9" s="7">
        <v>324.12153061744237</v>
      </c>
      <c r="D9" s="7">
        <v>400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32ECB-192D-42D7-975B-11AC1D69CBDA}">
  <dimension ref="A1:D5"/>
  <sheetViews>
    <sheetView workbookViewId="0">
      <selection activeCell="C2" sqref="C2"/>
    </sheetView>
  </sheetViews>
  <sheetFormatPr defaultRowHeight="14.5" x14ac:dyDescent="0.35"/>
  <cols>
    <col min="1" max="1" width="17.26953125" bestFit="1" customWidth="1"/>
    <col min="2" max="2" width="15.26953125" bestFit="1" customWidth="1"/>
    <col min="3" max="3" width="9.54296875" bestFit="1" customWidth="1"/>
    <col min="4" max="4" width="10.7265625" bestFit="1" customWidth="1"/>
    <col min="5" max="5" width="4.81640625" bestFit="1" customWidth="1"/>
    <col min="6" max="6" width="10.7265625" bestFit="1" customWidth="1"/>
  </cols>
  <sheetData>
    <row r="1" spans="1:4" x14ac:dyDescent="0.35">
      <c r="A1" s="5" t="s">
        <v>23</v>
      </c>
      <c r="B1" s="5" t="s">
        <v>10</v>
      </c>
    </row>
    <row r="2" spans="1:4" x14ac:dyDescent="0.35">
      <c r="A2" s="5" t="s">
        <v>12</v>
      </c>
      <c r="B2" t="s">
        <v>3</v>
      </c>
      <c r="C2" t="s">
        <v>4</v>
      </c>
      <c r="D2" t="s">
        <v>11</v>
      </c>
    </row>
    <row r="3" spans="1:4" x14ac:dyDescent="0.35">
      <c r="A3" s="6" t="s">
        <v>8</v>
      </c>
      <c r="B3" s="7">
        <v>46.7</v>
      </c>
      <c r="C3" s="7">
        <v>66.7</v>
      </c>
      <c r="D3" s="7">
        <v>113.4</v>
      </c>
    </row>
    <row r="4" spans="1:4" x14ac:dyDescent="0.35">
      <c r="A4" s="6" t="s">
        <v>9</v>
      </c>
      <c r="B4" s="7">
        <v>56.5</v>
      </c>
      <c r="C4" s="7">
        <v>71.3</v>
      </c>
      <c r="D4" s="7">
        <v>127.8</v>
      </c>
    </row>
    <row r="5" spans="1:4" x14ac:dyDescent="0.35">
      <c r="A5" s="6" t="s">
        <v>11</v>
      </c>
      <c r="B5" s="7">
        <v>103.2</v>
      </c>
      <c r="C5" s="7">
        <v>138</v>
      </c>
      <c r="D5" s="7">
        <v>241.2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9A52F-CC8D-4A07-9CE7-F279773D08E7}">
  <dimension ref="A1:D5"/>
  <sheetViews>
    <sheetView workbookViewId="0">
      <selection activeCell="D3" sqref="D3"/>
    </sheetView>
  </sheetViews>
  <sheetFormatPr defaultRowHeight="14.5" x14ac:dyDescent="0.35"/>
  <cols>
    <col min="1" max="1" width="19.90625" bestFit="1" customWidth="1"/>
    <col min="2" max="2" width="15.26953125" bestFit="1" customWidth="1"/>
    <col min="3" max="3" width="9.54296875" bestFit="1" customWidth="1"/>
    <col min="4" max="4" width="10.7265625" bestFit="1" customWidth="1"/>
  </cols>
  <sheetData>
    <row r="1" spans="1:4" x14ac:dyDescent="0.35">
      <c r="A1" s="5" t="s">
        <v>36</v>
      </c>
      <c r="B1" s="5" t="s">
        <v>10</v>
      </c>
    </row>
    <row r="2" spans="1:4" x14ac:dyDescent="0.35">
      <c r="A2" s="5" t="s">
        <v>12</v>
      </c>
      <c r="B2" t="s">
        <v>35</v>
      </c>
      <c r="C2" t="s">
        <v>4</v>
      </c>
      <c r="D2" t="s">
        <v>11</v>
      </c>
    </row>
    <row r="3" spans="1:4" x14ac:dyDescent="0.35">
      <c r="A3" s="6" t="s">
        <v>8</v>
      </c>
      <c r="B3" s="7">
        <v>26285</v>
      </c>
      <c r="C3" s="7">
        <v>56643</v>
      </c>
      <c r="D3" s="7">
        <v>82928</v>
      </c>
    </row>
    <row r="4" spans="1:4" x14ac:dyDescent="0.35">
      <c r="A4" s="6" t="s">
        <v>9</v>
      </c>
      <c r="B4" s="7">
        <v>39706</v>
      </c>
      <c r="C4" s="7">
        <v>70427</v>
      </c>
      <c r="D4" s="7">
        <v>110133</v>
      </c>
    </row>
    <row r="5" spans="1:4" x14ac:dyDescent="0.35">
      <c r="A5" s="6" t="s">
        <v>11</v>
      </c>
      <c r="B5" s="7">
        <v>65991</v>
      </c>
      <c r="C5" s="7">
        <v>127070</v>
      </c>
      <c r="D5" s="7">
        <v>193061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7DCBC-A8C5-409E-BE1F-9B618094355A}">
  <dimension ref="A1:D5"/>
  <sheetViews>
    <sheetView workbookViewId="0">
      <selection activeCell="G19" sqref="G19"/>
    </sheetView>
  </sheetViews>
  <sheetFormatPr defaultRowHeight="14.5" x14ac:dyDescent="0.35"/>
  <cols>
    <col min="1" max="2" width="15.26953125" bestFit="1" customWidth="1"/>
    <col min="3" max="3" width="9.54296875" bestFit="1" customWidth="1"/>
    <col min="4" max="4" width="10.7265625" bestFit="1" customWidth="1"/>
  </cols>
  <sheetData>
    <row r="1" spans="1:4" x14ac:dyDescent="0.35">
      <c r="A1" s="5" t="s">
        <v>39</v>
      </c>
      <c r="B1" s="5" t="s">
        <v>10</v>
      </c>
    </row>
    <row r="2" spans="1:4" x14ac:dyDescent="0.35">
      <c r="A2" s="5" t="s">
        <v>12</v>
      </c>
      <c r="B2" t="s">
        <v>3</v>
      </c>
      <c r="C2" t="s">
        <v>4</v>
      </c>
      <c r="D2" t="s">
        <v>11</v>
      </c>
    </row>
    <row r="3" spans="1:4" x14ac:dyDescent="0.35">
      <c r="A3" s="6" t="s">
        <v>8</v>
      </c>
      <c r="B3" s="7">
        <v>115.7</v>
      </c>
      <c r="C3" s="7">
        <v>96.5</v>
      </c>
      <c r="D3" s="7">
        <v>212.2</v>
      </c>
    </row>
    <row r="4" spans="1:4" x14ac:dyDescent="0.35">
      <c r="A4" s="6" t="s">
        <v>9</v>
      </c>
      <c r="B4" s="7">
        <v>145.6</v>
      </c>
      <c r="C4" s="7">
        <v>114.6</v>
      </c>
      <c r="D4" s="7">
        <v>260.2</v>
      </c>
    </row>
    <row r="5" spans="1:4" x14ac:dyDescent="0.35">
      <c r="A5" s="6" t="s">
        <v>11</v>
      </c>
      <c r="B5" s="7">
        <v>261.3</v>
      </c>
      <c r="C5" s="7">
        <v>211.1</v>
      </c>
      <c r="D5" s="7">
        <v>472.4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95A07-DF5B-4EAB-BC99-D5C50B6E3F4E}">
  <dimension ref="A1:E19"/>
  <sheetViews>
    <sheetView topLeftCell="C1" workbookViewId="0">
      <selection activeCell="C2" sqref="C2:E6"/>
    </sheetView>
  </sheetViews>
  <sheetFormatPr defaultRowHeight="14.5" x14ac:dyDescent="0.35"/>
  <cols>
    <col min="1" max="1" width="13.26953125" bestFit="1" customWidth="1"/>
    <col min="2" max="2" width="17.54296875" bestFit="1" customWidth="1"/>
    <col min="3" max="3" width="6.81640625" bestFit="1" customWidth="1"/>
    <col min="4" max="4" width="14" bestFit="1" customWidth="1"/>
    <col min="5" max="5" width="11" bestFit="1" customWidth="1"/>
  </cols>
  <sheetData>
    <row r="1" spans="1:5" x14ac:dyDescent="0.35">
      <c r="A1" s="5" t="s">
        <v>12</v>
      </c>
      <c r="B1" t="s">
        <v>40</v>
      </c>
    </row>
    <row r="2" spans="1:5" x14ac:dyDescent="0.35">
      <c r="A2" s="6" t="s">
        <v>6</v>
      </c>
      <c r="B2" s="7">
        <v>12971</v>
      </c>
      <c r="C2" s="3" t="s">
        <v>5</v>
      </c>
      <c r="D2" s="2" t="s">
        <v>0</v>
      </c>
      <c r="E2" s="2" t="s">
        <v>1</v>
      </c>
    </row>
    <row r="3" spans="1:5" x14ac:dyDescent="0.35">
      <c r="A3" s="9" t="s">
        <v>3</v>
      </c>
      <c r="B3" s="7">
        <v>9719</v>
      </c>
      <c r="C3" s="3" t="s">
        <v>6</v>
      </c>
      <c r="D3" s="2" t="s">
        <v>3</v>
      </c>
      <c r="E3" s="2">
        <v>9719</v>
      </c>
    </row>
    <row r="4" spans="1:5" x14ac:dyDescent="0.35">
      <c r="A4" s="9" t="s">
        <v>4</v>
      </c>
      <c r="B4" s="7">
        <v>3252</v>
      </c>
      <c r="C4" s="3" t="s">
        <v>6</v>
      </c>
      <c r="D4" s="2" t="s">
        <v>4</v>
      </c>
      <c r="E4" s="2">
        <v>3252</v>
      </c>
    </row>
    <row r="5" spans="1:5" x14ac:dyDescent="0.35">
      <c r="A5" s="6" t="s">
        <v>11</v>
      </c>
      <c r="B5" s="7">
        <v>12971</v>
      </c>
      <c r="C5" s="3" t="s">
        <v>7</v>
      </c>
      <c r="D5" s="2" t="s">
        <v>3</v>
      </c>
      <c r="E5" s="3">
        <v>2097</v>
      </c>
    </row>
    <row r="6" spans="1:5" ht="15" thickBot="1" x14ac:dyDescent="0.4">
      <c r="C6" s="3" t="s">
        <v>7</v>
      </c>
      <c r="D6" s="2" t="s">
        <v>4</v>
      </c>
      <c r="E6" s="4">
        <v>1416</v>
      </c>
    </row>
    <row r="15" spans="1:5" x14ac:dyDescent="0.35">
      <c r="A15" s="5" t="s">
        <v>12</v>
      </c>
      <c r="B15" t="s">
        <v>40</v>
      </c>
    </row>
    <row r="16" spans="1:5" x14ac:dyDescent="0.35">
      <c r="A16" s="6" t="s">
        <v>7</v>
      </c>
      <c r="B16" s="7">
        <v>3513</v>
      </c>
    </row>
    <row r="17" spans="1:2" x14ac:dyDescent="0.35">
      <c r="A17" s="9" t="s">
        <v>3</v>
      </c>
      <c r="B17" s="7">
        <v>2097</v>
      </c>
    </row>
    <row r="18" spans="1:2" x14ac:dyDescent="0.35">
      <c r="A18" s="9" t="s">
        <v>4</v>
      </c>
      <c r="B18" s="7">
        <v>1416</v>
      </c>
    </row>
    <row r="19" spans="1:2" x14ac:dyDescent="0.35">
      <c r="A19" s="6" t="s">
        <v>11</v>
      </c>
      <c r="B19" s="7">
        <v>3513</v>
      </c>
    </row>
  </sheetData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E1FA-01BA-49B0-820D-5138779B24B7}">
  <dimension ref="A1:K76"/>
  <sheetViews>
    <sheetView topLeftCell="B1" workbookViewId="0">
      <selection activeCell="I3" sqref="I3:K7"/>
    </sheetView>
  </sheetViews>
  <sheetFormatPr defaultRowHeight="14.5" x14ac:dyDescent="0.35"/>
  <cols>
    <col min="1" max="1" width="17" bestFit="1" customWidth="1"/>
    <col min="2" max="2" width="14" bestFit="1" customWidth="1"/>
    <col min="3" max="3" width="19.1796875" bestFit="1" customWidth="1"/>
    <col min="5" max="5" width="11.81640625" bestFit="1" customWidth="1"/>
    <col min="6" max="6" width="10.81640625" bestFit="1" customWidth="1"/>
    <col min="10" max="10" width="14" bestFit="1" customWidth="1"/>
    <col min="11" max="11" width="11" bestFit="1" customWidth="1"/>
  </cols>
  <sheetData>
    <row r="1" spans="1:11" x14ac:dyDescent="0.35">
      <c r="A1" t="s">
        <v>14</v>
      </c>
    </row>
    <row r="3" spans="1:11" x14ac:dyDescent="0.35">
      <c r="A3" t="s">
        <v>5</v>
      </c>
      <c r="B3" t="s">
        <v>0</v>
      </c>
      <c r="C3" t="s">
        <v>1</v>
      </c>
      <c r="D3" t="s">
        <v>2</v>
      </c>
      <c r="I3" s="3" t="s">
        <v>5</v>
      </c>
      <c r="J3" s="2" t="s">
        <v>0</v>
      </c>
      <c r="K3" s="2" t="s">
        <v>1</v>
      </c>
    </row>
    <row r="4" spans="1:11" x14ac:dyDescent="0.35">
      <c r="A4" t="s">
        <v>8</v>
      </c>
      <c r="B4" t="s">
        <v>3</v>
      </c>
      <c r="C4">
        <v>4505</v>
      </c>
      <c r="D4">
        <f>ROUND(C4*100/K4,1)</f>
        <v>46.4</v>
      </c>
      <c r="I4" s="3" t="s">
        <v>6</v>
      </c>
      <c r="J4" s="2" t="s">
        <v>3</v>
      </c>
      <c r="K4" s="2">
        <v>9719</v>
      </c>
    </row>
    <row r="5" spans="1:11" ht="15" thickBot="1" x14ac:dyDescent="0.4">
      <c r="A5" t="s">
        <v>8</v>
      </c>
      <c r="B5" s="1" t="s">
        <v>4</v>
      </c>
      <c r="C5" s="1">
        <v>2451</v>
      </c>
      <c r="D5" s="1">
        <f>ROUND(C5*100/K5,1)</f>
        <v>75.400000000000006</v>
      </c>
      <c r="I5" s="3" t="s">
        <v>6</v>
      </c>
      <c r="J5" s="2" t="s">
        <v>4</v>
      </c>
      <c r="K5" s="2">
        <v>3252</v>
      </c>
    </row>
    <row r="6" spans="1:11" x14ac:dyDescent="0.35">
      <c r="A6" t="s">
        <v>9</v>
      </c>
      <c r="B6" t="s">
        <v>3</v>
      </c>
      <c r="C6">
        <v>1028</v>
      </c>
      <c r="D6">
        <f>ROUND(C6*100/K6,1)</f>
        <v>49</v>
      </c>
      <c r="I6" s="3" t="s">
        <v>7</v>
      </c>
      <c r="J6" s="2" t="s">
        <v>3</v>
      </c>
      <c r="K6" s="3">
        <v>2097</v>
      </c>
    </row>
    <row r="7" spans="1:11" ht="15" thickBot="1" x14ac:dyDescent="0.4">
      <c r="A7" t="s">
        <v>9</v>
      </c>
      <c r="B7" s="1" t="s">
        <v>4</v>
      </c>
      <c r="C7" s="1">
        <v>1097</v>
      </c>
      <c r="D7" s="1">
        <f>ROUND(C7*100/K7,1)</f>
        <v>77.5</v>
      </c>
      <c r="I7" s="3" t="s">
        <v>7</v>
      </c>
      <c r="J7" s="2" t="s">
        <v>4</v>
      </c>
      <c r="K7" s="4">
        <v>1416</v>
      </c>
    </row>
    <row r="10" spans="1:11" x14ac:dyDescent="0.35">
      <c r="A10" t="s">
        <v>15</v>
      </c>
    </row>
    <row r="12" spans="1:11" x14ac:dyDescent="0.35">
      <c r="A12" t="s">
        <v>5</v>
      </c>
      <c r="B12" t="s">
        <v>0</v>
      </c>
      <c r="C12" t="s">
        <v>16</v>
      </c>
      <c r="D12" t="s">
        <v>17</v>
      </c>
      <c r="E12" t="s">
        <v>2</v>
      </c>
      <c r="F12" t="s">
        <v>22</v>
      </c>
    </row>
    <row r="13" spans="1:11" x14ac:dyDescent="0.35">
      <c r="A13" t="s">
        <v>8</v>
      </c>
      <c r="B13" t="s">
        <v>3</v>
      </c>
      <c r="C13" t="s">
        <v>18</v>
      </c>
      <c r="D13">
        <v>1086</v>
      </c>
      <c r="E13" s="8">
        <f>D13*100/$K$4</f>
        <v>11.173989093528141</v>
      </c>
      <c r="F13">
        <f>ROUND(E13,1)</f>
        <v>11.2</v>
      </c>
    </row>
    <row r="14" spans="1:11" x14ac:dyDescent="0.35">
      <c r="A14" t="s">
        <v>8</v>
      </c>
      <c r="B14" t="s">
        <v>3</v>
      </c>
      <c r="C14" t="s">
        <v>19</v>
      </c>
      <c r="D14">
        <v>3242</v>
      </c>
      <c r="E14" s="8">
        <f t="shared" ref="E14:E16" si="0">D14*100/$K$4</f>
        <v>33.357341290256201</v>
      </c>
      <c r="F14">
        <f>ROUND(E14,1)</f>
        <v>33.4</v>
      </c>
    </row>
    <row r="15" spans="1:11" x14ac:dyDescent="0.35">
      <c r="A15" t="s">
        <v>8</v>
      </c>
      <c r="B15" t="s">
        <v>3</v>
      </c>
      <c r="C15" t="s">
        <v>20</v>
      </c>
      <c r="D15">
        <v>1090</v>
      </c>
      <c r="E15" s="8">
        <f t="shared" si="0"/>
        <v>11.215145591110197</v>
      </c>
      <c r="F15">
        <f>ROUND(E15,1)</f>
        <v>11.2</v>
      </c>
    </row>
    <row r="16" spans="1:11" x14ac:dyDescent="0.35">
      <c r="A16" t="s">
        <v>8</v>
      </c>
      <c r="B16" t="s">
        <v>3</v>
      </c>
      <c r="C16" t="s">
        <v>21</v>
      </c>
      <c r="D16">
        <v>744</v>
      </c>
      <c r="E16" s="8">
        <f t="shared" si="0"/>
        <v>7.6551085502623728</v>
      </c>
      <c r="F16">
        <f>ROUND(E16,1)</f>
        <v>7.7</v>
      </c>
    </row>
    <row r="17" spans="1:6" x14ac:dyDescent="0.35">
      <c r="A17" t="s">
        <v>8</v>
      </c>
      <c r="B17" t="s">
        <v>4</v>
      </c>
      <c r="C17" t="s">
        <v>19</v>
      </c>
      <c r="D17">
        <v>2099</v>
      </c>
      <c r="E17" s="8">
        <f>D17*100/$K$5</f>
        <v>64.544895448954492</v>
      </c>
      <c r="F17">
        <f>ROUND(E17,1)</f>
        <v>64.5</v>
      </c>
    </row>
    <row r="18" spans="1:6" x14ac:dyDescent="0.35">
      <c r="A18" t="s">
        <v>8</v>
      </c>
      <c r="B18" t="s">
        <v>4</v>
      </c>
      <c r="C18" t="s">
        <v>18</v>
      </c>
      <c r="D18">
        <v>136</v>
      </c>
      <c r="E18" s="8">
        <f t="shared" ref="E18:E20" si="1">D18*100/$K$5</f>
        <v>4.1820418204182044</v>
      </c>
      <c r="F18">
        <f>ROUND(E18,1)</f>
        <v>4.2</v>
      </c>
    </row>
    <row r="19" spans="1:6" x14ac:dyDescent="0.35">
      <c r="A19" t="s">
        <v>8</v>
      </c>
      <c r="B19" t="s">
        <v>4</v>
      </c>
      <c r="C19" t="s">
        <v>20</v>
      </c>
      <c r="D19">
        <v>276</v>
      </c>
      <c r="E19" s="8">
        <f t="shared" si="1"/>
        <v>8.4870848708487081</v>
      </c>
      <c r="F19">
        <f>ROUND(E19,1)</f>
        <v>8.5</v>
      </c>
    </row>
    <row r="20" spans="1:6" ht="15" thickBot="1" x14ac:dyDescent="0.4">
      <c r="A20" t="s">
        <v>8</v>
      </c>
      <c r="B20" s="1" t="s">
        <v>4</v>
      </c>
      <c r="C20" s="1" t="s">
        <v>21</v>
      </c>
      <c r="D20" s="1">
        <v>15</v>
      </c>
      <c r="E20" s="8">
        <f t="shared" si="1"/>
        <v>0.46125461254612549</v>
      </c>
      <c r="F20">
        <f>ROUND(E20,1)</f>
        <v>0.5</v>
      </c>
    </row>
    <row r="21" spans="1:6" x14ac:dyDescent="0.35">
      <c r="A21" t="s">
        <v>9</v>
      </c>
      <c r="B21" t="s">
        <v>3</v>
      </c>
      <c r="C21" t="s">
        <v>18</v>
      </c>
      <c r="D21">
        <v>180</v>
      </c>
      <c r="E21" s="8">
        <f>D21*100/$K$6</f>
        <v>8.5836909871244629</v>
      </c>
      <c r="F21">
        <f>ROUND(E21,1)</f>
        <v>8.6</v>
      </c>
    </row>
    <row r="22" spans="1:6" x14ac:dyDescent="0.35">
      <c r="A22" t="s">
        <v>9</v>
      </c>
      <c r="B22" t="s">
        <v>3</v>
      </c>
      <c r="C22" t="s">
        <v>19</v>
      </c>
      <c r="D22">
        <v>859</v>
      </c>
      <c r="E22" s="8">
        <f t="shared" ref="E22:E24" si="2">D22*100/$K$6</f>
        <v>40.963280877443971</v>
      </c>
      <c r="F22">
        <f>ROUND(E22,1)</f>
        <v>41</v>
      </c>
    </row>
    <row r="23" spans="1:6" x14ac:dyDescent="0.35">
      <c r="A23" t="s">
        <v>9</v>
      </c>
      <c r="B23" t="s">
        <v>3</v>
      </c>
      <c r="C23" t="s">
        <v>20</v>
      </c>
      <c r="D23">
        <v>192</v>
      </c>
      <c r="E23" s="8">
        <f t="shared" si="2"/>
        <v>9.1559370529327619</v>
      </c>
      <c r="F23">
        <f>ROUND(E23,1)</f>
        <v>9.1999999999999993</v>
      </c>
    </row>
    <row r="24" spans="1:6" x14ac:dyDescent="0.35">
      <c r="A24" t="s">
        <v>9</v>
      </c>
      <c r="B24" t="s">
        <v>3</v>
      </c>
      <c r="C24" t="s">
        <v>21</v>
      </c>
      <c r="D24">
        <v>93</v>
      </c>
      <c r="E24" s="8">
        <f t="shared" si="2"/>
        <v>4.4349070100143058</v>
      </c>
      <c r="F24">
        <f>ROUND(E24,1)</f>
        <v>4.4000000000000004</v>
      </c>
    </row>
    <row r="25" spans="1:6" x14ac:dyDescent="0.35">
      <c r="A25" t="s">
        <v>9</v>
      </c>
      <c r="B25" t="s">
        <v>4</v>
      </c>
      <c r="C25" t="s">
        <v>19</v>
      </c>
      <c r="D25">
        <v>1015</v>
      </c>
      <c r="E25" s="8">
        <f>D25*100/$K$7</f>
        <v>71.680790960451972</v>
      </c>
      <c r="F25">
        <f>ROUND(E25,1)</f>
        <v>71.7</v>
      </c>
    </row>
    <row r="26" spans="1:6" x14ac:dyDescent="0.35">
      <c r="A26" t="s">
        <v>9</v>
      </c>
      <c r="B26" t="s">
        <v>4</v>
      </c>
      <c r="C26" t="s">
        <v>18</v>
      </c>
      <c r="D26">
        <v>42</v>
      </c>
      <c r="E26" s="8">
        <f t="shared" ref="E26:E28" si="3">D26*100/$K$7</f>
        <v>2.9661016949152543</v>
      </c>
      <c r="F26">
        <f>ROUND(E26,1)</f>
        <v>3</v>
      </c>
    </row>
    <row r="27" spans="1:6" x14ac:dyDescent="0.35">
      <c r="A27" t="s">
        <v>9</v>
      </c>
      <c r="B27" t="s">
        <v>4</v>
      </c>
      <c r="C27" t="s">
        <v>20</v>
      </c>
      <c r="D27">
        <v>95</v>
      </c>
      <c r="E27" s="8">
        <f t="shared" si="3"/>
        <v>6.7090395480225986</v>
      </c>
      <c r="F27">
        <f>ROUND(E27,1)</f>
        <v>6.7</v>
      </c>
    </row>
    <row r="28" spans="1:6" ht="15" thickBot="1" x14ac:dyDescent="0.4">
      <c r="A28" t="s">
        <v>9</v>
      </c>
      <c r="B28" s="1" t="s">
        <v>4</v>
      </c>
      <c r="C28" s="1" t="s">
        <v>21</v>
      </c>
      <c r="D28" s="1">
        <v>3</v>
      </c>
      <c r="E28" s="8">
        <f t="shared" si="3"/>
        <v>0.21186440677966101</v>
      </c>
      <c r="F28">
        <f>ROUND(E28,1)</f>
        <v>0.2</v>
      </c>
    </row>
    <row r="30" spans="1:6" x14ac:dyDescent="0.35">
      <c r="A30" t="s">
        <v>24</v>
      </c>
    </row>
    <row r="32" spans="1:6" x14ac:dyDescent="0.35">
      <c r="A32" t="s">
        <v>25</v>
      </c>
      <c r="B32" t="s">
        <v>0</v>
      </c>
      <c r="C32" t="s">
        <v>1</v>
      </c>
      <c r="D32" t="s">
        <v>2</v>
      </c>
    </row>
    <row r="33" spans="1:6" x14ac:dyDescent="0.35">
      <c r="A33" t="s">
        <v>8</v>
      </c>
      <c r="B33" t="s">
        <v>3</v>
      </c>
      <c r="C33">
        <v>3808</v>
      </c>
      <c r="D33">
        <f>C33*100/$K$4</f>
        <v>39.180985698117091</v>
      </c>
    </row>
    <row r="34" spans="1:6" ht="15" thickBot="1" x14ac:dyDescent="0.4">
      <c r="A34" t="s">
        <v>8</v>
      </c>
      <c r="B34" s="1" t="s">
        <v>4</v>
      </c>
      <c r="C34" s="1">
        <v>2309</v>
      </c>
      <c r="D34" s="1">
        <f>C34*100/$K$5</f>
        <v>71.002460024600239</v>
      </c>
    </row>
    <row r="35" spans="1:6" x14ac:dyDescent="0.35">
      <c r="A35" t="s">
        <v>9</v>
      </c>
      <c r="B35" t="s">
        <v>3</v>
      </c>
      <c r="C35">
        <v>984</v>
      </c>
      <c r="D35">
        <f>C35*100/$K$6</f>
        <v>46.924177396280399</v>
      </c>
    </row>
    <row r="36" spans="1:6" ht="15" thickBot="1" x14ac:dyDescent="0.4">
      <c r="A36" t="s">
        <v>9</v>
      </c>
      <c r="B36" s="1" t="s">
        <v>4</v>
      </c>
      <c r="C36" s="1">
        <v>1071</v>
      </c>
      <c r="D36" s="1">
        <f>C36*100/$K$7</f>
        <v>75.63559322033899</v>
      </c>
    </row>
    <row r="39" spans="1:6" x14ac:dyDescent="0.35">
      <c r="A39" t="s">
        <v>26</v>
      </c>
    </row>
    <row r="41" spans="1:6" x14ac:dyDescent="0.35">
      <c r="A41" t="s">
        <v>25</v>
      </c>
      <c r="B41" t="s">
        <v>0</v>
      </c>
      <c r="C41" t="s">
        <v>27</v>
      </c>
      <c r="D41" t="s">
        <v>17</v>
      </c>
      <c r="E41" t="s">
        <v>2</v>
      </c>
      <c r="F41" t="s">
        <v>22</v>
      </c>
    </row>
    <row r="42" spans="1:6" x14ac:dyDescent="0.35">
      <c r="A42" t="s">
        <v>8</v>
      </c>
      <c r="B42" t="s">
        <v>3</v>
      </c>
      <c r="C42" t="s">
        <v>28</v>
      </c>
      <c r="D42">
        <v>2981</v>
      </c>
      <c r="E42">
        <f>D42*100/$K$4</f>
        <v>30.671879823027062</v>
      </c>
      <c r="F42">
        <f>ROUND(E42,1)</f>
        <v>30.7</v>
      </c>
    </row>
    <row r="43" spans="1:6" x14ac:dyDescent="0.35">
      <c r="A43" t="s">
        <v>8</v>
      </c>
      <c r="B43" t="s">
        <v>3</v>
      </c>
      <c r="C43" t="s">
        <v>29</v>
      </c>
      <c r="D43">
        <v>6738</v>
      </c>
      <c r="E43">
        <f>D43*100/$K$4</f>
        <v>69.328120176972945</v>
      </c>
      <c r="F43">
        <f t="shared" ref="F43:F49" si="4">ROUND(E43,1)</f>
        <v>69.3</v>
      </c>
    </row>
    <row r="44" spans="1:6" x14ac:dyDescent="0.35">
      <c r="A44" t="s">
        <v>8</v>
      </c>
      <c r="B44" t="s">
        <v>4</v>
      </c>
      <c r="C44" t="s">
        <v>29</v>
      </c>
      <c r="D44">
        <v>2913</v>
      </c>
      <c r="E44">
        <f>D44*100/$K$5</f>
        <v>89.575645756457561</v>
      </c>
      <c r="F44">
        <f t="shared" si="4"/>
        <v>89.6</v>
      </c>
    </row>
    <row r="45" spans="1:6" ht="15" thickBot="1" x14ac:dyDescent="0.4">
      <c r="A45" t="s">
        <v>8</v>
      </c>
      <c r="B45" s="1" t="s">
        <v>4</v>
      </c>
      <c r="C45" s="1" t="s">
        <v>28</v>
      </c>
      <c r="D45" s="1">
        <v>339</v>
      </c>
      <c r="E45" s="1">
        <f>D45*100/$K$5</f>
        <v>10.424354243542435</v>
      </c>
      <c r="F45">
        <f t="shared" si="4"/>
        <v>10.4</v>
      </c>
    </row>
    <row r="46" spans="1:6" x14ac:dyDescent="0.35">
      <c r="A46" t="s">
        <v>9</v>
      </c>
      <c r="B46" t="s">
        <v>3</v>
      </c>
      <c r="C46" t="s">
        <v>28</v>
      </c>
      <c r="D46">
        <v>565</v>
      </c>
      <c r="E46">
        <f>D46*100/$K$6</f>
        <v>26.943252265140679</v>
      </c>
      <c r="F46">
        <f t="shared" si="4"/>
        <v>26.9</v>
      </c>
    </row>
    <row r="47" spans="1:6" x14ac:dyDescent="0.35">
      <c r="A47" t="s">
        <v>9</v>
      </c>
      <c r="B47" t="s">
        <v>3</v>
      </c>
      <c r="C47" t="s">
        <v>29</v>
      </c>
      <c r="D47">
        <v>1532</v>
      </c>
      <c r="E47">
        <f>D47*100/$K$6</f>
        <v>73.056747734859329</v>
      </c>
      <c r="F47">
        <f t="shared" si="4"/>
        <v>73.099999999999994</v>
      </c>
    </row>
    <row r="48" spans="1:6" x14ac:dyDescent="0.35">
      <c r="A48" t="s">
        <v>9</v>
      </c>
      <c r="B48" t="s">
        <v>4</v>
      </c>
      <c r="C48" t="s">
        <v>29</v>
      </c>
      <c r="D48">
        <v>1305</v>
      </c>
      <c r="E48">
        <f>D48*100/$K$7</f>
        <v>92.16101694915254</v>
      </c>
      <c r="F48">
        <f t="shared" si="4"/>
        <v>92.2</v>
      </c>
    </row>
    <row r="49" spans="1:6" ht="15" thickBot="1" x14ac:dyDescent="0.4">
      <c r="A49" t="s">
        <v>9</v>
      </c>
      <c r="B49" s="1" t="s">
        <v>4</v>
      </c>
      <c r="C49" s="1" t="s">
        <v>28</v>
      </c>
      <c r="D49" s="1">
        <v>111</v>
      </c>
      <c r="E49" s="1">
        <f>D49*100/$K$7</f>
        <v>7.8389830508474576</v>
      </c>
      <c r="F49">
        <f t="shared" si="4"/>
        <v>7.8</v>
      </c>
    </row>
    <row r="52" spans="1:6" x14ac:dyDescent="0.35">
      <c r="A52" t="s">
        <v>31</v>
      </c>
    </row>
    <row r="54" spans="1:6" x14ac:dyDescent="0.35">
      <c r="A54" t="s">
        <v>25</v>
      </c>
      <c r="B54" t="s">
        <v>0</v>
      </c>
      <c r="C54" t="s">
        <v>30</v>
      </c>
      <c r="D54" t="s">
        <v>2</v>
      </c>
      <c r="E54" t="s">
        <v>22</v>
      </c>
    </row>
    <row r="55" spans="1:6" x14ac:dyDescent="0.35">
      <c r="A55" t="s">
        <v>8</v>
      </c>
      <c r="B55" t="s">
        <v>3</v>
      </c>
      <c r="C55">
        <v>4538</v>
      </c>
      <c r="D55">
        <f>C55*100/$K$4</f>
        <v>46.692046506842267</v>
      </c>
      <c r="E55">
        <f>ROUND(D55,1)</f>
        <v>46.7</v>
      </c>
    </row>
    <row r="56" spans="1:6" ht="15" thickBot="1" x14ac:dyDescent="0.4">
      <c r="A56" t="s">
        <v>8</v>
      </c>
      <c r="B56" s="1" t="s">
        <v>4</v>
      </c>
      <c r="C56" s="1">
        <v>2168</v>
      </c>
      <c r="D56" s="1">
        <f>C56*100/$K$5</f>
        <v>66.666666666666671</v>
      </c>
      <c r="E56">
        <f t="shared" ref="E56:E58" si="5">ROUND(D56,1)</f>
        <v>66.7</v>
      </c>
    </row>
    <row r="57" spans="1:6" x14ac:dyDescent="0.35">
      <c r="A57" t="s">
        <v>9</v>
      </c>
      <c r="B57" t="s">
        <v>3</v>
      </c>
      <c r="C57">
        <v>1185</v>
      </c>
      <c r="D57">
        <f>C57*100/$K$6</f>
        <v>56.509298998569385</v>
      </c>
      <c r="E57">
        <f t="shared" si="5"/>
        <v>56.5</v>
      </c>
    </row>
    <row r="58" spans="1:6" x14ac:dyDescent="0.35">
      <c r="A58" t="s">
        <v>9</v>
      </c>
      <c r="B58" t="s">
        <v>4</v>
      </c>
      <c r="C58">
        <v>1009</v>
      </c>
      <c r="D58">
        <f>C58*100/$K$7</f>
        <v>71.25706214689265</v>
      </c>
      <c r="E58">
        <f t="shared" si="5"/>
        <v>71.3</v>
      </c>
    </row>
    <row r="62" spans="1:6" x14ac:dyDescent="0.35">
      <c r="A62" t="s">
        <v>32</v>
      </c>
    </row>
    <row r="64" spans="1:6" x14ac:dyDescent="0.35">
      <c r="A64" t="s">
        <v>25</v>
      </c>
      <c r="B64" t="s">
        <v>33</v>
      </c>
      <c r="C64" t="s">
        <v>34</v>
      </c>
    </row>
    <row r="65" spans="1:3" x14ac:dyDescent="0.35">
      <c r="A65" t="s">
        <v>8</v>
      </c>
      <c r="B65" t="s">
        <v>4</v>
      </c>
      <c r="C65">
        <v>56643</v>
      </c>
    </row>
    <row r="66" spans="1:3" x14ac:dyDescent="0.35">
      <c r="A66" t="s">
        <v>8</v>
      </c>
      <c r="B66" t="s">
        <v>35</v>
      </c>
      <c r="C66">
        <v>26285</v>
      </c>
    </row>
    <row r="67" spans="1:3" x14ac:dyDescent="0.35">
      <c r="A67" t="s">
        <v>9</v>
      </c>
      <c r="B67" t="s">
        <v>4</v>
      </c>
      <c r="C67">
        <v>70427</v>
      </c>
    </row>
    <row r="68" spans="1:3" x14ac:dyDescent="0.35">
      <c r="A68" t="s">
        <v>9</v>
      </c>
      <c r="B68" t="s">
        <v>35</v>
      </c>
      <c r="C68">
        <v>39706</v>
      </c>
    </row>
    <row r="70" spans="1:3" x14ac:dyDescent="0.35">
      <c r="A70" t="s">
        <v>38</v>
      </c>
    </row>
    <row r="71" spans="1:3" ht="15" thickBot="1" x14ac:dyDescent="0.4"/>
    <row r="72" spans="1:3" ht="15" thickBot="1" x14ac:dyDescent="0.4">
      <c r="A72" t="s">
        <v>25</v>
      </c>
      <c r="B72" s="10" t="s">
        <v>0</v>
      </c>
      <c r="C72" s="11" t="s">
        <v>37</v>
      </c>
    </row>
    <row r="73" spans="1:3" x14ac:dyDescent="0.35">
      <c r="A73" t="s">
        <v>8</v>
      </c>
      <c r="B73" s="12" t="s">
        <v>3</v>
      </c>
      <c r="C73" s="13">
        <f>ROUND(115.698184666608,1)</f>
        <v>115.7</v>
      </c>
    </row>
    <row r="74" spans="1:3" ht="15" thickBot="1" x14ac:dyDescent="0.4">
      <c r="A74" t="s">
        <v>8</v>
      </c>
      <c r="B74" s="14" t="s">
        <v>4</v>
      </c>
      <c r="C74" s="15">
        <f>ROUND(96.4605501310648,1)</f>
        <v>96.5</v>
      </c>
    </row>
    <row r="75" spans="1:3" x14ac:dyDescent="0.35">
      <c r="A75" t="s">
        <v>9</v>
      </c>
      <c r="B75" t="s">
        <v>3</v>
      </c>
      <c r="C75">
        <f>ROUND(145.578297498848,1)</f>
        <v>145.6</v>
      </c>
    </row>
    <row r="76" spans="1:3" x14ac:dyDescent="0.35">
      <c r="A76" t="s">
        <v>9</v>
      </c>
      <c r="B76" t="s">
        <v>4</v>
      </c>
      <c r="C76">
        <f>ROUND(114.620353851932,1)</f>
        <v>114.6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Avg_response_rate</vt:lpstr>
      <vt:lpstr>Avg_Response_time</vt:lpstr>
      <vt:lpstr>Avg_acceptance_rate</vt:lpstr>
      <vt:lpstr>identity_Verified</vt:lpstr>
      <vt:lpstr>Instant_booking</vt:lpstr>
      <vt:lpstr>Avg_comments</vt:lpstr>
      <vt:lpstr>Price</vt:lpstr>
      <vt:lpstr>Count_host</vt:lpstr>
      <vt:lpstr>data_host_superhost</vt:lpstr>
      <vt:lpstr>Localhost_host</vt:lpstr>
      <vt:lpstr>DashBoard</vt:lpstr>
      <vt:lpstr>Insights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Nayak</dc:creator>
  <cp:lastModifiedBy>swathy sukumaran</cp:lastModifiedBy>
  <dcterms:created xsi:type="dcterms:W3CDTF">2022-05-28T09:06:17Z</dcterms:created>
  <dcterms:modified xsi:type="dcterms:W3CDTF">2022-05-28T17:21:35Z</dcterms:modified>
</cp:coreProperties>
</file>