
<file path=[Content_Types].xml><?xml version="1.0" encoding="utf-8"?>
<Types xmlns="http://schemas.openxmlformats.org/package/2006/content-types">
  <Default Extension="data" ContentType="application/vnd.openxmlformats-officedocument.model+data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Ex2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1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1103597039c449/Documents/"/>
    </mc:Choice>
  </mc:AlternateContent>
  <xr:revisionPtr revIDLastSave="701" documentId="8_{B29CB5E5-DB80-4AAF-AEA4-89CC06C61F0A}" xr6:coauthVersionLast="47" xr6:coauthVersionMax="47" xr10:uidLastSave="{9216D69C-C46A-41DB-B6B2-EB14F8F29928}"/>
  <bookViews>
    <workbookView xWindow="-108" yWindow="-108" windowWidth="23256" windowHeight="13896" firstSheet="1" activeTab="7" xr2:uid="{2F8F2509-328D-4B8C-B473-90394CC4735E}"/>
  </bookViews>
  <sheets>
    <sheet name="KPI 1" sheetId="1" r:id="rId1"/>
    <sheet name="KPI 2 &amp; 5" sheetId="2" r:id="rId2"/>
    <sheet name="KPI 3" sheetId="8" r:id="rId3"/>
    <sheet name="KPI 4" sheetId="6" r:id="rId4"/>
    <sheet name="KPI 6" sheetId="5" r:id="rId5"/>
    <sheet name="Extra KPI " sheetId="4" r:id="rId6"/>
    <sheet name="Opportunity" sheetId="9" r:id="rId7"/>
    <sheet name="Dashboard" sheetId="10" r:id="rId8"/>
  </sheets>
  <definedNames>
    <definedName name="_xlnm._FilterDatabase" localSheetId="6" hidden="1">Opportunity!$A$1:$G$50</definedName>
  </definedNames>
  <calcPr calcId="191029"/>
  <pivotCaches>
    <pivotCache cacheId="0" r:id="rId9"/>
    <pivotCache cacheId="1" r:id="rId10"/>
    <pivotCache cacheId="2" r:id="rId11"/>
    <pivotCache cacheId="3" r:id="rId12"/>
    <pivotCache cacheId="4" r:id="rId1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gcrm_opportunity_202001231041-43ca9ee1-7d8f-4648-9c91-be120ec5c335" name="gcrm_opportunity_202001231041" connection="Query - gcrm_opportunity_20200123104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9" l="1"/>
  <c r="J7" i="9" a="1"/>
  <c r="K3" i="9"/>
  <c r="J3" i="9"/>
  <c r="I3" i="9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I10" i="5"/>
  <c r="I10" i="5" a="1"/>
  <c r="C10" i="5"/>
  <c r="C9" i="5"/>
  <c r="C8" i="5"/>
  <c r="C7" i="5"/>
  <c r="C6" i="5"/>
  <c r="F5" i="5"/>
  <c r="F5" i="5" a="1"/>
  <c r="C5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EA5A48-1630-4F24-98AA-9635F5C64D98}" name="Query - gcrm_opportunity_202001231041" description="Connection to the 'gcrm_opportunity_202001231041' query in the workbook." type="100" refreshedVersion="8" minRefreshableVersion="5">
    <extLst>
      <ext xmlns:x15="http://schemas.microsoft.com/office/spreadsheetml/2010/11/main" uri="{DE250136-89BD-433C-8126-D09CA5730AF9}">
        <x15:connection id="3eae623b-14b9-4fbf-8b39-15e92d0bace8">
          <x15:oledbPr connection="Provider=Microsoft.Mashup.OleDb.1;Data Source=$Workbook$;Location=gcrm_opportunity_202001231041;Extended Properties=&quot;&quot;">
            <x15:dbTables>
              <x15:dbTable name="gcrm_opportunity_202001231041"/>
            </x15:dbTables>
          </x15:oledbPr>
        </x15:connection>
      </ext>
    </extLst>
  </connection>
  <connection id="2" xr16:uid="{72DF6228-0191-4488-8EF4-C1CD0F8E56BC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<sst xmlns="http://schemas.openxmlformats.org/spreadsheetml/2006/main" count="293" uniqueCount="118">
  <si>
    <t>Count of invoice_number</t>
  </si>
  <si>
    <t>Column Labels</t>
  </si>
  <si>
    <t>Accounts Executive</t>
  </si>
  <si>
    <t>Cross Sell</t>
  </si>
  <si>
    <t>New</t>
  </si>
  <si>
    <t>Renewal</t>
  </si>
  <si>
    <t>Null</t>
  </si>
  <si>
    <t>Grand Total</t>
  </si>
  <si>
    <t>Neel Jain</t>
  </si>
  <si>
    <t>Mark</t>
  </si>
  <si>
    <t>Gautam Murkunde</t>
  </si>
  <si>
    <t>Abhinav Shivam</t>
  </si>
  <si>
    <t>Shloka Shelat</t>
  </si>
  <si>
    <t>Shobhit Agarwal</t>
  </si>
  <si>
    <t>Vinay</t>
  </si>
  <si>
    <t>Animesh Rawat</t>
  </si>
  <si>
    <t>Vidit Shah</t>
  </si>
  <si>
    <t>Ankita Shah</t>
  </si>
  <si>
    <t>Divya Dhingra</t>
  </si>
  <si>
    <t>Year</t>
  </si>
  <si>
    <t>Count of Account Exe ID</t>
  </si>
  <si>
    <t>2019</t>
  </si>
  <si>
    <t>2020</t>
  </si>
  <si>
    <t>Gilbert</t>
  </si>
  <si>
    <t>Ketan Jain</t>
  </si>
  <si>
    <t>Manish Sharma</t>
  </si>
  <si>
    <t>Raju Kumar</t>
  </si>
  <si>
    <t>Shivani Sharma</t>
  </si>
  <si>
    <t>Account Executive</t>
  </si>
  <si>
    <t>Product Group</t>
  </si>
  <si>
    <t>Count of product_group</t>
  </si>
  <si>
    <t>Employee Benefits</t>
  </si>
  <si>
    <t>Engineering</t>
  </si>
  <si>
    <t>Fire</t>
  </si>
  <si>
    <t>Liability</t>
  </si>
  <si>
    <t>Marine</t>
  </si>
  <si>
    <t>Miscellaneous</t>
  </si>
  <si>
    <t>Terrorism</t>
  </si>
  <si>
    <t>Sum of revenue_amount</t>
  </si>
  <si>
    <t>EL-Group Mediclaim</t>
  </si>
  <si>
    <t>DB -Mega Policy</t>
  </si>
  <si>
    <t>CVP GMC</t>
  </si>
  <si>
    <t>BE-Mega policy</t>
  </si>
  <si>
    <t>FM-Group Mediclaim</t>
  </si>
  <si>
    <t>DB -Terrorism Policy</t>
  </si>
  <si>
    <t>DS- Employees GMC</t>
  </si>
  <si>
    <t>OP-GMC</t>
  </si>
  <si>
    <t>CP-PDBI</t>
  </si>
  <si>
    <t>ITNL - IAR (Operational Roads)</t>
  </si>
  <si>
    <t>BC - PDBI</t>
  </si>
  <si>
    <t>Sandesh - PDBI</t>
  </si>
  <si>
    <t>Sin GMC</t>
  </si>
  <si>
    <t>VS.-Marine</t>
  </si>
  <si>
    <t>G R -GMC</t>
  </si>
  <si>
    <t>SGL- GMC</t>
  </si>
  <si>
    <t>KB GMC</t>
  </si>
  <si>
    <t>PIL -Marine</t>
  </si>
  <si>
    <t>Stem GMC</t>
  </si>
  <si>
    <t>ag - Property Insurance</t>
  </si>
  <si>
    <t>BL - Marine STOP</t>
  </si>
  <si>
    <t>EI- GMC</t>
  </si>
  <si>
    <t>PIL-CGL</t>
  </si>
  <si>
    <t>II-Marine</t>
  </si>
  <si>
    <t>PIL-Credit Insurance</t>
  </si>
  <si>
    <t>Sandesh - Marine</t>
  </si>
  <si>
    <t>G R -CAR</t>
  </si>
  <si>
    <t>BVGMC</t>
  </si>
  <si>
    <t>PDBI</t>
  </si>
  <si>
    <t>PI(Operational Road)</t>
  </si>
  <si>
    <t>DB- Cyber Liability</t>
  </si>
  <si>
    <t>II -  GMC</t>
  </si>
  <si>
    <t>SI-CAR</t>
  </si>
  <si>
    <t>VS.-D &amp; O</t>
  </si>
  <si>
    <t>KG-CAR</t>
  </si>
  <si>
    <t>BD PDBI</t>
  </si>
  <si>
    <t>VS-PDBI</t>
  </si>
  <si>
    <t>Infra-CAR</t>
  </si>
  <si>
    <t>SFSP</t>
  </si>
  <si>
    <t>GL-CGL</t>
  </si>
  <si>
    <t>GL-Crime</t>
  </si>
  <si>
    <t>GRTC-CAR</t>
  </si>
  <si>
    <t>BV GPA</t>
  </si>
  <si>
    <t>CI-CAR/EAR Policy</t>
  </si>
  <si>
    <t>AL GPA</t>
  </si>
  <si>
    <t>II - GPA</t>
  </si>
  <si>
    <t>Maine Open</t>
  </si>
  <si>
    <t>Rank</t>
  </si>
  <si>
    <t>Oppurtunity Name</t>
  </si>
  <si>
    <t>Revenue Amount</t>
  </si>
  <si>
    <t>Propose Solution</t>
  </si>
  <si>
    <t>Negotiate</t>
  </si>
  <si>
    <t>Qualify Opportunity</t>
  </si>
  <si>
    <t>Stages</t>
  </si>
  <si>
    <t>Cross sell</t>
  </si>
  <si>
    <t>Target</t>
  </si>
  <si>
    <t>Achieved</t>
  </si>
  <si>
    <t>Invoice</t>
  </si>
  <si>
    <t>Amount</t>
  </si>
  <si>
    <t>Account Exe Id</t>
  </si>
  <si>
    <t>premium_amount</t>
  </si>
  <si>
    <t>revenue_amount</t>
  </si>
  <si>
    <t>closing_date</t>
  </si>
  <si>
    <t>stage</t>
  </si>
  <si>
    <t>Open/closed Won</t>
  </si>
  <si>
    <t>Open</t>
  </si>
  <si>
    <t>Closed Won</t>
  </si>
  <si>
    <t>Number of Open Opportunity</t>
  </si>
  <si>
    <t>Number of Closed Opportunity</t>
  </si>
  <si>
    <t>Total Opportunity</t>
  </si>
  <si>
    <t>Conversion ratio</t>
  </si>
  <si>
    <t>Closed/Total Opportunity</t>
  </si>
  <si>
    <t>Name</t>
  </si>
  <si>
    <t>New Placed %</t>
  </si>
  <si>
    <t>Cross sell Placed %</t>
  </si>
  <si>
    <t>Renewal Placed %</t>
  </si>
  <si>
    <t>Cross sell Invoice %</t>
  </si>
  <si>
    <t>Renewal Invoice %</t>
  </si>
  <si>
    <t>New Invoice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</si>
</sst>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pivotButton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pivotButton="1"/>
    <xf numFmtId="0" fontId="1" fillId="2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0" fillId="3" borderId="3" xfId="0" applyFill="1" applyBorder="1"/>
    <xf numFmtId="0" fontId="0" fillId="0" borderId="3" xfId="0" applyBorder="1"/>
    <xf numFmtId="0" fontId="0" fillId="3" borderId="2" xfId="0" applyFill="1" applyBorder="1"/>
    <xf numFmtId="0" fontId="0" fillId="3" borderId="4" xfId="0" applyFill="1" applyBorder="1"/>
    <xf numFmtId="0" fontId="0" fillId="0" borderId="2" xfId="0" applyBorder="1"/>
    <xf numFmtId="0" fontId="0" fillId="0" borderId="4" xfId="0" applyBorder="1"/>
    <xf numFmtId="2" fontId="0" fillId="3" borderId="3" xfId="0" applyNumberFormat="1" applyFill="1" applyBorder="1"/>
    <xf numFmtId="2" fontId="0" fillId="0" borderId="3" xfId="0" applyNumberFormat="1" applyBorder="1"/>
    <xf numFmtId="0" fontId="3" fillId="5" borderId="0" xfId="0" applyFont="1" applyFill="1"/>
    <xf numFmtId="14" fontId="0" fillId="0" borderId="0" xfId="0" applyNumberFormat="1"/>
    <xf numFmtId="0" fontId="0" fillId="6" borderId="0" xfId="0" applyFill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2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pivotCacheDefinition" Target="pivotCache/pivotCacheDefinition2.xml"/><Relationship Id="rId19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theme" Target="theme/theme1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 analytics.xlsx]KPI 1!PivotTable3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Number</a:t>
            </a:r>
            <a:r>
              <a:rPr lang="en-IN" baseline="0"/>
              <a:t> of Invoice by </a:t>
            </a:r>
            <a:r>
              <a:rPr lang="en-IN" sz="16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Account Executive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tx2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cene3d>
          <a:camera prst="orthographicFront"/>
          <a:lightRig rig="threePt" dir="t"/>
        </a:scene3d>
        <a:sp3d>
          <a:bevelT w="12700"/>
        </a:sp3d>
      </c:spPr>
    </c:sideWall>
    <c:backWall>
      <c:thickness val="0"/>
      <c:spPr>
        <a:noFill/>
        <a:ln>
          <a:noFill/>
        </a:ln>
        <a:effectLst/>
        <a:scene3d>
          <a:camera prst="orthographicFront"/>
          <a:lightRig rig="threePt" dir="t"/>
        </a:scene3d>
        <a:sp3d>
          <a:bevelT w="12700"/>
        </a:sp3d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'KPI 1'!$B$3:$B$4</c:f>
              <c:strCache>
                <c:ptCount val="1"/>
                <c:pt idx="0">
                  <c:v>Cross Sell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1'!$A$5:$A$16</c:f>
              <c:strCache>
                <c:ptCount val="11"/>
                <c:pt idx="0">
                  <c:v>Neel Jain</c:v>
                </c:pt>
                <c:pt idx="1">
                  <c:v>Mark</c:v>
                </c:pt>
                <c:pt idx="2">
                  <c:v>Gautam Murkunde</c:v>
                </c:pt>
                <c:pt idx="3">
                  <c:v>Abhinav Shivam</c:v>
                </c:pt>
                <c:pt idx="4">
                  <c:v>Shloka Shelat</c:v>
                </c:pt>
                <c:pt idx="5">
                  <c:v>Shobhit Agarwal</c:v>
                </c:pt>
                <c:pt idx="6">
                  <c:v>Vinay</c:v>
                </c:pt>
                <c:pt idx="7">
                  <c:v>Animesh Rawat</c:v>
                </c:pt>
                <c:pt idx="8">
                  <c:v>Vidit Shah</c:v>
                </c:pt>
                <c:pt idx="9">
                  <c:v>Ankita Shah</c:v>
                </c:pt>
                <c:pt idx="10">
                  <c:v>Divya Dhingra</c:v>
                </c:pt>
              </c:strCache>
            </c:strRef>
          </c:cat>
          <c:val>
            <c:numRef>
              <c:f>'KPI 1'!$B$5:$B$16</c:f>
              <c:numCache>
                <c:formatCode>General</c:formatCode>
                <c:ptCount val="11"/>
                <c:pt idx="1">
                  <c:v>2</c:v>
                </c:pt>
                <c:pt idx="3">
                  <c:v>10</c:v>
                </c:pt>
                <c:pt idx="6">
                  <c:v>19</c:v>
                </c:pt>
                <c:pt idx="7">
                  <c:v>20</c:v>
                </c:pt>
                <c:pt idx="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54-419A-A061-358215D65AF1}"/>
            </c:ext>
          </c:extLst>
        </c:ser>
        <c:ser>
          <c:idx val="1"/>
          <c:order val="1"/>
          <c:tx>
            <c:strRef>
              <c:f>'KPI 1'!$C$3:$C$4</c:f>
              <c:strCache>
                <c:ptCount val="1"/>
                <c:pt idx="0">
                  <c:v>New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1'!$A$5:$A$16</c:f>
              <c:strCache>
                <c:ptCount val="11"/>
                <c:pt idx="0">
                  <c:v>Neel Jain</c:v>
                </c:pt>
                <c:pt idx="1">
                  <c:v>Mark</c:v>
                </c:pt>
                <c:pt idx="2">
                  <c:v>Gautam Murkunde</c:v>
                </c:pt>
                <c:pt idx="3">
                  <c:v>Abhinav Shivam</c:v>
                </c:pt>
                <c:pt idx="4">
                  <c:v>Shloka Shelat</c:v>
                </c:pt>
                <c:pt idx="5">
                  <c:v>Shobhit Agarwal</c:v>
                </c:pt>
                <c:pt idx="6">
                  <c:v>Vinay</c:v>
                </c:pt>
                <c:pt idx="7">
                  <c:v>Animesh Rawat</c:v>
                </c:pt>
                <c:pt idx="8">
                  <c:v>Vidit Shah</c:v>
                </c:pt>
                <c:pt idx="9">
                  <c:v>Ankita Shah</c:v>
                </c:pt>
                <c:pt idx="10">
                  <c:v>Divya Dhingra</c:v>
                </c:pt>
              </c:strCache>
            </c:strRef>
          </c:cat>
          <c:val>
            <c:numRef>
              <c:f>'KPI 1'!$C$5:$C$16</c:f>
              <c:numCache>
                <c:formatCode>General</c:formatCode>
                <c:ptCount val="11"/>
                <c:pt idx="0">
                  <c:v>1</c:v>
                </c:pt>
                <c:pt idx="4">
                  <c:v>7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54-419A-A061-358215D65AF1}"/>
            </c:ext>
          </c:extLst>
        </c:ser>
        <c:ser>
          <c:idx val="2"/>
          <c:order val="2"/>
          <c:tx>
            <c:strRef>
              <c:f>'KPI 1'!$D$3:$D$4</c:f>
              <c:strCache>
                <c:ptCount val="1"/>
                <c:pt idx="0">
                  <c:v>Renewal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1'!$A$5:$A$16</c:f>
              <c:strCache>
                <c:ptCount val="11"/>
                <c:pt idx="0">
                  <c:v>Neel Jain</c:v>
                </c:pt>
                <c:pt idx="1">
                  <c:v>Mark</c:v>
                </c:pt>
                <c:pt idx="2">
                  <c:v>Gautam Murkunde</c:v>
                </c:pt>
                <c:pt idx="3">
                  <c:v>Abhinav Shivam</c:v>
                </c:pt>
                <c:pt idx="4">
                  <c:v>Shloka Shelat</c:v>
                </c:pt>
                <c:pt idx="5">
                  <c:v>Shobhit Agarwal</c:v>
                </c:pt>
                <c:pt idx="6">
                  <c:v>Vinay</c:v>
                </c:pt>
                <c:pt idx="7">
                  <c:v>Animesh Rawat</c:v>
                </c:pt>
                <c:pt idx="8">
                  <c:v>Vidit Shah</c:v>
                </c:pt>
                <c:pt idx="9">
                  <c:v>Ankita Shah</c:v>
                </c:pt>
                <c:pt idx="10">
                  <c:v>Divya Dhingra</c:v>
                </c:pt>
              </c:strCache>
            </c:strRef>
          </c:cat>
          <c:val>
            <c:numRef>
              <c:f>'KPI 1'!$D$5:$D$16</c:f>
              <c:numCache>
                <c:formatCode>General</c:formatCode>
                <c:ptCount val="11"/>
                <c:pt idx="2">
                  <c:v>3</c:v>
                </c:pt>
                <c:pt idx="4">
                  <c:v>3</c:v>
                </c:pt>
                <c:pt idx="8">
                  <c:v>15</c:v>
                </c:pt>
                <c:pt idx="9">
                  <c:v>18</c:v>
                </c:pt>
                <c:pt idx="10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54-419A-A061-358215D65AF1}"/>
            </c:ext>
          </c:extLst>
        </c:ser>
        <c:ser>
          <c:idx val="3"/>
          <c:order val="3"/>
          <c:tx>
            <c:strRef>
              <c:f>'KPI 1'!$E$3:$E$4</c:f>
              <c:strCache>
                <c:ptCount val="1"/>
                <c:pt idx="0">
                  <c:v>Null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1'!$A$5:$A$16</c:f>
              <c:strCache>
                <c:ptCount val="11"/>
                <c:pt idx="0">
                  <c:v>Neel Jain</c:v>
                </c:pt>
                <c:pt idx="1">
                  <c:v>Mark</c:v>
                </c:pt>
                <c:pt idx="2">
                  <c:v>Gautam Murkunde</c:v>
                </c:pt>
                <c:pt idx="3">
                  <c:v>Abhinav Shivam</c:v>
                </c:pt>
                <c:pt idx="4">
                  <c:v>Shloka Shelat</c:v>
                </c:pt>
                <c:pt idx="5">
                  <c:v>Shobhit Agarwal</c:v>
                </c:pt>
                <c:pt idx="6">
                  <c:v>Vinay</c:v>
                </c:pt>
                <c:pt idx="7">
                  <c:v>Animesh Rawat</c:v>
                </c:pt>
                <c:pt idx="8">
                  <c:v>Vidit Shah</c:v>
                </c:pt>
                <c:pt idx="9">
                  <c:v>Ankita Shah</c:v>
                </c:pt>
                <c:pt idx="10">
                  <c:v>Divya Dhingra</c:v>
                </c:pt>
              </c:strCache>
            </c:strRef>
          </c:cat>
          <c:val>
            <c:numRef>
              <c:f>'KPI 1'!$E$5:$E$16</c:f>
              <c:numCache>
                <c:formatCode>General</c:formatCode>
                <c:ptCount val="11"/>
                <c:pt idx="2">
                  <c:v>1</c:v>
                </c:pt>
                <c:pt idx="5">
                  <c:v>4</c:v>
                </c:pt>
                <c:pt idx="9">
                  <c:v>18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54-419A-A061-358215D65AF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gapDepth val="0"/>
        <c:shape val="box"/>
        <c:axId val="1474375535"/>
        <c:axId val="1474372383"/>
        <c:axId val="0"/>
      </c:bar3DChart>
      <c:catAx>
        <c:axId val="1474375535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372383"/>
        <c:crosses val="autoZero"/>
        <c:auto val="0"/>
        <c:lblAlgn val="ctr"/>
        <c:lblOffset val="100"/>
        <c:noMultiLvlLbl val="0"/>
      </c:catAx>
      <c:valAx>
        <c:axId val="14743723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74375535"/>
        <c:crosses val="autoZero"/>
        <c:crossBetween val="between"/>
      </c:valAx>
      <c:spPr>
        <a:noFill/>
        <a:ln>
          <a:noFill/>
        </a:ln>
        <a:effectLst>
          <a:softEdge rad="165100"/>
        </a:effectLst>
      </c:spPr>
    </c:plotArea>
    <c:legend>
      <c:legendPos val="tr"/>
      <c:layout>
        <c:manualLayout>
          <c:xMode val="edge"/>
          <c:yMode val="edge"/>
          <c:x val="0.69415378462981092"/>
          <c:y val="0.60776105518455759"/>
          <c:w val="0.13881894360402849"/>
          <c:h val="0.2426134496900967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softEdge rad="508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[Insurance analytics.xlsx]KPI 2 &amp; 5!PivotTable5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 b="1">
                <a:solidFill>
                  <a:schemeClr val="tx1">
                    <a:lumMod val="95000"/>
                    <a:lumOff val="5000"/>
                  </a:schemeClr>
                </a:solidFill>
              </a:rPr>
              <a:t>Number of meeting by Account</a:t>
            </a:r>
            <a:r>
              <a:rPr lang="en-US" sz="1400" b="1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</a:t>
            </a:r>
            <a:r>
              <a:rPr lang="en-US" sz="1400" b="1">
                <a:solidFill>
                  <a:schemeClr val="tx1">
                    <a:lumMod val="95000"/>
                    <a:lumOff val="5000"/>
                  </a:schemeClr>
                </a:solidFill>
              </a:rPr>
              <a:t>Executive</a:t>
            </a:r>
          </a:p>
        </c:rich>
      </c:tx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'KPI 2 &amp; 5'!$B$3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'KPI 2 &amp; 5'!$A$4:$A$13</c:f>
              <c:strCache>
                <c:ptCount val="9"/>
                <c:pt idx="0">
                  <c:v>Abhinav Shivam</c:v>
                </c:pt>
                <c:pt idx="1">
                  <c:v>Animesh Rawat</c:v>
                </c:pt>
                <c:pt idx="2">
                  <c:v>Gilbert</c:v>
                </c:pt>
                <c:pt idx="3">
                  <c:v>Ketan Jain</c:v>
                </c:pt>
                <c:pt idx="4">
                  <c:v>Manish Sharma</c:v>
                </c:pt>
                <c:pt idx="5">
                  <c:v>Mark</c:v>
                </c:pt>
                <c:pt idx="6">
                  <c:v>Raju Kumar</c:v>
                </c:pt>
                <c:pt idx="7">
                  <c:v>Shivani Sharma</c:v>
                </c:pt>
                <c:pt idx="8">
                  <c:v>Vinay</c:v>
                </c:pt>
              </c:strCache>
            </c:strRef>
          </c:cat>
          <c:val>
            <c:numRef>
              <c:f>'KPI 2 &amp; 5'!$B$4:$B$13</c:f>
              <c:numCache>
                <c:formatCode>General</c:formatCode>
                <c:ptCount val="9"/>
                <c:pt idx="0">
                  <c:v>7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51-4228-B9E6-8DEA52EC21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889159039"/>
        <c:axId val="1889163359"/>
      </c:barChart>
      <c:catAx>
        <c:axId val="1889159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163359"/>
        <c:crosses val="autoZero"/>
        <c:auto val="1"/>
        <c:lblAlgn val="ctr"/>
        <c:lblOffset val="100"/>
        <c:noMultiLvlLbl val="0"/>
      </c:catAx>
      <c:valAx>
        <c:axId val="18891633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89159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-5400000" spcFirstLastPara="1" vertOverflow="ellipsis" wrap="square" anchor="t" anchorCtr="0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>
                <a:solidFill>
                  <a:schemeClr val="tx1">
                    <a:lumMod val="95000"/>
                    <a:lumOff val="5000"/>
                  </a:schemeClr>
                </a:solidFill>
              </a:rPr>
              <a:t>New</a:t>
            </a:r>
          </a:p>
        </c:rich>
      </c:tx>
      <c:layout>
        <c:manualLayout>
          <c:xMode val="edge"/>
          <c:yMode val="edge"/>
          <c:x val="4.3472065991751033E-2"/>
          <c:y val="0.37210813648293961"/>
        </c:manualLayout>
      </c:layout>
      <c:overlay val="0"/>
      <c:spPr>
        <a:solidFill>
          <a:srgbClr val="FFC000"/>
        </a:solidFill>
        <a:ln>
          <a:noFill/>
        </a:ln>
        <a:effectLst>
          <a:glow>
            <a:schemeClr val="accent1">
              <a:alpha val="40000"/>
            </a:schemeClr>
          </a:glow>
        </a:effectLst>
      </c:spPr>
      <c:txPr>
        <a:bodyPr rot="-5400000" spcFirstLastPara="1" vertOverflow="ellipsis" wrap="square" anchor="t" anchorCtr="0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545338082739657"/>
          <c:y val="0.11179212598425201"/>
          <c:w val="0.68883233345831774"/>
          <c:h val="0.73273910761154859"/>
        </c:manualLayout>
      </c:layout>
      <c:barChart>
        <c:barDir val="bar"/>
        <c:grouping val="clustered"/>
        <c:varyColors val="1"/>
        <c:ser>
          <c:idx val="0"/>
          <c:order val="0"/>
          <c:tx>
            <c:strRef>
              <c:f>'KPI 3'!$B$2</c:f>
              <c:strCache>
                <c:ptCount val="1"/>
                <c:pt idx="0">
                  <c:v>Amount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7D-435E-B325-4A8C96E973E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E7D-435E-B325-4A8C96E973E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E7D-435E-B325-4A8C96E973EE}"/>
              </c:ext>
            </c:extLst>
          </c:dPt>
          <c:dLbls>
            <c:numFmt formatCode="0.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3'!$A$3:$A$5</c:f>
              <c:strCache>
                <c:ptCount val="3"/>
                <c:pt idx="0">
                  <c:v>Invoice</c:v>
                </c:pt>
                <c:pt idx="1">
                  <c:v>Achieved</c:v>
                </c:pt>
                <c:pt idx="2">
                  <c:v>Target</c:v>
                </c:pt>
              </c:strCache>
            </c:strRef>
          </c:cat>
          <c:val>
            <c:numRef>
              <c:f>'KPI 3'!$B$3:$B$5</c:f>
              <c:numCache>
                <c:formatCode>0.00</c:formatCode>
                <c:ptCount val="3"/>
                <c:pt idx="0">
                  <c:v>569815</c:v>
                </c:pt>
                <c:pt idx="1">
                  <c:v>3531629.3099999991</c:v>
                </c:pt>
                <c:pt idx="2">
                  <c:v>19673793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70-4358-9952-71DF94BD3F7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axId val="2131828928"/>
        <c:axId val="2131831328"/>
      </c:barChart>
      <c:catAx>
        <c:axId val="2131828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831328"/>
        <c:crosses val="autoZero"/>
        <c:auto val="1"/>
        <c:lblAlgn val="ctr"/>
        <c:lblOffset val="100"/>
        <c:noMultiLvlLbl val="0"/>
      </c:catAx>
      <c:valAx>
        <c:axId val="2131831328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2131828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-5400000" spcFirstLastPara="1" vertOverflow="ellipsis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800" b="1">
                <a:solidFill>
                  <a:schemeClr val="tx1">
                    <a:lumMod val="95000"/>
                    <a:lumOff val="5000"/>
                  </a:schemeClr>
                </a:solidFill>
              </a:rPr>
              <a:t>Cross Sell</a:t>
            </a:r>
          </a:p>
        </c:rich>
      </c:tx>
      <c:layout>
        <c:manualLayout>
          <c:xMode val="edge"/>
          <c:yMode val="edge"/>
          <c:x val="6.1779777527809027E-2"/>
          <c:y val="0.29494853182414693"/>
        </c:manualLayout>
      </c:layout>
      <c:overlay val="0"/>
      <c:spPr>
        <a:solidFill>
          <a:srgbClr val="FFC000"/>
        </a:solidFill>
        <a:ln>
          <a:noFill/>
        </a:ln>
        <a:effectLst/>
      </c:spPr>
      <c:txPr>
        <a:bodyPr rot="-5400000" spcFirstLastPara="1" vertOverflow="ellipsis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6702380952380953"/>
          <c:y val="0.17225024606299216"/>
          <c:w val="0.56762717160354959"/>
          <c:h val="0.69067831364829402"/>
        </c:manualLayout>
      </c:layout>
      <c:barChart>
        <c:barDir val="bar"/>
        <c:grouping val="clustered"/>
        <c:varyColors val="1"/>
        <c:ser>
          <c:idx val="0"/>
          <c:order val="0"/>
          <c:tx>
            <c:strRef>
              <c:f>'KPI 3'!$B$7</c:f>
              <c:strCache>
                <c:ptCount val="1"/>
                <c:pt idx="0">
                  <c:v>Amount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3EE-49F6-8380-70001DAD709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3EE-49F6-8380-70001DAD709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3EE-49F6-8380-70001DAD7094}"/>
              </c:ext>
            </c:extLst>
          </c:dPt>
          <c:dLbls>
            <c:numFmt formatCode="0.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3'!$A$8:$A$10</c:f>
              <c:strCache>
                <c:ptCount val="3"/>
                <c:pt idx="0">
                  <c:v>Invoice</c:v>
                </c:pt>
                <c:pt idx="1">
                  <c:v>Achieved</c:v>
                </c:pt>
                <c:pt idx="2">
                  <c:v>Target</c:v>
                </c:pt>
              </c:strCache>
            </c:strRef>
          </c:cat>
          <c:val>
            <c:numRef>
              <c:f>'KPI 3'!$B$8:$B$10</c:f>
              <c:numCache>
                <c:formatCode>General</c:formatCode>
                <c:ptCount val="3"/>
                <c:pt idx="0">
                  <c:v>2853842</c:v>
                </c:pt>
                <c:pt idx="1">
                  <c:v>13041253.300000001</c:v>
                </c:pt>
                <c:pt idx="2">
                  <c:v>20083111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1-4CEE-84C4-B106AA1375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axId val="1317915104"/>
        <c:axId val="1317917984"/>
      </c:barChart>
      <c:catAx>
        <c:axId val="1317915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917984"/>
        <c:crosses val="autoZero"/>
        <c:auto val="1"/>
        <c:lblAlgn val="ctr"/>
        <c:lblOffset val="100"/>
        <c:noMultiLvlLbl val="0"/>
      </c:catAx>
      <c:valAx>
        <c:axId val="13179179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17915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-5400000" spcFirstLastPara="1" vertOverflow="ellipsis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>
                <a:solidFill>
                  <a:schemeClr val="tx1">
                    <a:lumMod val="95000"/>
                    <a:lumOff val="5000"/>
                  </a:schemeClr>
                </a:solidFill>
              </a:rPr>
              <a:t>Renewal</a:t>
            </a:r>
          </a:p>
        </c:rich>
      </c:tx>
      <c:layout>
        <c:manualLayout>
          <c:xMode val="edge"/>
          <c:yMode val="edge"/>
          <c:x val="6.9319335083114608E-2"/>
          <c:y val="0.28621189678022912"/>
        </c:manualLayout>
      </c:layout>
      <c:overlay val="0"/>
      <c:spPr>
        <a:solidFill>
          <a:srgbClr val="FFC000"/>
        </a:solidFill>
        <a:ln w="0">
          <a:noFill/>
        </a:ln>
        <a:effectLst/>
      </c:spPr>
      <c:txPr>
        <a:bodyPr rot="-5400000" spcFirstLastPara="1" vertOverflow="ellipsis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5358267716535435"/>
          <c:y val="0.13705913713910761"/>
          <c:w val="0.47345238095238101"/>
          <c:h val="0.8215633202099738"/>
        </c:manualLayout>
      </c:layout>
      <c:barChart>
        <c:barDir val="bar"/>
        <c:grouping val="clustered"/>
        <c:varyColors val="1"/>
        <c:ser>
          <c:idx val="0"/>
          <c:order val="0"/>
          <c:tx>
            <c:strRef>
              <c:f>'KPI 3'!$B$13</c:f>
              <c:strCache>
                <c:ptCount val="1"/>
                <c:pt idx="0">
                  <c:v>Amount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4D2-46C7-8AE9-AFFA064C9D4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4D2-46C7-8AE9-AFFA064C9D4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4D2-46C7-8AE9-AFFA064C9D4E}"/>
              </c:ext>
            </c:extLst>
          </c:dPt>
          <c:dLbls>
            <c:numFmt formatCode="0.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'KPI 3'!$A$14:$A$16</c:f>
              <c:strCache>
                <c:ptCount val="3"/>
                <c:pt idx="0">
                  <c:v>Invoice</c:v>
                </c:pt>
                <c:pt idx="1">
                  <c:v>Achieved</c:v>
                </c:pt>
                <c:pt idx="2">
                  <c:v>Target</c:v>
                </c:pt>
              </c:strCache>
            </c:strRef>
          </c:cat>
          <c:val>
            <c:numRef>
              <c:f>'KPI 3'!$B$14:$B$16</c:f>
              <c:numCache>
                <c:formatCode>General</c:formatCode>
                <c:ptCount val="3"/>
                <c:pt idx="0">
                  <c:v>8244310</c:v>
                </c:pt>
                <c:pt idx="1">
                  <c:v>18507270.640000015</c:v>
                </c:pt>
                <c:pt idx="2">
                  <c:v>12319455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0B-4B85-9592-9E46C2A2FA3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axId val="1357472176"/>
        <c:axId val="1357470736"/>
      </c:barChart>
      <c:catAx>
        <c:axId val="1357472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470736"/>
        <c:crosses val="autoZero"/>
        <c:auto val="1"/>
        <c:lblAlgn val="ctr"/>
        <c:lblOffset val="100"/>
        <c:noMultiLvlLbl val="0"/>
      </c:catAx>
      <c:valAx>
        <c:axId val="13574707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57472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>
                <a:solidFill>
                  <a:schemeClr val="tx1">
                    <a:lumMod val="95000"/>
                    <a:lumOff val="5000"/>
                  </a:schemeClr>
                </a:solidFill>
              </a:rPr>
              <a:t>Top 4 open oppurtunity based on Revenue Amount</a:t>
            </a:r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'KPI 6'!$G$4</c:f>
              <c:strCache>
                <c:ptCount val="1"/>
                <c:pt idx="0">
                  <c:v>Revenue Amount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6'!$F$5:$F$8</c:f>
              <c:strCache>
                <c:ptCount val="4"/>
                <c:pt idx="0">
                  <c:v>Fire</c:v>
                </c:pt>
                <c:pt idx="1">
                  <c:v>EL-Group Mediclaim</c:v>
                </c:pt>
                <c:pt idx="2">
                  <c:v>DB -Mega Policy</c:v>
                </c:pt>
                <c:pt idx="3">
                  <c:v>CVP GMC</c:v>
                </c:pt>
              </c:strCache>
            </c:strRef>
          </c:cat>
          <c:val>
            <c:numRef>
              <c:f>'KPI 6'!$G$5:$G$8</c:f>
              <c:numCache>
                <c:formatCode>General</c:formatCode>
                <c:ptCount val="4"/>
                <c:pt idx="0">
                  <c:v>500000</c:v>
                </c:pt>
                <c:pt idx="1">
                  <c:v>400000</c:v>
                </c:pt>
                <c:pt idx="2">
                  <c:v>400000</c:v>
                </c:pt>
                <c:pt idx="3">
                  <c:v>350000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46-4C4A-8B5D-49C3DF04570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2188575"/>
        <c:axId val="792196255"/>
      </c:barChart>
      <c:catAx>
        <c:axId val="792188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196255"/>
        <c:crosses val="autoZero"/>
        <c:auto val="1"/>
        <c:lblAlgn val="ctr"/>
        <c:lblOffset val="100"/>
        <c:noMultiLvlLbl val="0"/>
      </c:catAx>
      <c:valAx>
        <c:axId val="79219625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92188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Top 10 open oppurtunity based on Revenue Amount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'KPI 6'!$J$9</c:f>
              <c:strCache>
                <c:ptCount val="1"/>
                <c:pt idx="0">
                  <c:v>Revenue Amount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6'!$I$10:$I$24</c:f>
              <c:strCache>
                <c:ptCount val="15"/>
                <c:pt idx="0">
                  <c:v>Fire</c:v>
                </c:pt>
                <c:pt idx="1">
                  <c:v>EL-Group Mediclaim</c:v>
                </c:pt>
                <c:pt idx="2">
                  <c:v>DB -Mega Policy</c:v>
                </c:pt>
                <c:pt idx="3">
                  <c:v>CVP GMC</c:v>
                </c:pt>
                <c:pt idx="4">
                  <c:v>BE-Mega policy</c:v>
                </c:pt>
                <c:pt idx="5">
                  <c:v>FM-Group Mediclaim</c:v>
                </c:pt>
                <c:pt idx="6">
                  <c:v>DB -Terrorism Policy</c:v>
                </c:pt>
                <c:pt idx="7">
                  <c:v>DS- Employees GMC</c:v>
                </c:pt>
                <c:pt idx="8">
                  <c:v>OP-GMC</c:v>
                </c:pt>
                <c:pt idx="9">
                  <c:v>CP-PDBI</c:v>
                </c:pt>
                <c:pt idx="10">
                  <c:v>ITNL - IAR (Operational Roads)</c:v>
                </c:pt>
                <c:pt idx="11">
                  <c:v>BC - PDBI</c:v>
                </c:pt>
                <c:pt idx="12">
                  <c:v>Sandesh - PDBI</c:v>
                </c:pt>
                <c:pt idx="13">
                  <c:v>Sin GMC</c:v>
                </c:pt>
                <c:pt idx="14">
                  <c:v>VS.-Marine</c:v>
                </c:pt>
              </c:strCache>
            </c:strRef>
          </c:cat>
          <c:val>
            <c:numRef>
              <c:f>'KPI 6'!$J$10:$J$24</c:f>
              <c:numCache>
                <c:formatCode>General</c:formatCode>
                <c:ptCount val="15"/>
                <c:pt idx="0">
                  <c:v>500000</c:v>
                </c:pt>
                <c:pt idx="1">
                  <c:v>400000</c:v>
                </c:pt>
                <c:pt idx="2">
                  <c:v>400000</c:v>
                </c:pt>
                <c:pt idx="3">
                  <c:v>350000</c:v>
                </c:pt>
                <c:pt idx="4">
                  <c:v>300000</c:v>
                </c:pt>
                <c:pt idx="5">
                  <c:v>300000</c:v>
                </c:pt>
                <c:pt idx="6">
                  <c:v>300000</c:v>
                </c:pt>
                <c:pt idx="7">
                  <c:v>300000</c:v>
                </c:pt>
                <c:pt idx="8">
                  <c:v>250000</c:v>
                </c:pt>
                <c:pt idx="9">
                  <c:v>200000</c:v>
                </c:pt>
                <c:pt idx="10">
                  <c:v>200000</c:v>
                </c:pt>
                <c:pt idx="11">
                  <c:v>200000</c:v>
                </c:pt>
                <c:pt idx="12">
                  <c:v>200000</c:v>
                </c:pt>
                <c:pt idx="13">
                  <c:v>200000</c:v>
                </c:pt>
                <c:pt idx="14">
                  <c:v>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AD-42E7-BE15-D3769A6287B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1"/>
        <c:axId val="46118432"/>
        <c:axId val="46119392"/>
      </c:barChart>
      <c:catAx>
        <c:axId val="4611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19392"/>
        <c:crosses val="autoZero"/>
        <c:auto val="1"/>
        <c:lblAlgn val="ctr"/>
        <c:lblOffset val="100"/>
        <c:noMultiLvlLbl val="0"/>
      </c:catAx>
      <c:valAx>
        <c:axId val="4611939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6118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>
                    <a:lumMod val="95000"/>
                    <a:lumOff val="5000"/>
                  </a:schemeClr>
                </a:solidFill>
              </a:rPr>
              <a:t>Group</a:t>
            </a:r>
            <a:r>
              <a:rPr lang="en-US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wise product distribution</a:t>
            </a:r>
            <a:endParaRPr lang="en-US">
              <a:solidFill>
                <a:schemeClr val="tx1">
                  <a:lumMod val="95000"/>
                  <a:lumOff val="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horzOverflow="clip" vert="horz" wrap="non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7030A0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bg1">
              <a:lumMod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horzOverflow="clip" vert="horz" wrap="non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rgbClr val="7030A0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bg1">
              <a:lumMod val="65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33339059890241"/>
          <c:y val="0.15989414611461855"/>
          <c:w val="0.47228227153424007"/>
          <c:h val="0.78004579382532147"/>
        </c:manualLayout>
      </c:layout>
      <c:doughnut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B4-4010-8793-5CEFFBED958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B4-4010-8793-5CEFFBED9588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1B4-4010-8793-5CEFFBED958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1B4-4010-8793-5CEFFBED9588}"/>
              </c:ext>
            </c:extLst>
          </c:dPt>
          <c:dPt>
            <c:idx val="4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1B4-4010-8793-5CEFFBED958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1B4-4010-8793-5CEFFBED9588}"/>
              </c:ext>
            </c:extLst>
          </c:dPt>
          <c:dPt>
            <c:idx val="6"/>
            <c:bubble3D val="0"/>
            <c:spPr>
              <a:solidFill>
                <a:schemeClr val="bg1">
                  <a:lumMod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1B4-4010-8793-5CEFFBED95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clip" vert="horz" wrap="non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Lit>
              <c:ptCount val="7"/>
              <c:pt idx="0">
                <c:v>Employee Benefits</c:v>
              </c:pt>
              <c:pt idx="1">
                <c:v>Engineering</c:v>
              </c:pt>
              <c:pt idx="2">
                <c:v>Fire</c:v>
              </c:pt>
              <c:pt idx="3">
                <c:v>Liability</c:v>
              </c:pt>
              <c:pt idx="4">
                <c:v>Marine</c:v>
              </c:pt>
              <c:pt idx="5">
                <c:v>Miscellaneous</c:v>
              </c:pt>
              <c:pt idx="6">
                <c:v>Terrorism</c:v>
              </c:pt>
            </c:strLit>
          </c:cat>
          <c:val>
            <c:numLit>
              <c:formatCode>General</c:formatCode>
              <c:ptCount val="7"/>
              <c:pt idx="0">
                <c:v>15</c:v>
              </c:pt>
              <c:pt idx="1">
                <c:v>6</c:v>
              </c:pt>
              <c:pt idx="2">
                <c:v>13</c:v>
              </c:pt>
              <c:pt idx="3">
                <c:v>5</c:v>
              </c:pt>
              <c:pt idx="4">
                <c:v>7</c:v>
              </c:pt>
              <c:pt idx="5">
                <c:v>2</c:v>
              </c:pt>
              <c:pt idx="6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E-C1B4-4010-8793-5CEFFBED958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360033404915297"/>
          <c:y val="0.26467491113160402"/>
          <c:w val="0.25458148413266524"/>
          <c:h val="0.591220354212480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057929700864344"/>
          <c:y val="8.4975756175091566E-2"/>
          <c:w val="0.74320345206254412"/>
          <c:h val="0.87364665354330695"/>
        </c:manualLayout>
      </c:layout>
      <c:barChart>
        <c:barDir val="bar"/>
        <c:grouping val="clustered"/>
        <c:varyColors val="1"/>
        <c:ser>
          <c:idx val="0"/>
          <c:order val="0"/>
          <c:tx>
            <c:strRef>
              <c:f>'KPI 3'!$B$13</c:f>
              <c:strCache>
                <c:ptCount val="1"/>
                <c:pt idx="0">
                  <c:v>Amount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F59-474C-AF07-2CC9EA321EA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F59-474C-AF07-2CC9EA321EA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F59-474C-AF07-2CC9EA321EA5}"/>
              </c:ext>
            </c:extLst>
          </c:dPt>
          <c:dLbls>
            <c:numFmt formatCode="0.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'KPI 3'!$A$14:$A$16</c:f>
              <c:strCache>
                <c:ptCount val="3"/>
                <c:pt idx="0">
                  <c:v>Invoice</c:v>
                </c:pt>
                <c:pt idx="1">
                  <c:v>Achieved</c:v>
                </c:pt>
                <c:pt idx="2">
                  <c:v>Target</c:v>
                </c:pt>
              </c:strCache>
            </c:strRef>
          </c:cat>
          <c:val>
            <c:numRef>
              <c:f>'KPI 3'!$B$14:$B$16</c:f>
              <c:numCache>
                <c:formatCode>General</c:formatCode>
                <c:ptCount val="3"/>
                <c:pt idx="0">
                  <c:v>8244310</c:v>
                </c:pt>
                <c:pt idx="1">
                  <c:v>18507270.640000015</c:v>
                </c:pt>
                <c:pt idx="2">
                  <c:v>12319455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F59-474C-AF07-2CC9EA321EA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axId val="1357472176"/>
        <c:axId val="1357470736"/>
      </c:barChart>
      <c:catAx>
        <c:axId val="1357472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470736"/>
        <c:crosses val="autoZero"/>
        <c:auto val="1"/>
        <c:lblAlgn val="ctr"/>
        <c:lblOffset val="100"/>
        <c:noMultiLvlLbl val="0"/>
      </c:catAx>
      <c:valAx>
        <c:axId val="13574707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57472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6">
          <a:shade val="1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306309941338964"/>
          <c:y val="0.12597719136678689"/>
          <c:w val="0.78519576095540589"/>
          <c:h val="0.80459461705177293"/>
        </c:manualLayout>
      </c:layout>
      <c:barChart>
        <c:barDir val="bar"/>
        <c:grouping val="clustered"/>
        <c:varyColors val="1"/>
        <c:ser>
          <c:idx val="0"/>
          <c:order val="0"/>
          <c:tx>
            <c:strRef>
              <c:f>'KPI 3'!$B$7</c:f>
              <c:strCache>
                <c:ptCount val="1"/>
                <c:pt idx="0">
                  <c:v>Amount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BBE-4330-BC36-BFD9F3A7537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BBE-4330-BC36-BFD9F3A7537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BBE-4330-BC36-BFD9F3A75377}"/>
              </c:ext>
            </c:extLst>
          </c:dPt>
          <c:dLbls>
            <c:numFmt formatCode="0.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3'!$A$8:$A$10</c:f>
              <c:strCache>
                <c:ptCount val="3"/>
                <c:pt idx="0">
                  <c:v>Invoice</c:v>
                </c:pt>
                <c:pt idx="1">
                  <c:v>Achieved</c:v>
                </c:pt>
                <c:pt idx="2">
                  <c:v>Target</c:v>
                </c:pt>
              </c:strCache>
            </c:strRef>
          </c:cat>
          <c:val>
            <c:numRef>
              <c:f>'KPI 3'!$B$8:$B$10</c:f>
              <c:numCache>
                <c:formatCode>General</c:formatCode>
                <c:ptCount val="3"/>
                <c:pt idx="0">
                  <c:v>2853842</c:v>
                </c:pt>
                <c:pt idx="1">
                  <c:v>13041253.300000001</c:v>
                </c:pt>
                <c:pt idx="2">
                  <c:v>20083111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BE-4330-BC36-BFD9F3A7537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axId val="1317915104"/>
        <c:axId val="1317917984"/>
      </c:barChart>
      <c:catAx>
        <c:axId val="1317915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917984"/>
        <c:crosses val="autoZero"/>
        <c:auto val="1"/>
        <c:lblAlgn val="ctr"/>
        <c:lblOffset val="100"/>
        <c:noMultiLvlLbl val="0"/>
      </c:catAx>
      <c:valAx>
        <c:axId val="13179179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17915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6">
          <a:shade val="1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81336729264195"/>
          <c:y val="7.179212598425197E-2"/>
          <c:w val="0.80652401365546844"/>
          <c:h val="0.90607244094488204"/>
        </c:manualLayout>
      </c:layout>
      <c:barChart>
        <c:barDir val="bar"/>
        <c:grouping val="clustered"/>
        <c:varyColors val="1"/>
        <c:ser>
          <c:idx val="0"/>
          <c:order val="0"/>
          <c:tx>
            <c:strRef>
              <c:f>'KPI 3'!$B$2</c:f>
              <c:strCache>
                <c:ptCount val="1"/>
                <c:pt idx="0">
                  <c:v>Amount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9A8-4415-A88B-C03D2B073E9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9A8-4415-A88B-C03D2B073E9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9A8-4415-A88B-C03D2B073E90}"/>
              </c:ext>
            </c:extLst>
          </c:dPt>
          <c:dLbls>
            <c:numFmt formatCode="0.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3'!$A$3:$A$5</c:f>
              <c:strCache>
                <c:ptCount val="3"/>
                <c:pt idx="0">
                  <c:v>Invoice</c:v>
                </c:pt>
                <c:pt idx="1">
                  <c:v>Achieved</c:v>
                </c:pt>
                <c:pt idx="2">
                  <c:v>Target</c:v>
                </c:pt>
              </c:strCache>
            </c:strRef>
          </c:cat>
          <c:val>
            <c:numRef>
              <c:f>'KPI 3'!$B$3:$B$5</c:f>
              <c:numCache>
                <c:formatCode>0.00</c:formatCode>
                <c:ptCount val="3"/>
                <c:pt idx="0">
                  <c:v>569815</c:v>
                </c:pt>
                <c:pt idx="1">
                  <c:v>3531629.3099999991</c:v>
                </c:pt>
                <c:pt idx="2">
                  <c:v>19673793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A8-4415-A88B-C03D2B073E9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axId val="2131828928"/>
        <c:axId val="2131831328"/>
      </c:barChart>
      <c:catAx>
        <c:axId val="2131828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831328"/>
        <c:crosses val="autoZero"/>
        <c:auto val="1"/>
        <c:lblAlgn val="ctr"/>
        <c:lblOffset val="100"/>
        <c:noMultiLvlLbl val="0"/>
      </c:catAx>
      <c:valAx>
        <c:axId val="2131831328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2131828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6">
          <a:shade val="1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 analytics.xlsx]KPI 1!PivotTable3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IN" sz="1800">
                <a:solidFill>
                  <a:srgbClr val="FF0000"/>
                </a:solidFill>
              </a:rPr>
              <a:t>Number</a:t>
            </a:r>
            <a:r>
              <a:rPr lang="en-IN" sz="1800" baseline="0">
                <a:solidFill>
                  <a:srgbClr val="FF0000"/>
                </a:solidFill>
              </a:rPr>
              <a:t> of Invoice by </a:t>
            </a:r>
            <a:r>
              <a:rPr lang="en-IN" sz="1800" b="1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Account Executive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tx2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2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tx2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cene3d>
          <a:camera prst="orthographicFront"/>
          <a:lightRig rig="threePt" dir="t"/>
        </a:scene3d>
        <a:sp3d>
          <a:bevelT w="12700"/>
        </a:sp3d>
      </c:spPr>
    </c:sideWall>
    <c:backWall>
      <c:thickness val="0"/>
      <c:spPr>
        <a:noFill/>
        <a:ln>
          <a:noFill/>
        </a:ln>
        <a:effectLst/>
        <a:scene3d>
          <a:camera prst="orthographicFront"/>
          <a:lightRig rig="threePt" dir="t"/>
        </a:scene3d>
        <a:sp3d>
          <a:bevelT w="12700"/>
        </a:sp3d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'KPI 1'!$B$3:$B$4</c:f>
              <c:strCache>
                <c:ptCount val="1"/>
                <c:pt idx="0">
                  <c:v>Cross Sell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1'!$A$5:$A$16</c:f>
              <c:strCache>
                <c:ptCount val="11"/>
                <c:pt idx="0">
                  <c:v>Neel Jain</c:v>
                </c:pt>
                <c:pt idx="1">
                  <c:v>Mark</c:v>
                </c:pt>
                <c:pt idx="2">
                  <c:v>Gautam Murkunde</c:v>
                </c:pt>
                <c:pt idx="3">
                  <c:v>Abhinav Shivam</c:v>
                </c:pt>
                <c:pt idx="4">
                  <c:v>Shloka Shelat</c:v>
                </c:pt>
                <c:pt idx="5">
                  <c:v>Shobhit Agarwal</c:v>
                </c:pt>
                <c:pt idx="6">
                  <c:v>Vinay</c:v>
                </c:pt>
                <c:pt idx="7">
                  <c:v>Animesh Rawat</c:v>
                </c:pt>
                <c:pt idx="8">
                  <c:v>Vidit Shah</c:v>
                </c:pt>
                <c:pt idx="9">
                  <c:v>Ankita Shah</c:v>
                </c:pt>
                <c:pt idx="10">
                  <c:v>Divya Dhingra</c:v>
                </c:pt>
              </c:strCache>
            </c:strRef>
          </c:cat>
          <c:val>
            <c:numRef>
              <c:f>'KPI 1'!$B$5:$B$16</c:f>
              <c:numCache>
                <c:formatCode>General</c:formatCode>
                <c:ptCount val="11"/>
                <c:pt idx="1">
                  <c:v>2</c:v>
                </c:pt>
                <c:pt idx="3">
                  <c:v>10</c:v>
                </c:pt>
                <c:pt idx="6">
                  <c:v>19</c:v>
                </c:pt>
                <c:pt idx="7">
                  <c:v>20</c:v>
                </c:pt>
                <c:pt idx="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18-44C0-8194-DCE5186E994B}"/>
            </c:ext>
          </c:extLst>
        </c:ser>
        <c:ser>
          <c:idx val="1"/>
          <c:order val="1"/>
          <c:tx>
            <c:strRef>
              <c:f>'KPI 1'!$C$3:$C$4</c:f>
              <c:strCache>
                <c:ptCount val="1"/>
                <c:pt idx="0">
                  <c:v>New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1'!$A$5:$A$16</c:f>
              <c:strCache>
                <c:ptCount val="11"/>
                <c:pt idx="0">
                  <c:v>Neel Jain</c:v>
                </c:pt>
                <c:pt idx="1">
                  <c:v>Mark</c:v>
                </c:pt>
                <c:pt idx="2">
                  <c:v>Gautam Murkunde</c:v>
                </c:pt>
                <c:pt idx="3">
                  <c:v>Abhinav Shivam</c:v>
                </c:pt>
                <c:pt idx="4">
                  <c:v>Shloka Shelat</c:v>
                </c:pt>
                <c:pt idx="5">
                  <c:v>Shobhit Agarwal</c:v>
                </c:pt>
                <c:pt idx="6">
                  <c:v>Vinay</c:v>
                </c:pt>
                <c:pt idx="7">
                  <c:v>Animesh Rawat</c:v>
                </c:pt>
                <c:pt idx="8">
                  <c:v>Vidit Shah</c:v>
                </c:pt>
                <c:pt idx="9">
                  <c:v>Ankita Shah</c:v>
                </c:pt>
                <c:pt idx="10">
                  <c:v>Divya Dhingra</c:v>
                </c:pt>
              </c:strCache>
            </c:strRef>
          </c:cat>
          <c:val>
            <c:numRef>
              <c:f>'KPI 1'!$C$5:$C$16</c:f>
              <c:numCache>
                <c:formatCode>General</c:formatCode>
                <c:ptCount val="11"/>
                <c:pt idx="0">
                  <c:v>1</c:v>
                </c:pt>
                <c:pt idx="4">
                  <c:v>7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18-44C0-8194-DCE5186E994B}"/>
            </c:ext>
          </c:extLst>
        </c:ser>
        <c:ser>
          <c:idx val="2"/>
          <c:order val="2"/>
          <c:tx>
            <c:strRef>
              <c:f>'KPI 1'!$D$3:$D$4</c:f>
              <c:strCache>
                <c:ptCount val="1"/>
                <c:pt idx="0">
                  <c:v>Renewal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1'!$A$5:$A$16</c:f>
              <c:strCache>
                <c:ptCount val="11"/>
                <c:pt idx="0">
                  <c:v>Neel Jain</c:v>
                </c:pt>
                <c:pt idx="1">
                  <c:v>Mark</c:v>
                </c:pt>
                <c:pt idx="2">
                  <c:v>Gautam Murkunde</c:v>
                </c:pt>
                <c:pt idx="3">
                  <c:v>Abhinav Shivam</c:v>
                </c:pt>
                <c:pt idx="4">
                  <c:v>Shloka Shelat</c:v>
                </c:pt>
                <c:pt idx="5">
                  <c:v>Shobhit Agarwal</c:v>
                </c:pt>
                <c:pt idx="6">
                  <c:v>Vinay</c:v>
                </c:pt>
                <c:pt idx="7">
                  <c:v>Animesh Rawat</c:v>
                </c:pt>
                <c:pt idx="8">
                  <c:v>Vidit Shah</c:v>
                </c:pt>
                <c:pt idx="9">
                  <c:v>Ankita Shah</c:v>
                </c:pt>
                <c:pt idx="10">
                  <c:v>Divya Dhingra</c:v>
                </c:pt>
              </c:strCache>
            </c:strRef>
          </c:cat>
          <c:val>
            <c:numRef>
              <c:f>'KPI 1'!$D$5:$D$16</c:f>
              <c:numCache>
                <c:formatCode>General</c:formatCode>
                <c:ptCount val="11"/>
                <c:pt idx="2">
                  <c:v>3</c:v>
                </c:pt>
                <c:pt idx="4">
                  <c:v>3</c:v>
                </c:pt>
                <c:pt idx="8">
                  <c:v>15</c:v>
                </c:pt>
                <c:pt idx="9">
                  <c:v>18</c:v>
                </c:pt>
                <c:pt idx="10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18-44C0-8194-DCE5186E994B}"/>
            </c:ext>
          </c:extLst>
        </c:ser>
        <c:ser>
          <c:idx val="3"/>
          <c:order val="3"/>
          <c:tx>
            <c:strRef>
              <c:f>'KPI 1'!$E$3:$E$4</c:f>
              <c:strCache>
                <c:ptCount val="1"/>
                <c:pt idx="0">
                  <c:v>Null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1'!$A$5:$A$16</c:f>
              <c:strCache>
                <c:ptCount val="11"/>
                <c:pt idx="0">
                  <c:v>Neel Jain</c:v>
                </c:pt>
                <c:pt idx="1">
                  <c:v>Mark</c:v>
                </c:pt>
                <c:pt idx="2">
                  <c:v>Gautam Murkunde</c:v>
                </c:pt>
                <c:pt idx="3">
                  <c:v>Abhinav Shivam</c:v>
                </c:pt>
                <c:pt idx="4">
                  <c:v>Shloka Shelat</c:v>
                </c:pt>
                <c:pt idx="5">
                  <c:v>Shobhit Agarwal</c:v>
                </c:pt>
                <c:pt idx="6">
                  <c:v>Vinay</c:v>
                </c:pt>
                <c:pt idx="7">
                  <c:v>Animesh Rawat</c:v>
                </c:pt>
                <c:pt idx="8">
                  <c:v>Vidit Shah</c:v>
                </c:pt>
                <c:pt idx="9">
                  <c:v>Ankita Shah</c:v>
                </c:pt>
                <c:pt idx="10">
                  <c:v>Divya Dhingra</c:v>
                </c:pt>
              </c:strCache>
            </c:strRef>
          </c:cat>
          <c:val>
            <c:numRef>
              <c:f>'KPI 1'!$E$5:$E$16</c:f>
              <c:numCache>
                <c:formatCode>General</c:formatCode>
                <c:ptCount val="11"/>
                <c:pt idx="2">
                  <c:v>1</c:v>
                </c:pt>
                <c:pt idx="5">
                  <c:v>4</c:v>
                </c:pt>
                <c:pt idx="9">
                  <c:v>18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18-44C0-8194-DCE5186E994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gapDepth val="0"/>
        <c:shape val="box"/>
        <c:axId val="1474375535"/>
        <c:axId val="1474372383"/>
        <c:axId val="0"/>
      </c:bar3DChart>
      <c:catAx>
        <c:axId val="1474375535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11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372383"/>
        <c:crosses val="autoZero"/>
        <c:auto val="0"/>
        <c:lblAlgn val="ctr"/>
        <c:lblOffset val="100"/>
        <c:noMultiLvlLbl val="0"/>
      </c:catAx>
      <c:valAx>
        <c:axId val="14743723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74375535"/>
        <c:crosses val="autoZero"/>
        <c:crossBetween val="between"/>
      </c:valAx>
      <c:spPr>
        <a:noFill/>
        <a:ln>
          <a:noFill/>
        </a:ln>
        <a:effectLst>
          <a:softEdge rad="165100"/>
        </a:effectLst>
      </c:spPr>
    </c:plotArea>
    <c:legend>
      <c:legendPos val="tr"/>
      <c:layout>
        <c:manualLayout>
          <c:xMode val="edge"/>
          <c:yMode val="edge"/>
          <c:x val="0.64253523801286505"/>
          <c:y val="0.48442782152230973"/>
          <c:w val="0.19043744267086074"/>
          <c:h val="0.3659467191601049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>
      <a:softEdge rad="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[Insurance analytics.xlsx]KPI 2 &amp; 5!PivotTable5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200" b="1" i="0" u="none" strike="noStrike" kern="1200" cap="none" spc="50" normalizeH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Number of meeting by Account Executive</a:t>
            </a:r>
          </a:p>
        </c:rich>
      </c:tx>
      <c:layout>
        <c:manualLayout>
          <c:xMode val="edge"/>
          <c:yMode val="edge"/>
          <c:x val="0.17719496764469617"/>
          <c:y val="0.10382494414526937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1" i="0" u="none" strike="noStrike" kern="1200" cap="none" spc="50" normalizeH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1339031339031341E-2"/>
          <c:y val="4.3220338983050839E-2"/>
          <c:w val="0.93732193732193736"/>
          <c:h val="0.763654077138662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'KPI 2 &amp; 5'!$B$3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'KPI 2 &amp; 5'!$A$4:$A$13</c:f>
              <c:strCache>
                <c:ptCount val="9"/>
                <c:pt idx="0">
                  <c:v>Abhinav Shivam</c:v>
                </c:pt>
                <c:pt idx="1">
                  <c:v>Animesh Rawat</c:v>
                </c:pt>
                <c:pt idx="2">
                  <c:v>Gilbert</c:v>
                </c:pt>
                <c:pt idx="3">
                  <c:v>Ketan Jain</c:v>
                </c:pt>
                <c:pt idx="4">
                  <c:v>Manish Sharma</c:v>
                </c:pt>
                <c:pt idx="5">
                  <c:v>Mark</c:v>
                </c:pt>
                <c:pt idx="6">
                  <c:v>Raju Kumar</c:v>
                </c:pt>
                <c:pt idx="7">
                  <c:v>Shivani Sharma</c:v>
                </c:pt>
                <c:pt idx="8">
                  <c:v>Vinay</c:v>
                </c:pt>
              </c:strCache>
            </c:strRef>
          </c:cat>
          <c:val>
            <c:numRef>
              <c:f>'KPI 2 &amp; 5'!$B$4:$B$13</c:f>
              <c:numCache>
                <c:formatCode>General</c:formatCode>
                <c:ptCount val="9"/>
                <c:pt idx="0">
                  <c:v>7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59-4BC3-936D-8E36559C86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889159039"/>
        <c:axId val="1889163359"/>
      </c:barChart>
      <c:catAx>
        <c:axId val="1889159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cap="none" spc="20" normalizeH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163359"/>
        <c:crosses val="autoZero"/>
        <c:auto val="1"/>
        <c:lblAlgn val="ctr"/>
        <c:lblOffset val="100"/>
        <c:noMultiLvlLbl val="0"/>
      </c:catAx>
      <c:valAx>
        <c:axId val="18891633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89159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spc="0" baseline="0">
                <a:solidFill>
                  <a:srgbClr val="FF0000"/>
                </a:solidFill>
              </a:rPr>
              <a:t>Top 10 open oppurtunity based on Revenue Amount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'KPI 6'!$J$9</c:f>
              <c:strCache>
                <c:ptCount val="1"/>
                <c:pt idx="0">
                  <c:v>Revenue Amount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6'!$I$10:$I$24</c:f>
              <c:strCache>
                <c:ptCount val="15"/>
                <c:pt idx="0">
                  <c:v>Fire</c:v>
                </c:pt>
                <c:pt idx="1">
                  <c:v>EL-Group Mediclaim</c:v>
                </c:pt>
                <c:pt idx="2">
                  <c:v>DB -Mega Policy</c:v>
                </c:pt>
                <c:pt idx="3">
                  <c:v>CVP GMC</c:v>
                </c:pt>
                <c:pt idx="4">
                  <c:v>BE-Mega policy</c:v>
                </c:pt>
                <c:pt idx="5">
                  <c:v>FM-Group Mediclaim</c:v>
                </c:pt>
                <c:pt idx="6">
                  <c:v>DB -Terrorism Policy</c:v>
                </c:pt>
                <c:pt idx="7">
                  <c:v>DS- Employees GMC</c:v>
                </c:pt>
                <c:pt idx="8">
                  <c:v>OP-GMC</c:v>
                </c:pt>
                <c:pt idx="9">
                  <c:v>CP-PDBI</c:v>
                </c:pt>
                <c:pt idx="10">
                  <c:v>ITNL - IAR (Operational Roads)</c:v>
                </c:pt>
                <c:pt idx="11">
                  <c:v>BC - PDBI</c:v>
                </c:pt>
                <c:pt idx="12">
                  <c:v>Sandesh - PDBI</c:v>
                </c:pt>
                <c:pt idx="13">
                  <c:v>Sin GMC</c:v>
                </c:pt>
                <c:pt idx="14">
                  <c:v>VS.-Marine</c:v>
                </c:pt>
              </c:strCache>
            </c:strRef>
          </c:cat>
          <c:val>
            <c:numRef>
              <c:f>'KPI 6'!$J$10:$J$24</c:f>
              <c:numCache>
                <c:formatCode>General</c:formatCode>
                <c:ptCount val="15"/>
                <c:pt idx="0">
                  <c:v>500000</c:v>
                </c:pt>
                <c:pt idx="1">
                  <c:v>400000</c:v>
                </c:pt>
                <c:pt idx="2">
                  <c:v>400000</c:v>
                </c:pt>
                <c:pt idx="3">
                  <c:v>350000</c:v>
                </c:pt>
                <c:pt idx="4">
                  <c:v>300000</c:v>
                </c:pt>
                <c:pt idx="5">
                  <c:v>300000</c:v>
                </c:pt>
                <c:pt idx="6">
                  <c:v>300000</c:v>
                </c:pt>
                <c:pt idx="7">
                  <c:v>300000</c:v>
                </c:pt>
                <c:pt idx="8">
                  <c:v>250000</c:v>
                </c:pt>
                <c:pt idx="9">
                  <c:v>200000</c:v>
                </c:pt>
                <c:pt idx="10">
                  <c:v>200000</c:v>
                </c:pt>
                <c:pt idx="11">
                  <c:v>200000</c:v>
                </c:pt>
                <c:pt idx="12">
                  <c:v>200000</c:v>
                </c:pt>
                <c:pt idx="13">
                  <c:v>200000</c:v>
                </c:pt>
                <c:pt idx="14">
                  <c:v>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1A-48CC-8D9F-7E924A7B57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46118432"/>
        <c:axId val="46119392"/>
      </c:barChart>
      <c:catAx>
        <c:axId val="46118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19392"/>
        <c:crosses val="autoZero"/>
        <c:auto val="1"/>
        <c:lblAlgn val="ctr"/>
        <c:lblOffset val="100"/>
        <c:noMultiLvlLbl val="0"/>
      </c:catAx>
      <c:valAx>
        <c:axId val="46119392"/>
        <c:scaling>
          <c:orientation val="minMax"/>
        </c:scaling>
        <c:delete val="1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46118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>
          <a:shade val="1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rgbClr val="FF0000"/>
                </a:solidFill>
              </a:rPr>
              <a:t>Top 4 open oppurtunity based on Revenue Amount</a:t>
            </a:r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'KPI 6'!$G$4</c:f>
              <c:strCache>
                <c:ptCount val="1"/>
                <c:pt idx="0">
                  <c:v>Revenue Amount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6'!$F$5:$F$8</c:f>
              <c:strCache>
                <c:ptCount val="4"/>
                <c:pt idx="0">
                  <c:v>Fire</c:v>
                </c:pt>
                <c:pt idx="1">
                  <c:v>EL-Group Mediclaim</c:v>
                </c:pt>
                <c:pt idx="2">
                  <c:v>DB -Mega Policy</c:v>
                </c:pt>
                <c:pt idx="3">
                  <c:v>CVP GMC</c:v>
                </c:pt>
              </c:strCache>
            </c:strRef>
          </c:cat>
          <c:val>
            <c:numRef>
              <c:f>'KPI 6'!$G$5:$G$8</c:f>
              <c:numCache>
                <c:formatCode>General</c:formatCode>
                <c:ptCount val="4"/>
                <c:pt idx="0">
                  <c:v>500000</c:v>
                </c:pt>
                <c:pt idx="1">
                  <c:v>400000</c:v>
                </c:pt>
                <c:pt idx="2">
                  <c:v>400000</c:v>
                </c:pt>
                <c:pt idx="3">
                  <c:v>350000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EE-4D79-88FE-899A4F1AD16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2188575"/>
        <c:axId val="792196255"/>
      </c:barChart>
      <c:catAx>
        <c:axId val="792188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196255"/>
        <c:crosses val="autoZero"/>
        <c:auto val="1"/>
        <c:lblAlgn val="ctr"/>
        <c:lblOffset val="100"/>
        <c:noMultiLvlLbl val="0"/>
      </c:catAx>
      <c:valAx>
        <c:axId val="79219625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92188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rgbClr val="FF0000"/>
                </a:solidFill>
              </a:rPr>
              <a:t>Group</a:t>
            </a:r>
            <a:r>
              <a:rPr lang="en-US" sz="1800" b="1" baseline="0">
                <a:solidFill>
                  <a:srgbClr val="FF0000"/>
                </a:solidFill>
              </a:rPr>
              <a:t> wise product distribution</a:t>
            </a:r>
            <a:endParaRPr lang="en-US" sz="1800" b="1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horzOverflow="clip" vert="horz" wrap="non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7030A0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bg1">
              <a:lumMod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horzOverflow="clip" vert="horz" wrap="non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rgbClr val="7030A0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bg1">
              <a:lumMod val="65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33339059890241"/>
          <c:y val="0.11010864754260727"/>
          <c:w val="0.54173942798347829"/>
          <c:h val="0.77965598311845286"/>
        </c:manualLayout>
      </c:layout>
      <c:doughnut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40A-412D-AF96-D80B7F56B86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40A-412D-AF96-D80B7F56B86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40A-412D-AF96-D80B7F56B86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40A-412D-AF96-D80B7F56B866}"/>
              </c:ext>
            </c:extLst>
          </c:dPt>
          <c:dPt>
            <c:idx val="4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40A-412D-AF96-D80B7F56B86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40A-412D-AF96-D80B7F56B866}"/>
              </c:ext>
            </c:extLst>
          </c:dPt>
          <c:dPt>
            <c:idx val="6"/>
            <c:bubble3D val="0"/>
            <c:spPr>
              <a:solidFill>
                <a:schemeClr val="bg1">
                  <a:lumMod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40A-412D-AF96-D80B7F56B86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clip" vert="horz" wrap="non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Lit>
              <c:ptCount val="7"/>
              <c:pt idx="0">
                <c:v>Employee Benefits</c:v>
              </c:pt>
              <c:pt idx="1">
                <c:v>Engineering</c:v>
              </c:pt>
              <c:pt idx="2">
                <c:v>Fire</c:v>
              </c:pt>
              <c:pt idx="3">
                <c:v>Liability</c:v>
              </c:pt>
              <c:pt idx="4">
                <c:v>Marine</c:v>
              </c:pt>
              <c:pt idx="5">
                <c:v>Miscellaneous</c:v>
              </c:pt>
              <c:pt idx="6">
                <c:v>Terrorism</c:v>
              </c:pt>
            </c:strLit>
          </c:cat>
          <c:val>
            <c:numLit>
              <c:formatCode>General</c:formatCode>
              <c:ptCount val="7"/>
              <c:pt idx="0">
                <c:v>15</c:v>
              </c:pt>
              <c:pt idx="1">
                <c:v>6</c:v>
              </c:pt>
              <c:pt idx="2">
                <c:v>13</c:v>
              </c:pt>
              <c:pt idx="3">
                <c:v>5</c:v>
              </c:pt>
              <c:pt idx="4">
                <c:v>7</c:v>
              </c:pt>
              <c:pt idx="5">
                <c:v>2</c:v>
              </c:pt>
              <c:pt idx="6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E-240A-412D-AF96-D80B7F56B86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360033404915297"/>
          <c:y val="0.16138217535935337"/>
          <c:w val="0.30551677078849848"/>
          <c:h val="0.6945131036371778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6">
          <a:shade val="1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lvl ptCount="3">
          <cx:pt idx="0">Qualify Opportunity</cx:pt>
          <cx:pt idx="1">Negotiate</cx:pt>
          <cx:pt idx="2">Propose Solution</cx:pt>
        </cx:lvl>
      </cx:strDim>
      <cx:numDim type="val">
        <cx:lvl ptCount="3">
          <cx:pt idx="0">5919500</cx:pt>
          <cx:pt idx="1">899000</cx:pt>
          <cx:pt idx="2">60000</cx:pt>
        </cx:lvl>
      </cx:numDim>
    </cx:data>
  </cx:chartData>
  <cx:chart>
    <cx:title pos="t" align="ctr" overlay="0">
      <cx:tx>
        <cx:txData>
          <cx:v>Stage Funnel by Revenue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rgbClr val="FF0000"/>
              </a:solidFill>
              <a:latin typeface="Calibri" panose="020F0502020204030204"/>
            </a:rPr>
            <a:t>Stage Funnel by Revenue</a:t>
          </a:r>
        </a:p>
      </cx:txPr>
    </cx:title>
    <cx:plotArea>
      <cx:plotAreaRegion>
        <cx:series layoutId="funnel" uniqueId="{85C4701A-6501-404B-BCCB-C0757BA1E081}">
          <cx:spPr>
            <a:solidFill>
              <a:srgbClr val="92D050"/>
            </a:solidFill>
          </cx:spPr>
          <cx:dataLabels>
            <cx:numFmt formatCode="0.0,,&quot;M&quot;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600" b="1">
                    <a:solidFill>
                      <a:schemeClr val="tx1">
                        <a:lumMod val="95000"/>
                        <a:lumOff val="5000"/>
                      </a:schemeClr>
                    </a:solidFill>
                  </a:defRPr>
                </a:pPr>
                <a:endParaRPr lang="en-US" sz="1600" b="1" i="0" u="none" strike="noStrike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</cx:dataLabels>
          <cx:dataId val="0"/>
        </cx:series>
      </cx:plotAreaRegion>
      <cx:axis id="0">
        <cx:catScaling gapWidth="0.0599999987"/>
        <cx:tickLabels/>
        <cx:spPr>
          <a:ln>
            <a:noFill/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 b="1"/>
            </a:pPr>
            <a:endParaRPr lang="en-US" sz="12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lvl ptCount="3">
          <cx:pt idx="0">Qualify Opportunity</cx:pt>
          <cx:pt idx="1">Negotiate</cx:pt>
          <cx:pt idx="2">Propose Solution</cx:pt>
        </cx:lvl>
      </cx:strDim>
      <cx:numDim type="val">
        <cx:lvl ptCount="3">
          <cx:pt idx="0">5919500</cx:pt>
          <cx:pt idx="1">899000</cx:pt>
          <cx:pt idx="2">60000</cx:pt>
        </cx:lvl>
      </cx:numDim>
    </cx:data>
  </cx:chartData>
  <cx:chart>
    <cx:title pos="t" align="ctr" overlay="0">
      <cx:tx>
        <cx:txData>
          <cx:v>Stage Funnel by Revenue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rgbClr val="FF0000"/>
              </a:solidFill>
              <a:latin typeface="Calibri" panose="020F0502020204030204"/>
            </a:rPr>
            <a:t>Stage Funnel by Revenue</a:t>
          </a:r>
        </a:p>
      </cx:txPr>
    </cx:title>
    <cx:plotArea>
      <cx:plotAreaRegion>
        <cx:plotSurface>
          <cx:spPr>
            <a:ln>
              <a:solidFill>
                <a:schemeClr val="accent1">
                  <a:shade val="15000"/>
                </a:schemeClr>
              </a:solidFill>
            </a:ln>
          </cx:spPr>
        </cx:plotSurface>
        <cx:series layoutId="funnel" uniqueId="{85C4701A-6501-404B-BCCB-C0757BA1E081}">
          <cx:spPr>
            <a:solidFill>
              <a:srgbClr val="92D050"/>
            </a:solidFill>
          </cx:spPr>
          <cx:dataLabels>
            <cx:numFmt formatCode="0.0,,&quot;M&quot;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600" b="1">
                    <a:solidFill>
                      <a:schemeClr val="tx1">
                        <a:lumMod val="95000"/>
                        <a:lumOff val="5000"/>
                      </a:schemeClr>
                    </a:solidFill>
                  </a:defRPr>
                </a:pPr>
                <a:endParaRPr lang="en-US" sz="1600" b="1" i="0" u="none" strike="noStrike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</cx:dataLabels>
          <cx:dataId val="0"/>
        </cx:series>
      </cx:plotAreaRegion>
      <cx:axis id="0">
        <cx:catScaling gapWidth="0.0599999987"/>
        <cx:tickLabels/>
        <cx:spPr>
          <a:ln>
            <a:noFill/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 b="1"/>
            </a:pPr>
            <a:endParaRPr lang="en-US" sz="12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  <cx:spPr>
    <a:ln>
      <a:solidFill>
        <a:schemeClr val="accent6">
          <a:shade val="15000"/>
        </a:schemeClr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11.xml"/><Relationship Id="rId7" Type="http://schemas.microsoft.com/office/2014/relationships/chartEx" Target="../charts/chartEx2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image" Target="../media/image1.emf"/><Relationship Id="rId5" Type="http://schemas.openxmlformats.org/officeDocument/2006/relationships/chart" Target="../charts/chart13.xml"/><Relationship Id="rId10" Type="http://schemas.openxmlformats.org/officeDocument/2006/relationships/chart" Target="../charts/chart16.xml"/><Relationship Id="rId4" Type="http://schemas.openxmlformats.org/officeDocument/2006/relationships/chart" Target="../charts/chart12.xml"/><Relationship Id="rId9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99060</xdr:colOff>
      <xdr:row>1</xdr:row>
      <xdr:rowOff>156210</xdr:rowOff>
    </xdr:from>
    <xdr:to>
      <xdr:col>13</xdr:col>
      <xdr:colOff>182880</xdr:colOff>
      <xdr:row>16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70E767-DB8D-4814-BE0E-054400BE0D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213360</xdr:colOff>
      <xdr:row>8</xdr:row>
      <xdr:rowOff>133350</xdr:rowOff>
    </xdr:from>
    <xdr:to>
      <xdr:col>9</xdr:col>
      <xdr:colOff>129540</xdr:colOff>
      <xdr:row>21</xdr:row>
      <xdr:rowOff>121920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805CB0B-9452-9700-6361-B7D08E938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121920</xdr:colOff>
      <xdr:row>0</xdr:row>
      <xdr:rowOff>167640</xdr:rowOff>
    </xdr:from>
    <xdr:to>
      <xdr:col>9</xdr:col>
      <xdr:colOff>259080</xdr:colOff>
      <xdr:row>2</xdr:row>
      <xdr:rowOff>144780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9AA91622-905B-4142-9C74-9E0C0DA75F51}"/>
            </a:ext>
          </a:extLst>
        </xdr:cNvPr>
        <xdr:cNvSpPr/>
      </xdr:nvSpPr>
      <xdr:spPr>
        <a:xfrm>
          <a:off x="5730240" y="167640"/>
          <a:ext cx="2095500" cy="342900"/>
        </a:xfrm>
        <a:prstGeom prst="flowChart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600"/>
            <a:t>Number of meetings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373380</xdr:colOff>
      <xdr:row>0</xdr:row>
      <xdr:rowOff>144780</xdr:rowOff>
    </xdr:from>
    <xdr:to>
      <xdr:col>7</xdr:col>
      <xdr:colOff>525780</xdr:colOff>
      <xdr:row>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C2B9AB-7F07-5B88-C3F8-00E7E340FF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281940</xdr:colOff>
      <xdr:row>6</xdr:row>
      <xdr:rowOff>76200</xdr:rowOff>
    </xdr:from>
    <xdr:to>
      <xdr:col>7</xdr:col>
      <xdr:colOff>434340</xdr:colOff>
      <xdr:row>11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DACD11-29CB-2E0E-F8F0-F177C183A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297180</xdr:colOff>
      <xdr:row>12</xdr:row>
      <xdr:rowOff>53340</xdr:rowOff>
    </xdr:from>
    <xdr:to>
      <xdr:col>7</xdr:col>
      <xdr:colOff>449580</xdr:colOff>
      <xdr:row>17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8C7CD2-8F1D-096A-F216-5A72C86A4A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434340</xdr:colOff>
      <xdr:row>1</xdr:row>
      <xdr:rowOff>160020</xdr:rowOff>
    </xdr:from>
    <xdr:to>
      <xdr:col>11</xdr:col>
      <xdr:colOff>198120</xdr:colOff>
      <xdr:row>16</xdr:row>
      <xdr:rowOff>60960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B9C6E3F-1C96-4BDA-83F7-0BC144E0C7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66260" y="342900"/>
              <a:ext cx="4030980" cy="26441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10</xdr:row>
      <xdr:rowOff>22860</xdr:rowOff>
    </xdr:from>
    <xdr:to>
      <xdr:col>7</xdr:col>
      <xdr:colOff>0</xdr:colOff>
      <xdr:row>24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5BB934-D830-3600-C22C-EF0E929E28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182880</xdr:colOff>
      <xdr:row>24</xdr:row>
      <xdr:rowOff>148590</xdr:rowOff>
    </xdr:from>
    <xdr:to>
      <xdr:col>8</xdr:col>
      <xdr:colOff>685800</xdr:colOff>
      <xdr:row>39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77019A-BC73-9ABF-724D-EBE6B78A1B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121920</xdr:colOff>
      <xdr:row>1</xdr:row>
      <xdr:rowOff>144780</xdr:rowOff>
    </xdr:from>
    <xdr:to>
      <xdr:col>7</xdr:col>
      <xdr:colOff>411480</xdr:colOff>
      <xdr:row>15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85AAB1-01EB-421D-A5DE-49069861DF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693420</xdr:colOff>
      <xdr:row>9</xdr:row>
      <xdr:rowOff>22860</xdr:rowOff>
    </xdr:from>
    <xdr:to>
      <xdr:col>9</xdr:col>
      <xdr:colOff>243840</xdr:colOff>
      <xdr:row>12</xdr:row>
      <xdr:rowOff>76200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09F4B9B-02E4-402B-A2CA-5ACB878B1B5F}"/>
            </a:ext>
          </a:extLst>
        </xdr:cNvPr>
        <xdr:cNvSpPr/>
      </xdr:nvSpPr>
      <xdr:spPr>
        <a:xfrm>
          <a:off x="8663940" y="1668780"/>
          <a:ext cx="1524000" cy="601980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>
              <a:solidFill>
                <a:srgbClr val="FF0000"/>
              </a:solidFill>
            </a:rPr>
            <a:t>Conversion</a:t>
          </a:r>
          <a:r>
            <a:rPr lang="en-IN" sz="1400" baseline="0">
              <a:solidFill>
                <a:srgbClr val="FF0000"/>
              </a:solidFill>
            </a:rPr>
            <a:t> ratio</a:t>
          </a:r>
          <a:endParaRPr lang="en-IN" sz="1400">
            <a:solidFill>
              <a:srgbClr val="FF0000"/>
            </a:solidFill>
          </a:endParaRPr>
        </a:p>
        <a:p>
          <a:pPr algn="ctr"/>
          <a:r>
            <a:rPr lang="en-IN" sz="1800"/>
            <a:t>10.2% </a:t>
          </a:r>
        </a:p>
      </xdr:txBody>
    </xdr:sp>
    <xdr:clientData/>
  </xdr:twoCellAnchor>
  <xdr:twoCellAnchor>
    <xdr:from>
      <xdr:col>6</xdr:col>
      <xdr:colOff>1097280</xdr:colOff>
      <xdr:row>13</xdr:row>
      <xdr:rowOff>60960</xdr:rowOff>
    </xdr:from>
    <xdr:to>
      <xdr:col>8</xdr:col>
      <xdr:colOff>982980</xdr:colOff>
      <xdr:row>16</xdr:row>
      <xdr:rowOff>53340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92879C51-27A1-4979-B8F4-1503F1A273D9}"/>
            </a:ext>
          </a:extLst>
        </xdr:cNvPr>
        <xdr:cNvSpPr/>
      </xdr:nvSpPr>
      <xdr:spPr>
        <a:xfrm>
          <a:off x="7338060" y="2438400"/>
          <a:ext cx="1615440" cy="54102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49</a:t>
          </a:r>
          <a:endParaRPr lang="en-IN" sz="1100">
            <a:solidFill>
              <a:sysClr val="windowText" lastClr="000000"/>
            </a:solidFill>
          </a:endParaRPr>
        </a:p>
        <a:p>
          <a:pPr algn="ctr"/>
          <a:r>
            <a:rPr lang="en-IN" sz="1200">
              <a:solidFill>
                <a:srgbClr val="FF0000"/>
              </a:solidFill>
            </a:rPr>
            <a:t>Total</a:t>
          </a:r>
          <a:r>
            <a:rPr lang="en-IN" sz="1200" baseline="0">
              <a:solidFill>
                <a:srgbClr val="FF0000"/>
              </a:solidFill>
            </a:rPr>
            <a:t> oppurtunities</a:t>
          </a:r>
          <a:endParaRPr lang="en-IN" sz="105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990600</xdr:colOff>
      <xdr:row>13</xdr:row>
      <xdr:rowOff>60960</xdr:rowOff>
    </xdr:from>
    <xdr:to>
      <xdr:col>9</xdr:col>
      <xdr:colOff>632460</xdr:colOff>
      <xdr:row>16</xdr:row>
      <xdr:rowOff>53340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8F1A4FBA-71D5-4251-A0AB-B2B94C4A65ED}"/>
            </a:ext>
          </a:extLst>
        </xdr:cNvPr>
        <xdr:cNvSpPr/>
      </xdr:nvSpPr>
      <xdr:spPr>
        <a:xfrm>
          <a:off x="8961120" y="2438400"/>
          <a:ext cx="1615440" cy="54102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45</a:t>
          </a:r>
          <a:endParaRPr lang="en-IN" sz="1100">
            <a:solidFill>
              <a:sysClr val="windowText" lastClr="000000"/>
            </a:solidFill>
          </a:endParaRPr>
        </a:p>
        <a:p>
          <a:pPr algn="ctr"/>
          <a:r>
            <a:rPr lang="en-IN" sz="1200" baseline="0">
              <a:solidFill>
                <a:srgbClr val="FF0000"/>
              </a:solidFill>
            </a:rPr>
            <a:t>Open oppurtunities</a:t>
          </a:r>
          <a:endParaRPr lang="en-IN" sz="105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640080</xdr:colOff>
      <xdr:row>13</xdr:row>
      <xdr:rowOff>60960</xdr:rowOff>
    </xdr:from>
    <xdr:to>
      <xdr:col>10</xdr:col>
      <xdr:colOff>350520</xdr:colOff>
      <xdr:row>16</xdr:row>
      <xdr:rowOff>53340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5C74E31B-7A4C-4758-9350-8E774E647C24}"/>
            </a:ext>
          </a:extLst>
        </xdr:cNvPr>
        <xdr:cNvSpPr/>
      </xdr:nvSpPr>
      <xdr:spPr>
        <a:xfrm>
          <a:off x="10584180" y="2438400"/>
          <a:ext cx="1615440" cy="54102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5</a:t>
          </a:r>
          <a:endParaRPr lang="en-IN" sz="1100">
            <a:solidFill>
              <a:sysClr val="windowText" lastClr="000000"/>
            </a:solidFill>
          </a:endParaRPr>
        </a:p>
        <a:p>
          <a:pPr algn="ctr"/>
          <a:r>
            <a:rPr lang="en-IN" sz="1200" baseline="0">
              <a:solidFill>
                <a:srgbClr val="FF0000"/>
              </a:solidFill>
            </a:rPr>
            <a:t>Closed oppurtunities</a:t>
          </a:r>
          <a:endParaRPr lang="en-IN" sz="1050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457200</xdr:colOff>
      <xdr:row>3</xdr:row>
      <xdr:rowOff>152400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58D3AE75-AF88-431E-B894-44B79EB07FC5}"/>
            </a:ext>
          </a:extLst>
        </xdr:cNvPr>
        <xdr:cNvSpPr/>
      </xdr:nvSpPr>
      <xdr:spPr>
        <a:xfrm>
          <a:off x="2438400" y="182880"/>
          <a:ext cx="4724400" cy="518160"/>
        </a:xfrm>
        <a:prstGeom prst="flowChartProcess">
          <a:avLst/>
        </a:prstGeom>
        <a:solidFill>
          <a:schemeClr val="accent5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800" b="1">
              <a:solidFill>
                <a:schemeClr val="bg2"/>
              </a:solidFill>
              <a:effectLst/>
              <a:latin typeface="+mn-lt"/>
              <a:ea typeface="+mn-ea"/>
              <a:cs typeface="+mn-cs"/>
            </a:rPr>
            <a:t>Report Analytics &amp; Dashboard</a:t>
          </a:r>
          <a:endParaRPr lang="en-IN" sz="2800">
            <a:solidFill>
              <a:schemeClr val="bg2"/>
            </a:solidFill>
          </a:endParaRPr>
        </a:p>
      </xdr:txBody>
    </xdr:sp>
    <xdr:clientData/>
  </xdr:twoCellAnchor>
  <xdr:twoCellAnchor>
    <xdr:from>
      <xdr:col>0</xdr:col>
      <xdr:colOff>60962</xdr:colOff>
      <xdr:row>0</xdr:row>
      <xdr:rowOff>60960</xdr:rowOff>
    </xdr:from>
    <xdr:to>
      <xdr:col>32</xdr:col>
      <xdr:colOff>287548</xdr:colOff>
      <xdr:row>61</xdr:row>
      <xdr:rowOff>172528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309BE2C7-EC85-B6BF-1A4C-B758B154F5B3}"/>
            </a:ext>
          </a:extLst>
        </xdr:cNvPr>
        <xdr:cNvSpPr/>
      </xdr:nvSpPr>
      <xdr:spPr>
        <a:xfrm>
          <a:off x="60962" y="60960"/>
          <a:ext cx="19549756" cy="11512813"/>
        </a:xfrm>
        <a:prstGeom prst="flowChartProcess">
          <a:avLst/>
        </a:prstGeom>
        <a:solidFill>
          <a:srgbClr val="92D050"/>
        </a:solidFill>
        <a:ln>
          <a:noFill/>
        </a:ln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83820</xdr:colOff>
      <xdr:row>0</xdr:row>
      <xdr:rowOff>83820</xdr:rowOff>
    </xdr:from>
    <xdr:to>
      <xdr:col>32</xdr:col>
      <xdr:colOff>287547</xdr:colOff>
      <xdr:row>4</xdr:row>
      <xdr:rowOff>30480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99CE81A9-351F-EA19-84B7-26FDD130A3FB}"/>
            </a:ext>
          </a:extLst>
        </xdr:cNvPr>
        <xdr:cNvSpPr/>
      </xdr:nvSpPr>
      <xdr:spPr>
        <a:xfrm>
          <a:off x="83820" y="83820"/>
          <a:ext cx="19526897" cy="694283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4000">
              <a:solidFill>
                <a:schemeClr val="tx1">
                  <a:lumMod val="95000"/>
                  <a:lumOff val="5000"/>
                </a:schemeClr>
              </a:solidFill>
            </a:rPr>
            <a:t>INSURANCE ANALYTICS DASHBOARD</a:t>
          </a:r>
        </a:p>
      </xdr:txBody>
    </xdr:sp>
    <xdr:clientData/>
  </xdr:twoCellAnchor>
  <xdr:twoCellAnchor>
    <xdr:from>
      <xdr:col>11</xdr:col>
      <xdr:colOff>36427</xdr:colOff>
      <xdr:row>4</xdr:row>
      <xdr:rowOff>52625</xdr:rowOff>
    </xdr:from>
    <xdr:to>
      <xdr:col>21</xdr:col>
      <xdr:colOff>129396</xdr:colOff>
      <xdr:row>14</xdr:row>
      <xdr:rowOff>34748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3F97FA7-4D44-4B0B-AF48-996A641233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128467</xdr:colOff>
      <xdr:row>4</xdr:row>
      <xdr:rowOff>43131</xdr:rowOff>
    </xdr:from>
    <xdr:to>
      <xdr:col>9</xdr:col>
      <xdr:colOff>589472</xdr:colOff>
      <xdr:row>14</xdr:row>
      <xdr:rowOff>28754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B44766C-01F6-4F6C-9AF7-A574489F1F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258793</xdr:colOff>
      <xdr:row>4</xdr:row>
      <xdr:rowOff>33891</xdr:rowOff>
    </xdr:from>
    <xdr:to>
      <xdr:col>32</xdr:col>
      <xdr:colOff>289669</xdr:colOff>
      <xdr:row>14</xdr:row>
      <xdr:rowOff>31652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C883919-7313-434C-9EAD-AC24788B0B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83821</xdr:colOff>
      <xdr:row>4</xdr:row>
      <xdr:rowOff>45720</xdr:rowOff>
    </xdr:from>
    <xdr:to>
      <xdr:col>1</xdr:col>
      <xdr:colOff>112058</xdr:colOff>
      <xdr:row>14</xdr:row>
      <xdr:rowOff>25400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BEAD7142-1DB0-46AF-91A0-E497979CADA9}"/>
            </a:ext>
          </a:extLst>
        </xdr:cNvPr>
        <xdr:cNvSpPr/>
      </xdr:nvSpPr>
      <xdr:spPr>
        <a:xfrm>
          <a:off x="83821" y="777240"/>
          <a:ext cx="637837" cy="1808480"/>
        </a:xfrm>
        <a:prstGeom prst="flowChartProcess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marL="0" indent="0" algn="ctr"/>
          <a:r>
            <a:rPr lang="en-IN" sz="3600">
              <a:solidFill>
                <a:srgbClr val="FF0000"/>
              </a:solidFill>
              <a:latin typeface="+mn-lt"/>
              <a:ea typeface="+mn-ea"/>
              <a:cs typeface="+mn-cs"/>
            </a:rPr>
            <a:t>Cross Sell</a:t>
          </a:r>
        </a:p>
      </xdr:txBody>
    </xdr:sp>
    <xdr:clientData/>
  </xdr:twoCellAnchor>
  <xdr:twoCellAnchor>
    <xdr:from>
      <xdr:col>0</xdr:col>
      <xdr:colOff>40364</xdr:colOff>
      <xdr:row>19</xdr:row>
      <xdr:rowOff>107421</xdr:rowOff>
    </xdr:from>
    <xdr:to>
      <xdr:col>10</xdr:col>
      <xdr:colOff>52917</xdr:colOff>
      <xdr:row>41</xdr:row>
      <xdr:rowOff>139172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320D5A0F-EF65-4E59-AD98-B2EC24CB76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63076</xdr:colOff>
      <xdr:row>19</xdr:row>
      <xdr:rowOff>107389</xdr:rowOff>
    </xdr:from>
    <xdr:to>
      <xdr:col>20</xdr:col>
      <xdr:colOff>562131</xdr:colOff>
      <xdr:row>41</xdr:row>
      <xdr:rowOff>142964</xdr:rowOff>
    </xdr:to>
    <xdr:sp macro="" textlink="">
      <xdr:nvSpPr>
        <xdr:cNvPr id="20" name="Flowchart: Process 19">
          <a:extLst>
            <a:ext uri="{FF2B5EF4-FFF2-40B4-BE49-F238E27FC236}">
              <a16:creationId xmlns:a16="http://schemas.microsoft.com/office/drawing/2014/main" id="{0C79743F-643A-2CE6-5BC4-0DFA985205BB}"/>
            </a:ext>
          </a:extLst>
        </xdr:cNvPr>
        <xdr:cNvSpPr/>
      </xdr:nvSpPr>
      <xdr:spPr>
        <a:xfrm>
          <a:off x="6101567" y="3658597"/>
          <a:ext cx="6537545" cy="4147499"/>
        </a:xfrm>
        <a:prstGeom prst="flowChartProcess">
          <a:avLst/>
        </a:prstGeom>
        <a:solidFill>
          <a:sysClr val="window" lastClr="FFFFFF"/>
        </a:solidFill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800" b="1">
              <a:solidFill>
                <a:srgbClr val="FF0000"/>
              </a:solidFill>
            </a:rPr>
            <a:t>Yearly</a:t>
          </a:r>
          <a:r>
            <a:rPr lang="en-IN" sz="1800" b="1" baseline="0">
              <a:solidFill>
                <a:srgbClr val="FF0000"/>
              </a:solidFill>
            </a:rPr>
            <a:t> number of Meeting</a:t>
          </a:r>
          <a:endParaRPr lang="en-IN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84667</xdr:colOff>
      <xdr:row>25</xdr:row>
      <xdr:rowOff>47524</xdr:rowOff>
    </xdr:from>
    <xdr:to>
      <xdr:col>20</xdr:col>
      <xdr:colOff>465666</xdr:colOff>
      <xdr:row>41</xdr:row>
      <xdr:rowOff>128596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A5F9D138-2335-44A6-817C-A9F92BA301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13</xdr:col>
      <xdr:colOff>1804</xdr:colOff>
      <xdr:row>21</xdr:row>
      <xdr:rowOff>179898</xdr:rowOff>
    </xdr:from>
    <xdr:to>
      <xdr:col>18</xdr:col>
      <xdr:colOff>372818</xdr:colOff>
      <xdr:row>25</xdr:row>
      <xdr:rowOff>58610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16EAACD-8A80-CD5A-BCB1-F3384AF03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1842" y="4104917"/>
          <a:ext cx="3390259" cy="626335"/>
        </a:xfrm>
        <a:prstGeom prst="rect">
          <a:avLst/>
        </a:prstGeom>
        <a:solidFill>
          <a:sysClr val="window" lastClr="FFFFFF"/>
        </a:solidFill>
      </xdr:spPr>
    </xdr:pic>
    <xdr:clientData/>
  </xdr:twoCellAnchor>
  <xdr:twoCellAnchor>
    <xdr:from>
      <xdr:col>0</xdr:col>
      <xdr:colOff>49568</xdr:colOff>
      <xdr:row>41</xdr:row>
      <xdr:rowOff>123737</xdr:rowOff>
    </xdr:from>
    <xdr:to>
      <xdr:col>7</xdr:col>
      <xdr:colOff>330776</xdr:colOff>
      <xdr:row>61</xdr:row>
      <xdr:rowOff>173704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1" name="Chart 20">
              <a:extLst>
                <a:ext uri="{FF2B5EF4-FFF2-40B4-BE49-F238E27FC236}">
                  <a16:creationId xmlns:a16="http://schemas.microsoft.com/office/drawing/2014/main" id="{50B6A83C-F1FD-4E70-A382-F2F2A4FB7F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568" y="7786869"/>
              <a:ext cx="4508151" cy="37880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4181</xdr:colOff>
      <xdr:row>4</xdr:row>
      <xdr:rowOff>37949</xdr:rowOff>
    </xdr:from>
    <xdr:to>
      <xdr:col>11</xdr:col>
      <xdr:colOff>24168</xdr:colOff>
      <xdr:row>13</xdr:row>
      <xdr:rowOff>158151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3A6751E2-F102-4193-A43A-8C0402E9AA09}"/>
            </a:ext>
          </a:extLst>
        </xdr:cNvPr>
        <xdr:cNvSpPr/>
      </xdr:nvSpPr>
      <xdr:spPr>
        <a:xfrm>
          <a:off x="6042672" y="785572"/>
          <a:ext cx="623836" cy="1802353"/>
        </a:xfrm>
        <a:prstGeom prst="flowChartProcess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lang="en-IN" sz="3600">
              <a:solidFill>
                <a:srgbClr val="FF0000"/>
              </a:solidFill>
            </a:rPr>
            <a:t>Renewal</a:t>
          </a:r>
        </a:p>
      </xdr:txBody>
    </xdr:sp>
    <xdr:clientData/>
  </xdr:twoCellAnchor>
  <xdr:twoCellAnchor>
    <xdr:from>
      <xdr:col>21</xdr:col>
      <xdr:colOff>138165</xdr:colOff>
      <xdr:row>4</xdr:row>
      <xdr:rowOff>102782</xdr:rowOff>
    </xdr:from>
    <xdr:to>
      <xdr:col>22</xdr:col>
      <xdr:colOff>173383</xdr:colOff>
      <xdr:row>14</xdr:row>
      <xdr:rowOff>71887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62196DBD-1E97-4AD6-B87E-997D3FA14BA3}"/>
            </a:ext>
          </a:extLst>
        </xdr:cNvPr>
        <xdr:cNvSpPr/>
      </xdr:nvSpPr>
      <xdr:spPr>
        <a:xfrm>
          <a:off x="12818995" y="850405"/>
          <a:ext cx="639067" cy="1838161"/>
        </a:xfrm>
        <a:prstGeom prst="flowChartProcess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IN" sz="3600">
              <a:solidFill>
                <a:srgbClr val="FF0000"/>
              </a:solidFill>
              <a:latin typeface="+mn-lt"/>
              <a:ea typeface="+mn-ea"/>
              <a:cs typeface="+mn-cs"/>
            </a:rPr>
            <a:t>New</a:t>
          </a:r>
        </a:p>
      </xdr:txBody>
    </xdr:sp>
    <xdr:clientData/>
  </xdr:twoCellAnchor>
  <xdr:twoCellAnchor>
    <xdr:from>
      <xdr:col>7</xdr:col>
      <xdr:colOff>327495</xdr:colOff>
      <xdr:row>41</xdr:row>
      <xdr:rowOff>149118</xdr:rowOff>
    </xdr:from>
    <xdr:to>
      <xdr:col>20</xdr:col>
      <xdr:colOff>467264</xdr:colOff>
      <xdr:row>61</xdr:row>
      <xdr:rowOff>175601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56A0E1F-A29E-46C1-8787-75782EA92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525042</xdr:colOff>
      <xdr:row>19</xdr:row>
      <xdr:rowOff>100641</xdr:rowOff>
    </xdr:from>
    <xdr:to>
      <xdr:col>32</xdr:col>
      <xdr:colOff>273169</xdr:colOff>
      <xdr:row>41</xdr:row>
      <xdr:rowOff>136147</xdr:rowOff>
    </xdr:to>
    <xdr:sp macro="" textlink="">
      <xdr:nvSpPr>
        <xdr:cNvPr id="22" name="Flowchart: Process 21">
          <a:extLst>
            <a:ext uri="{FF2B5EF4-FFF2-40B4-BE49-F238E27FC236}">
              <a16:creationId xmlns:a16="http://schemas.microsoft.com/office/drawing/2014/main" id="{A85C508C-FFFE-4159-BEF7-4C118BA886F1}"/>
            </a:ext>
          </a:extLst>
        </xdr:cNvPr>
        <xdr:cNvSpPr/>
      </xdr:nvSpPr>
      <xdr:spPr>
        <a:xfrm>
          <a:off x="12602023" y="3651849"/>
          <a:ext cx="6994316" cy="4147430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IN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521409</xdr:colOff>
      <xdr:row>20</xdr:row>
      <xdr:rowOff>74949</xdr:rowOff>
    </xdr:from>
    <xdr:to>
      <xdr:col>29</xdr:col>
      <xdr:colOff>462197</xdr:colOff>
      <xdr:row>25</xdr:row>
      <xdr:rowOff>24982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E51EEEA8-18C9-418B-9F48-56C86E0932D3}"/>
            </a:ext>
          </a:extLst>
        </xdr:cNvPr>
        <xdr:cNvSpPr/>
      </xdr:nvSpPr>
      <xdr:spPr>
        <a:xfrm>
          <a:off x="16221484" y="3813062"/>
          <a:ext cx="1752336" cy="884562"/>
        </a:xfrm>
        <a:prstGeom prst="flowChartProcess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400" b="1">
              <a:solidFill>
                <a:sysClr val="windowText" lastClr="000000"/>
              </a:solidFill>
            </a:rPr>
            <a:t>5</a:t>
          </a:r>
          <a:endParaRPr lang="en-IN" sz="1600" b="1">
            <a:solidFill>
              <a:sysClr val="windowText" lastClr="000000"/>
            </a:solidFill>
          </a:endParaRPr>
        </a:p>
        <a:p>
          <a:pPr algn="ctr"/>
          <a:endParaRPr lang="en-IN" sz="1100">
            <a:solidFill>
              <a:sysClr val="windowText" lastClr="000000"/>
            </a:solidFill>
          </a:endParaRPr>
        </a:p>
        <a:p>
          <a:pPr algn="ctr"/>
          <a:r>
            <a:rPr lang="en-IN" sz="1400" b="1" baseline="0">
              <a:solidFill>
                <a:srgbClr val="FF0000"/>
              </a:solidFill>
            </a:rPr>
            <a:t>Closed oppurtunities</a:t>
          </a:r>
          <a:endParaRPr lang="en-IN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60084</xdr:colOff>
      <xdr:row>20</xdr:row>
      <xdr:rowOff>62456</xdr:rowOff>
    </xdr:from>
    <xdr:to>
      <xdr:col>27</xdr:col>
      <xdr:colOff>12490</xdr:colOff>
      <xdr:row>25</xdr:row>
      <xdr:rowOff>12489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32E2DC86-1359-4124-A2A4-E973DED169F6}"/>
            </a:ext>
          </a:extLst>
        </xdr:cNvPr>
        <xdr:cNvSpPr/>
      </xdr:nvSpPr>
      <xdr:spPr>
        <a:xfrm>
          <a:off x="14552461" y="3800569"/>
          <a:ext cx="1763954" cy="884562"/>
        </a:xfrm>
        <a:prstGeom prst="flowChartProcess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400" b="1">
              <a:solidFill>
                <a:sysClr val="windowText" lastClr="000000"/>
              </a:solidFill>
            </a:rPr>
            <a:t>45</a:t>
          </a:r>
        </a:p>
        <a:p>
          <a:pPr algn="ctr"/>
          <a:endParaRPr lang="en-IN" sz="1100">
            <a:solidFill>
              <a:sysClr val="windowText" lastClr="000000"/>
            </a:solidFill>
          </a:endParaRPr>
        </a:p>
        <a:p>
          <a:pPr algn="ctr"/>
          <a:r>
            <a:rPr lang="en-IN" sz="1400" b="1" baseline="0">
              <a:solidFill>
                <a:srgbClr val="FF0000"/>
              </a:solidFill>
            </a:rPr>
            <a:t>Open oppurtunities</a:t>
          </a:r>
          <a:endParaRPr lang="en-IN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565901</xdr:colOff>
      <xdr:row>20</xdr:row>
      <xdr:rowOff>42424</xdr:rowOff>
    </xdr:from>
    <xdr:to>
      <xdr:col>24</xdr:col>
      <xdr:colOff>166163</xdr:colOff>
      <xdr:row>25</xdr:row>
      <xdr:rowOff>42424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A10DF630-1CD5-4A8A-9697-BB11D5A8B12F}"/>
            </a:ext>
          </a:extLst>
        </xdr:cNvPr>
        <xdr:cNvSpPr/>
      </xdr:nvSpPr>
      <xdr:spPr>
        <a:xfrm>
          <a:off x="12642882" y="3780537"/>
          <a:ext cx="2015658" cy="934529"/>
        </a:xfrm>
        <a:prstGeom prst="flowChartProcess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400" b="1">
              <a:solidFill>
                <a:sysClr val="windowText" lastClr="000000"/>
              </a:solidFill>
            </a:rPr>
            <a:t>49</a:t>
          </a:r>
        </a:p>
        <a:p>
          <a:pPr algn="ctr"/>
          <a:endParaRPr lang="en-IN" sz="1100">
            <a:solidFill>
              <a:sysClr val="windowText" lastClr="000000"/>
            </a:solidFill>
          </a:endParaRPr>
        </a:p>
        <a:p>
          <a:pPr algn="ctr"/>
          <a:r>
            <a:rPr lang="en-IN" sz="1600" b="1">
              <a:solidFill>
                <a:srgbClr val="FF0000"/>
              </a:solidFill>
            </a:rPr>
            <a:t>Total</a:t>
          </a:r>
          <a:r>
            <a:rPr lang="en-IN" sz="1600" b="1" baseline="0">
              <a:solidFill>
                <a:srgbClr val="FF0000"/>
              </a:solidFill>
            </a:rPr>
            <a:t> oppurtunities</a:t>
          </a:r>
          <a:endParaRPr lang="en-IN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551525</xdr:colOff>
      <xdr:row>25</xdr:row>
      <xdr:rowOff>14377</xdr:rowOff>
    </xdr:from>
    <xdr:to>
      <xdr:col>32</xdr:col>
      <xdr:colOff>273170</xdr:colOff>
      <xdr:row>40</xdr:row>
      <xdr:rowOff>43132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6C1F1982-1D3C-4856-BEB4-47C9898AB6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20</xdr:col>
      <xdr:colOff>474454</xdr:colOff>
      <xdr:row>41</xdr:row>
      <xdr:rowOff>146820</xdr:rowOff>
    </xdr:from>
    <xdr:to>
      <xdr:col>32</xdr:col>
      <xdr:colOff>258793</xdr:colOff>
      <xdr:row>61</xdr:row>
      <xdr:rowOff>154691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E1E01A69-B62F-437C-9A45-4189DB641A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29</xdr:col>
      <xdr:colOff>460075</xdr:colOff>
      <xdr:row>20</xdr:row>
      <xdr:rowOff>49896</xdr:rowOff>
    </xdr:from>
    <xdr:to>
      <xdr:col>32</xdr:col>
      <xdr:colOff>273170</xdr:colOff>
      <xdr:row>24</xdr:row>
      <xdr:rowOff>179290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3F644BFB-6C8B-4CDC-9654-F2F5E7513919}"/>
            </a:ext>
          </a:extLst>
        </xdr:cNvPr>
        <xdr:cNvSpPr/>
      </xdr:nvSpPr>
      <xdr:spPr>
        <a:xfrm>
          <a:off x="17971698" y="3788009"/>
          <a:ext cx="1624642" cy="877017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600" b="1">
              <a:solidFill>
                <a:srgbClr val="FF0000"/>
              </a:solidFill>
            </a:rPr>
            <a:t>Conversion</a:t>
          </a:r>
          <a:r>
            <a:rPr lang="en-IN" sz="1600" b="1" baseline="0">
              <a:solidFill>
                <a:srgbClr val="FF0000"/>
              </a:solidFill>
            </a:rPr>
            <a:t> ratio</a:t>
          </a:r>
        </a:p>
        <a:p>
          <a:pPr algn="ctr"/>
          <a:endParaRPr lang="en-IN" sz="1400">
            <a:solidFill>
              <a:srgbClr val="FF0000"/>
            </a:solidFill>
          </a:endParaRPr>
        </a:p>
        <a:p>
          <a:pPr algn="ctr"/>
          <a:r>
            <a:rPr lang="en-IN" sz="1800"/>
            <a:t>10.2% </a:t>
          </a:r>
        </a:p>
      </xdr:txBody>
    </xdr:sp>
    <xdr:clientData/>
  </xdr:twoCellAnchor>
  <xdr:twoCellAnchor>
    <xdr:from>
      <xdr:col>0</xdr:col>
      <xdr:colOff>86263</xdr:colOff>
      <xdr:row>14</xdr:row>
      <xdr:rowOff>43132</xdr:rowOff>
    </xdr:from>
    <xdr:to>
      <xdr:col>32</xdr:col>
      <xdr:colOff>287546</xdr:colOff>
      <xdr:row>19</xdr:row>
      <xdr:rowOff>100641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4B3D5B8-4F04-1F3E-4AB4-7671A606036D}"/>
            </a:ext>
          </a:extLst>
        </xdr:cNvPr>
        <xdr:cNvSpPr/>
      </xdr:nvSpPr>
      <xdr:spPr>
        <a:xfrm>
          <a:off x="86263" y="2659811"/>
          <a:ext cx="19524453" cy="992038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69284</xdr:colOff>
      <xdr:row>14</xdr:row>
      <xdr:rowOff>127472</xdr:rowOff>
    </xdr:from>
    <xdr:to>
      <xdr:col>5</xdr:col>
      <xdr:colOff>345057</xdr:colOff>
      <xdr:row>19</xdr:row>
      <xdr:rowOff>100640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2AA97A8A-2E1F-44B9-B3B1-99BF7C8A8670}"/>
            </a:ext>
          </a:extLst>
        </xdr:cNvPr>
        <xdr:cNvSpPr/>
      </xdr:nvSpPr>
      <xdr:spPr>
        <a:xfrm>
          <a:off x="69284" y="2744151"/>
          <a:ext cx="3295018" cy="907697"/>
        </a:xfrm>
        <a:prstGeom prst="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800" b="1" kern="1200">
              <a:solidFill>
                <a:schemeClr val="bg1"/>
              </a:solidFill>
            </a:rPr>
            <a:t>Cross Sell Achieved %</a:t>
          </a:r>
        </a:p>
        <a:p>
          <a:pPr algn="ctr"/>
          <a:endParaRPr lang="en-IN" sz="1800" b="1" kern="12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84325</xdr:colOff>
      <xdr:row>16</xdr:row>
      <xdr:rowOff>156430</xdr:rowOff>
    </xdr:from>
    <xdr:to>
      <xdr:col>5</xdr:col>
      <xdr:colOff>330681</xdr:colOff>
      <xdr:row>19</xdr:row>
      <xdr:rowOff>100641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5EE2317B-A9F1-A5EE-3F12-811D132D6EEC}"/>
            </a:ext>
          </a:extLst>
        </xdr:cNvPr>
        <xdr:cNvSpPr/>
      </xdr:nvSpPr>
      <xdr:spPr>
        <a:xfrm>
          <a:off x="84325" y="3146921"/>
          <a:ext cx="3265601" cy="50492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64.93%</a:t>
          </a:r>
          <a:r>
            <a:rPr lang="en-IN" sz="2800">
              <a:solidFill>
                <a:sysClr val="windowText" lastClr="000000"/>
              </a:solidFill>
            </a:rPr>
            <a:t> </a:t>
          </a:r>
          <a:endParaRPr lang="en-IN" sz="28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359433</xdr:colOff>
      <xdr:row>14</xdr:row>
      <xdr:rowOff>129396</xdr:rowOff>
    </xdr:from>
    <xdr:to>
      <xdr:col>10</xdr:col>
      <xdr:colOff>402566</xdr:colOff>
      <xdr:row>19</xdr:row>
      <xdr:rowOff>102564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FA627CE3-8F02-4171-9E04-B2700AB91BCD}"/>
            </a:ext>
          </a:extLst>
        </xdr:cNvPr>
        <xdr:cNvSpPr/>
      </xdr:nvSpPr>
      <xdr:spPr>
        <a:xfrm>
          <a:off x="3378678" y="2746075"/>
          <a:ext cx="3062379" cy="907697"/>
        </a:xfrm>
        <a:prstGeom prst="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800" b="1" kern="1200">
              <a:solidFill>
                <a:schemeClr val="bg1"/>
              </a:solidFill>
            </a:rPr>
            <a:t>Cross Sell Invoice %</a:t>
          </a:r>
        </a:p>
        <a:p>
          <a:pPr algn="ctr"/>
          <a:endParaRPr lang="en-IN" sz="1800" b="1" kern="12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416943</xdr:colOff>
      <xdr:row>14</xdr:row>
      <xdr:rowOff>129396</xdr:rowOff>
    </xdr:from>
    <xdr:to>
      <xdr:col>16</xdr:col>
      <xdr:colOff>16979</xdr:colOff>
      <xdr:row>19</xdr:row>
      <xdr:rowOff>102564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9DA2FC19-9650-4E5F-8861-0290AA2DA372}"/>
            </a:ext>
          </a:extLst>
        </xdr:cNvPr>
        <xdr:cNvSpPr/>
      </xdr:nvSpPr>
      <xdr:spPr>
        <a:xfrm>
          <a:off x="6455434" y="2746075"/>
          <a:ext cx="3223130" cy="907697"/>
        </a:xfrm>
        <a:prstGeom prst="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800" b="1" kern="1200">
              <a:solidFill>
                <a:schemeClr val="bg1"/>
              </a:solidFill>
            </a:rPr>
            <a:t>Renewal Achieved %</a:t>
          </a:r>
        </a:p>
        <a:p>
          <a:pPr algn="ctr"/>
          <a:endParaRPr lang="en-IN" sz="1800" b="1" kern="12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23005</xdr:colOff>
      <xdr:row>14</xdr:row>
      <xdr:rowOff>123645</xdr:rowOff>
    </xdr:from>
    <xdr:to>
      <xdr:col>21</xdr:col>
      <xdr:colOff>298778</xdr:colOff>
      <xdr:row>19</xdr:row>
      <xdr:rowOff>96813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A2533AFE-3FA2-4100-91B6-6C7BD21BE3D5}"/>
            </a:ext>
          </a:extLst>
        </xdr:cNvPr>
        <xdr:cNvSpPr/>
      </xdr:nvSpPr>
      <xdr:spPr>
        <a:xfrm>
          <a:off x="9684590" y="2740324"/>
          <a:ext cx="3295018" cy="907697"/>
        </a:xfrm>
        <a:prstGeom prst="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800" b="1" kern="1200">
              <a:solidFill>
                <a:schemeClr val="bg1"/>
              </a:solidFill>
            </a:rPr>
            <a:t>Renewal Invoice % </a:t>
          </a:r>
        </a:p>
      </xdr:txBody>
    </xdr:sp>
    <xdr:clientData/>
  </xdr:twoCellAnchor>
  <xdr:twoCellAnchor>
    <xdr:from>
      <xdr:col>21</xdr:col>
      <xdr:colOff>304797</xdr:colOff>
      <xdr:row>14</xdr:row>
      <xdr:rowOff>132271</xdr:rowOff>
    </xdr:from>
    <xdr:to>
      <xdr:col>26</xdr:col>
      <xdr:colOff>580570</xdr:colOff>
      <xdr:row>19</xdr:row>
      <xdr:rowOff>105439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22F80E3A-DBC9-4B90-BA98-A9EE473F8700}"/>
            </a:ext>
          </a:extLst>
        </xdr:cNvPr>
        <xdr:cNvSpPr/>
      </xdr:nvSpPr>
      <xdr:spPr>
        <a:xfrm>
          <a:off x="12985627" y="2748950"/>
          <a:ext cx="3295018" cy="907697"/>
        </a:xfrm>
        <a:prstGeom prst="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800" b="1" kern="1200">
              <a:solidFill>
                <a:schemeClr val="bg1"/>
              </a:solidFill>
            </a:rPr>
            <a:t>New Achieved % </a:t>
          </a:r>
        </a:p>
      </xdr:txBody>
    </xdr:sp>
    <xdr:clientData/>
  </xdr:twoCellAnchor>
  <xdr:twoCellAnchor>
    <xdr:from>
      <xdr:col>26</xdr:col>
      <xdr:colOff>586597</xdr:colOff>
      <xdr:row>14</xdr:row>
      <xdr:rowOff>126519</xdr:rowOff>
    </xdr:from>
    <xdr:to>
      <xdr:col>32</xdr:col>
      <xdr:colOff>258520</xdr:colOff>
      <xdr:row>19</xdr:row>
      <xdr:rowOff>99687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920C8B39-F10F-466E-B5C1-FF2DC4E4CC9A}"/>
            </a:ext>
          </a:extLst>
        </xdr:cNvPr>
        <xdr:cNvSpPr/>
      </xdr:nvSpPr>
      <xdr:spPr>
        <a:xfrm>
          <a:off x="16286672" y="2743198"/>
          <a:ext cx="3295018" cy="907697"/>
        </a:xfrm>
        <a:prstGeom prst="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800" b="1" kern="1200">
              <a:solidFill>
                <a:schemeClr val="bg1"/>
              </a:solidFill>
            </a:rPr>
            <a:t>New Invoice % </a:t>
          </a:r>
        </a:p>
      </xdr:txBody>
    </xdr:sp>
    <xdr:clientData/>
  </xdr:twoCellAnchor>
  <xdr:twoCellAnchor>
    <xdr:from>
      <xdr:col>5</xdr:col>
      <xdr:colOff>346583</xdr:colOff>
      <xdr:row>16</xdr:row>
      <xdr:rowOff>158150</xdr:rowOff>
    </xdr:from>
    <xdr:to>
      <xdr:col>10</xdr:col>
      <xdr:colOff>416942</xdr:colOff>
      <xdr:row>19</xdr:row>
      <xdr:rowOff>103192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164EB675-87BE-47AE-A0C2-4AD6BEA85E62}"/>
            </a:ext>
          </a:extLst>
        </xdr:cNvPr>
        <xdr:cNvSpPr/>
      </xdr:nvSpPr>
      <xdr:spPr>
        <a:xfrm>
          <a:off x="3365828" y="3148641"/>
          <a:ext cx="3089605" cy="50575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14.21%</a:t>
          </a:r>
          <a:r>
            <a:rPr lang="en-IN" sz="2800">
              <a:solidFill>
                <a:sysClr val="windowText" lastClr="000000"/>
              </a:solidFill>
            </a:rPr>
            <a:t> </a:t>
          </a:r>
          <a:endParaRPr lang="en-IN" sz="28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428949</xdr:colOff>
      <xdr:row>16</xdr:row>
      <xdr:rowOff>159306</xdr:rowOff>
    </xdr:from>
    <xdr:to>
      <xdr:col>16</xdr:col>
      <xdr:colOff>20563</xdr:colOff>
      <xdr:row>19</xdr:row>
      <xdr:rowOff>103517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49011401-40B8-474A-8A0C-E7D3337FA64A}"/>
            </a:ext>
          </a:extLst>
        </xdr:cNvPr>
        <xdr:cNvSpPr/>
      </xdr:nvSpPr>
      <xdr:spPr>
        <a:xfrm>
          <a:off x="6467440" y="3149797"/>
          <a:ext cx="3214708" cy="50492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150.23%</a:t>
          </a:r>
          <a:r>
            <a:rPr lang="en-IN" sz="2800">
              <a:solidFill>
                <a:sysClr val="windowText" lastClr="000000"/>
              </a:solidFill>
            </a:rPr>
            <a:t> </a:t>
          </a:r>
          <a:endParaRPr lang="en-IN" sz="28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38319</xdr:colOff>
      <xdr:row>16</xdr:row>
      <xdr:rowOff>153551</xdr:rowOff>
    </xdr:from>
    <xdr:to>
      <xdr:col>21</xdr:col>
      <xdr:colOff>284675</xdr:colOff>
      <xdr:row>19</xdr:row>
      <xdr:rowOff>97762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AD83C2EC-E8F1-418D-BE95-DE1DF5EE0BC8}"/>
            </a:ext>
          </a:extLst>
        </xdr:cNvPr>
        <xdr:cNvSpPr/>
      </xdr:nvSpPr>
      <xdr:spPr>
        <a:xfrm>
          <a:off x="9699904" y="3144042"/>
          <a:ext cx="3265601" cy="50492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66.92%</a:t>
          </a:r>
          <a:r>
            <a:rPr lang="en-IN" sz="2800">
              <a:solidFill>
                <a:sysClr val="windowText" lastClr="000000"/>
              </a:solidFill>
            </a:rPr>
            <a:t> </a:t>
          </a:r>
          <a:endParaRPr lang="en-IN" sz="28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320114</xdr:colOff>
      <xdr:row>16</xdr:row>
      <xdr:rowOff>162178</xdr:rowOff>
    </xdr:from>
    <xdr:to>
      <xdr:col>26</xdr:col>
      <xdr:colOff>566470</xdr:colOff>
      <xdr:row>19</xdr:row>
      <xdr:rowOff>106389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20EA1E7-654C-4E4F-8106-07FC4CB87EE4}"/>
            </a:ext>
          </a:extLst>
        </xdr:cNvPr>
        <xdr:cNvSpPr/>
      </xdr:nvSpPr>
      <xdr:spPr>
        <a:xfrm>
          <a:off x="13000944" y="3152669"/>
          <a:ext cx="3265601" cy="50492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17.95%</a:t>
          </a:r>
          <a:r>
            <a:rPr lang="en-IN" sz="2800">
              <a:solidFill>
                <a:sysClr val="windowText" lastClr="000000"/>
              </a:solidFill>
            </a:rPr>
            <a:t> </a:t>
          </a:r>
          <a:endParaRPr lang="en-IN" sz="28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601910</xdr:colOff>
      <xdr:row>16</xdr:row>
      <xdr:rowOff>156429</xdr:rowOff>
    </xdr:from>
    <xdr:to>
      <xdr:col>32</xdr:col>
      <xdr:colOff>244416</xdr:colOff>
      <xdr:row>19</xdr:row>
      <xdr:rowOff>100640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9A3381D8-67CB-47E0-B23C-E4526B476448}"/>
            </a:ext>
          </a:extLst>
        </xdr:cNvPr>
        <xdr:cNvSpPr/>
      </xdr:nvSpPr>
      <xdr:spPr>
        <a:xfrm>
          <a:off x="16301985" y="3146920"/>
          <a:ext cx="3265601" cy="50492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2.89%</a:t>
          </a:r>
          <a:r>
            <a:rPr lang="en-IN" sz="2800">
              <a:solidFill>
                <a:sysClr val="windowText" lastClr="000000"/>
              </a:solidFill>
            </a:rPr>
            <a:t> </a:t>
          </a:r>
          <a:endParaRPr lang="en-IN" sz="28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359434</xdr:colOff>
      <xdr:row>17</xdr:row>
      <xdr:rowOff>40828</xdr:rowOff>
    </xdr:from>
    <xdr:to>
      <xdr:col>15</xdr:col>
      <xdr:colOff>86264</xdr:colOff>
      <xdr:row>18</xdr:row>
      <xdr:rowOff>160455</xdr:rowOff>
    </xdr:to>
    <xdr:sp macro="" textlink="">
      <xdr:nvSpPr>
        <xdr:cNvPr id="54" name="Isosceles Triangle 53">
          <a:extLst>
            <a:ext uri="{FF2B5EF4-FFF2-40B4-BE49-F238E27FC236}">
              <a16:creationId xmlns:a16="http://schemas.microsoft.com/office/drawing/2014/main" id="{280804B4-CBCB-02F2-457B-798E849AC09B}"/>
            </a:ext>
          </a:extLst>
        </xdr:cNvPr>
        <xdr:cNvSpPr/>
      </xdr:nvSpPr>
      <xdr:spPr>
        <a:xfrm>
          <a:off x="8813321" y="3218224"/>
          <a:ext cx="330679" cy="306533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>
            <a:solidFill>
              <a:srgbClr val="92D050"/>
            </a:solidFill>
          </a:endParaRPr>
        </a:p>
      </xdr:txBody>
    </xdr:sp>
    <xdr:clientData/>
  </xdr:twoCellAnchor>
  <xdr:twoCellAnchor>
    <xdr:from>
      <xdr:col>30</xdr:col>
      <xdr:colOff>373811</xdr:colOff>
      <xdr:row>17</xdr:row>
      <xdr:rowOff>126742</xdr:rowOff>
    </xdr:from>
    <xdr:to>
      <xdr:col>31</xdr:col>
      <xdr:colOff>100641</xdr:colOff>
      <xdr:row>18</xdr:row>
      <xdr:rowOff>160807</xdr:rowOff>
    </xdr:to>
    <xdr:sp macro="" textlink="">
      <xdr:nvSpPr>
        <xdr:cNvPr id="55" name="Isosceles Triangle 54">
          <a:extLst>
            <a:ext uri="{FF2B5EF4-FFF2-40B4-BE49-F238E27FC236}">
              <a16:creationId xmlns:a16="http://schemas.microsoft.com/office/drawing/2014/main" id="{037E5EC5-A3E8-4037-AC50-68A2D708FEDE}"/>
            </a:ext>
          </a:extLst>
        </xdr:cNvPr>
        <xdr:cNvSpPr/>
      </xdr:nvSpPr>
      <xdr:spPr>
        <a:xfrm flipV="1">
          <a:off x="18489283" y="3304138"/>
          <a:ext cx="330679" cy="220971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147586</xdr:colOff>
      <xdr:row>17</xdr:row>
      <xdr:rowOff>119046</xdr:rowOff>
    </xdr:from>
    <xdr:to>
      <xdr:col>25</xdr:col>
      <xdr:colOff>478265</xdr:colOff>
      <xdr:row>18</xdr:row>
      <xdr:rowOff>153111</xdr:rowOff>
    </xdr:to>
    <xdr:sp macro="" textlink="">
      <xdr:nvSpPr>
        <xdr:cNvPr id="56" name="Isosceles Triangle 55">
          <a:extLst>
            <a:ext uri="{FF2B5EF4-FFF2-40B4-BE49-F238E27FC236}">
              <a16:creationId xmlns:a16="http://schemas.microsoft.com/office/drawing/2014/main" id="{01DC892A-A3D7-4931-BF92-4E38B461A36A}"/>
            </a:ext>
          </a:extLst>
        </xdr:cNvPr>
        <xdr:cNvSpPr/>
      </xdr:nvSpPr>
      <xdr:spPr>
        <a:xfrm flipV="1">
          <a:off x="15243812" y="3296442"/>
          <a:ext cx="330679" cy="220971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512773</xdr:colOff>
      <xdr:row>17</xdr:row>
      <xdr:rowOff>110420</xdr:rowOff>
    </xdr:from>
    <xdr:to>
      <xdr:col>20</xdr:col>
      <xdr:colOff>239603</xdr:colOff>
      <xdr:row>18</xdr:row>
      <xdr:rowOff>144485</xdr:rowOff>
    </xdr:to>
    <xdr:sp macro="" textlink="">
      <xdr:nvSpPr>
        <xdr:cNvPr id="57" name="Isosceles Triangle 56">
          <a:extLst>
            <a:ext uri="{FF2B5EF4-FFF2-40B4-BE49-F238E27FC236}">
              <a16:creationId xmlns:a16="http://schemas.microsoft.com/office/drawing/2014/main" id="{58C5C48C-068B-458D-ABAD-408741CB1F02}"/>
            </a:ext>
          </a:extLst>
        </xdr:cNvPr>
        <xdr:cNvSpPr/>
      </xdr:nvSpPr>
      <xdr:spPr>
        <a:xfrm flipV="1">
          <a:off x="11985905" y="3287816"/>
          <a:ext cx="330679" cy="220971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147587</xdr:colOff>
      <xdr:row>17</xdr:row>
      <xdr:rowOff>104669</xdr:rowOff>
    </xdr:from>
    <xdr:to>
      <xdr:col>9</xdr:col>
      <xdr:colOff>478266</xdr:colOff>
      <xdr:row>18</xdr:row>
      <xdr:rowOff>138734</xdr:rowOff>
    </xdr:to>
    <xdr:sp macro="" textlink="">
      <xdr:nvSpPr>
        <xdr:cNvPr id="58" name="Isosceles Triangle 57">
          <a:extLst>
            <a:ext uri="{FF2B5EF4-FFF2-40B4-BE49-F238E27FC236}">
              <a16:creationId xmlns:a16="http://schemas.microsoft.com/office/drawing/2014/main" id="{F56D5667-4AE2-4E49-B535-CF77236CCF6C}"/>
            </a:ext>
          </a:extLst>
        </xdr:cNvPr>
        <xdr:cNvSpPr/>
      </xdr:nvSpPr>
      <xdr:spPr>
        <a:xfrm flipV="1">
          <a:off x="5582229" y="3282065"/>
          <a:ext cx="330679" cy="220971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530024</xdr:colOff>
      <xdr:row>17</xdr:row>
      <xdr:rowOff>113298</xdr:rowOff>
    </xdr:from>
    <xdr:to>
      <xdr:col>4</xdr:col>
      <xdr:colOff>256854</xdr:colOff>
      <xdr:row>18</xdr:row>
      <xdr:rowOff>147363</xdr:rowOff>
    </xdr:to>
    <xdr:sp macro="" textlink="">
      <xdr:nvSpPr>
        <xdr:cNvPr id="59" name="Isosceles Triangle 58">
          <a:extLst>
            <a:ext uri="{FF2B5EF4-FFF2-40B4-BE49-F238E27FC236}">
              <a16:creationId xmlns:a16="http://schemas.microsoft.com/office/drawing/2014/main" id="{41BF2BE7-C716-4C61-82A5-114338F9ED5E}"/>
            </a:ext>
          </a:extLst>
        </xdr:cNvPr>
        <xdr:cNvSpPr/>
      </xdr:nvSpPr>
      <xdr:spPr>
        <a:xfrm flipV="1">
          <a:off x="2341571" y="3290694"/>
          <a:ext cx="330679" cy="220971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>
            <a:solidFill>
              <a:sysClr val="windowText" lastClr="000000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eevan%20K%20S\AppData\Local\Temp\0abb9902-c33a-4ce3-9a7f-f8e8a322ecde_Insurance%20analytics%5b1%5d.zip.cde\New%20Insurance%20Project\New%20Insurance%20Project\invoice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eevan%20K%20S\AppData\Local\Temp\09ab8dfe-1071-4858-9c4b-6c5daf4685be_Insurance%20analytics%5b1%5d.zip.5be\New%20Insurance%20Project\New%20Insurance%20Project\meeting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eevan%20K%20S\AppData\Local\Temp\b6538b4f-924f-45c8-a7de-0f7d7170168d_Insurance%20analytics.zip.68d\New%20Insurance%20Project\New%20Insurance%20Project\Opportunity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eevan%20K%20S\AppData\Local\Temp\b6538b4f-924f-45c8-a7de-0f7d7170168d_Insurance%20analytics.zip.68d\New%20Insurance%20Project\New%20Insurance%20Project\Opportunity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evan K S" refreshedDate="45593.902734490737" createdVersion="8" refreshedVersion="8" minRefreshableVersion="3" recordCount="204" xr:uid="{5C9A6E10-EB54-4742-9922-D626C276A659}">
  <cacheSource type="worksheet">
    <worksheetSource ref="A1:H205" sheet="invoice_202001231041" r:id="rId2"/>
  </cacheSource>
  <cacheFields count="8">
    <cacheField name="invoice_number" numFmtId="0">
      <sharedItems containsSemiMixedTypes="0" containsString="0" containsNumber="1" containsInteger="1" minValue="1900001087" maxValue="2000001604"/>
    </cacheField>
    <cacheField name="invoice_date" numFmtId="14">
      <sharedItems containsSemiMixedTypes="0" containsNonDate="0" containsDate="1" containsString="0" minDate="2019-04-11T00:00:00" maxDate="2020-01-17T00:00:00"/>
    </cacheField>
    <cacheField name="revenue_transaction_type" numFmtId="0">
      <sharedItems/>
    </cacheField>
    <cacheField name="branch_name" numFmtId="0">
      <sharedItems/>
    </cacheField>
    <cacheField name="solution_group" numFmtId="0">
      <sharedItems/>
    </cacheField>
    <cacheField name="Account Exe ID" numFmtId="0">
      <sharedItems containsString="0" containsBlank="1" containsNumber="1" containsInteger="1" minValue="1" maxValue="13"/>
    </cacheField>
    <cacheField name="Account Executive" numFmtId="0">
      <sharedItems count="11">
        <s v="Neel Jain"/>
        <s v="Divya Dhingra"/>
        <s v="Vinay"/>
        <s v="Shloka Shelat"/>
        <s v="Ankita Shah"/>
        <s v="Vidit Shah"/>
        <s v="Abhinav Shivam"/>
        <s v="Animesh Rawat"/>
        <s v="Gautam Murkunde"/>
        <s v="Shobhit Agarwal"/>
        <s v="Mark"/>
      </sharedItems>
    </cacheField>
    <cacheField name="income_class" numFmtId="0">
      <sharedItems containsBlank="1" count="5">
        <s v="New"/>
        <s v="Renewal"/>
        <s v="Cross Sell"/>
        <s v="Null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evan K S" refreshedDate="45593.895401388887" createdVersion="8" refreshedVersion="8" minRefreshableVersion="3" recordCount="34" xr:uid="{E8B9C3C9-7F54-4B7E-B6D1-7F974E7E7CAD}">
  <cacheSource type="worksheet">
    <worksheetSource ref="A1:E35" sheet="meeting_list_202001231041" r:id="rId2"/>
  </cacheSource>
  <cacheFields count="8">
    <cacheField name="Account Exe ID" numFmtId="0">
      <sharedItems containsSemiMixedTypes="0" containsString="0" containsNumber="1" containsInteger="1" minValue="1" maxValue="12"/>
    </cacheField>
    <cacheField name="Account Executive" numFmtId="0">
      <sharedItems count="9">
        <s v="Abhinav Shivam"/>
        <s v="Vinay"/>
        <s v="Animesh Rawat"/>
        <s v="Ketan Jain"/>
        <s v="Gilbert"/>
        <s v="Shivani Sharma"/>
        <s v="Manish Sharma"/>
        <s v="Raju Kumar"/>
        <s v="Mark"/>
      </sharedItems>
    </cacheField>
    <cacheField name="branch_name" numFmtId="0">
      <sharedItems/>
    </cacheField>
    <cacheField name="global_attendees" numFmtId="0">
      <sharedItems containsBlank="1"/>
    </cacheField>
    <cacheField name="meeting_date" numFmtId="14">
      <sharedItems containsSemiMixedTypes="0" containsNonDate="0" containsDate="1" containsString="0" minDate="2019-10-17T00:00:00" maxDate="2020-01-23T00:00:00" count="13">
        <d v="2019-10-17T00:00:00"/>
        <d v="2019-12-24T00:00:00"/>
        <d v="2020-01-03T00:00:00"/>
        <d v="2020-01-08T00:00:00"/>
        <d v="2020-01-09T00:00:00"/>
        <d v="2020-01-02T00:00:00"/>
        <d v="2020-01-06T00:00:00"/>
        <d v="2020-01-07T00:00:00"/>
        <d v="2020-01-13T00:00:00"/>
        <d v="2020-01-10T00:00:00"/>
        <d v="2020-01-20T00:00:00"/>
        <d v="2020-01-21T00:00:00"/>
        <d v="2020-01-22T00:00:00"/>
      </sharedItems>
      <fieldGroup par="7"/>
    </cacheField>
    <cacheField name="Months (meeting_date)" numFmtId="0" databaseField="0">
      <fieldGroup base="4">
        <rangePr groupBy="months" startDate="2019-10-17T00:00:00" endDate="2020-01-23T00:00:00"/>
        <groupItems count="14">
          <s v="&lt;17-10-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3-01-2020"/>
        </groupItems>
      </fieldGroup>
    </cacheField>
    <cacheField name="Quarters (meeting_date)" numFmtId="0" databaseField="0">
      <fieldGroup base="4">
        <rangePr groupBy="quarters" startDate="2019-10-17T00:00:00" endDate="2020-01-23T00:00:00"/>
        <groupItems count="6">
          <s v="&lt;17-10-2019"/>
          <s v="Qtr1"/>
          <s v="Qtr2"/>
          <s v="Qtr3"/>
          <s v="Qtr4"/>
          <s v="&gt;23-01-2020"/>
        </groupItems>
      </fieldGroup>
    </cacheField>
    <cacheField name="Years (meeting_date)" numFmtId="0" databaseField="0">
      <fieldGroup base="4">
        <rangePr groupBy="years" startDate="2019-10-17T00:00:00" endDate="2020-01-23T00:00:00"/>
        <groupItems count="4">
          <s v="&lt;17-10-2019"/>
          <s v="2019"/>
          <s v="2020"/>
          <s v="&gt;23-01-2020"/>
        </groupItems>
      </fieldGroup>
    </cacheField>
  </cacheFields>
  <extLst>
    <ext xmlns:x14="http://schemas.microsoft.com/office/spreadsheetml/2009/9/main" uri="{725AE2AE-9491-48be-B2B4-4EB974FC3084}">
      <x14:pivotCacheDefinition pivotCacheId="1921528907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evan K S" refreshedDate="45594.723820833337" createdVersion="8" refreshedVersion="8" minRefreshableVersion="3" recordCount="49" xr:uid="{48A4FAED-A805-4256-8A9C-09C117502D25}">
  <cacheSource type="worksheet">
    <worksheetSource ref="A1:M50" sheet="gcrm_opportunity_202001231041" r:id="rId2"/>
  </cacheSource>
  <cacheFields count="13">
    <cacheField name="opportunity_name" numFmtId="0">
      <sharedItems/>
    </cacheField>
    <cacheField name="opportunity_id" numFmtId="0">
      <sharedItems/>
    </cacheField>
    <cacheField name="Account Exe Id" numFmtId="0">
      <sharedItems containsSemiMixedTypes="0" containsString="0" containsNumber="1" containsInteger="1" minValue="1" maxValue="12"/>
    </cacheField>
    <cacheField name="Account Executive" numFmtId="0">
      <sharedItems/>
    </cacheField>
    <cacheField name="premium_amount" numFmtId="0">
      <sharedItems containsSemiMixedTypes="0" containsString="0" containsNumber="1" containsInteger="1" minValue="0" maxValue="90000000"/>
    </cacheField>
    <cacheField name="revenue_amount" numFmtId="0">
      <sharedItems containsSemiMixedTypes="0" containsString="0" containsNumber="1" containsInteger="1" minValue="10000" maxValue="500000"/>
    </cacheField>
    <cacheField name="closing_date" numFmtId="14">
      <sharedItems containsSemiMixedTypes="0" containsNonDate="0" containsDate="1" containsString="0" minDate="2019-09-30T00:00:00" maxDate="2020-09-01T00:00:00"/>
    </cacheField>
    <cacheField name="stage" numFmtId="0">
      <sharedItems/>
    </cacheField>
    <cacheField name="branch" numFmtId="0">
      <sharedItems/>
    </cacheField>
    <cacheField name="specialty" numFmtId="0">
      <sharedItems/>
    </cacheField>
    <cacheField name="product_group" numFmtId="0">
      <sharedItems count="7">
        <s v="Employee Benefits"/>
        <s v="Marine"/>
        <s v="Miscellaneous"/>
        <s v="Liability"/>
        <s v="Fire"/>
        <s v="Engineering"/>
        <s v="Terrorism"/>
      </sharedItems>
    </cacheField>
    <cacheField name="product_sub_group" numFmtId="0">
      <sharedItems/>
    </cacheField>
    <cacheField name="risk_detail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evan K S" refreshedDate="45594.734911921296" createdVersion="8" refreshedVersion="8" minRefreshableVersion="3" recordCount="49" xr:uid="{352A3CC3-F5D3-494A-8C70-2BD010A0AACA}">
  <cacheSource type="worksheet">
    <worksheetSource ref="A1:F50" sheet="gcrm_opportunity_202001231041" r:id="rId2"/>
  </cacheSource>
  <cacheFields count="6">
    <cacheField name="opportunity_name" numFmtId="0">
      <sharedItems count="49">
        <s v="EL-Group Mediclaim"/>
        <s v="AL GPA"/>
        <s v="BL - Marine STOP"/>
        <s v="II-Marine"/>
        <s v="PIL-Credit Insurance"/>
        <s v="PIL-CGL"/>
        <s v="PIL -Marine"/>
        <s v="SGL- GMC"/>
        <s v="Sandesh - Marine"/>
        <s v="VS.-Marine"/>
        <s v="II -  GMC"/>
        <s v="II - GPA"/>
        <s v="G R -GMC"/>
        <s v="DB- Cyber Liability"/>
        <s v="KB GMC"/>
        <s v="EI- GMC"/>
        <s v="CVP GMC"/>
        <s v="Sin GMC"/>
        <s v="FM-Group Mediclaim"/>
        <s v="Stem GMC"/>
        <s v="DS- Employees GMC"/>
        <s v="BVGMC"/>
        <s v="BV GPA"/>
        <s v="GL-CGL"/>
        <s v="GL-Crime"/>
        <s v="OP-GMC"/>
        <s v="Marine"/>
        <s v="ITNL - IAR (Operational Roads)"/>
        <s v="Maine Open"/>
        <s v="BD PDBI"/>
        <s v="CI-CAR/EAR Policy"/>
        <s v="Sandesh - PDBI"/>
        <s v="VS-PDBI"/>
        <s v="ag - Property Insurance"/>
        <s v="BE-Mega policy"/>
        <s v="BC - PDBI"/>
        <s v="CP-PDBI"/>
        <s v="DB -Mega Policy"/>
        <s v="DB -Terrorism Policy"/>
        <s v="KG-CAR"/>
        <s v="G R -CAR"/>
        <s v="SI-CAR"/>
        <s v="GRTC-CAR"/>
        <s v="PDBI"/>
        <s v="Infra-CAR"/>
        <s v="Fire"/>
        <s v="PI(Operational Road)"/>
        <s v="SFSP"/>
        <s v="VS.-D &amp; O"/>
      </sharedItems>
    </cacheField>
    <cacheField name="opportunity_id" numFmtId="0">
      <sharedItems/>
    </cacheField>
    <cacheField name="Account Exe Id" numFmtId="0">
      <sharedItems containsSemiMixedTypes="0" containsString="0" containsNumber="1" containsInteger="1" minValue="1" maxValue="12"/>
    </cacheField>
    <cacheField name="Account Executive" numFmtId="0">
      <sharedItems/>
    </cacheField>
    <cacheField name="premium_amount" numFmtId="0">
      <sharedItems containsSemiMixedTypes="0" containsString="0" containsNumber="1" containsInteger="1" minValue="0" maxValue="90000000"/>
    </cacheField>
    <cacheField name="revenue_amount" numFmtId="0">
      <sharedItems containsSemiMixedTypes="0" containsString="0" containsNumber="1" containsInteger="1" minValue="10000" maxValue="500000" count="18">
        <n v="400000"/>
        <n v="30000"/>
        <n v="100000"/>
        <n v="125000"/>
        <n v="200000"/>
        <n v="75000"/>
        <n v="25000"/>
        <n v="150000"/>
        <n v="350000"/>
        <n v="300000"/>
        <n v="35000"/>
        <n v="49500"/>
        <n v="250000"/>
        <n v="10000"/>
        <n v="50000"/>
        <n v="62000"/>
        <n v="37500"/>
        <n v="500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jay Sonawane" refreshedDate="45595.799944444443" createdVersion="5" refreshedVersion="8" minRefreshableVersion="3" recordCount="0" supportSubquery="1" supportAdvancedDrill="1" xr:uid="{862CD0A1-7719-4EAA-B165-3313A2C94557}">
  <cacheSource type="external" connectionId="2"/>
  <cacheFields count="2">
    <cacheField name="[gcrm_opportunity_202001231041].[stage].[stage]" caption="stage" numFmtId="0" hierarchy="7" level="1">
      <sharedItems count="3">
        <s v="Negotiate"/>
        <s v="Propose Solution"/>
        <s v="Qualify Opportunity"/>
      </sharedItems>
    </cacheField>
    <cacheField name="[Measures].[Sum of revenue_amount]" caption="Sum of revenue_amount" numFmtId="0" hierarchy="15" level="32767"/>
  </cacheFields>
  <cacheHierarchies count="16">
    <cacheHierarchy uniqueName="[gcrm_opportunity_202001231041].[opportunity_name]" caption="opportunity_name" attribute="1" defaultMemberUniqueName="[gcrm_opportunity_202001231041].[opportunity_name].[All]" allUniqueName="[gcrm_opportunity_202001231041].[opportunity_name].[All]" dimensionUniqueName="[gcrm_opportunity_202001231041]" displayFolder="" count="0" memberValueDatatype="130" unbalanced="0"/>
    <cacheHierarchy uniqueName="[gcrm_opportunity_202001231041].[opportunity_id]" caption="opportunity_id" attribute="1" defaultMemberUniqueName="[gcrm_opportunity_202001231041].[opportunity_id].[All]" allUniqueName="[gcrm_opportunity_202001231041].[opportunity_id].[All]" dimensionUniqueName="[gcrm_opportunity_202001231041]" displayFolder="" count="0" memberValueDatatype="130" unbalanced="0"/>
    <cacheHierarchy uniqueName="[gcrm_opportunity_202001231041].[Account Exe Id]" caption="Account Exe Id" attribute="1" defaultMemberUniqueName="[gcrm_opportunity_202001231041].[Account Exe Id].[All]" allUniqueName="[gcrm_opportunity_202001231041].[Account Exe Id].[All]" dimensionUniqueName="[gcrm_opportunity_202001231041]" displayFolder="" count="0" memberValueDatatype="20" unbalanced="0"/>
    <cacheHierarchy uniqueName="[gcrm_opportunity_202001231041].[Account Executive]" caption="Account Executive" attribute="1" defaultMemberUniqueName="[gcrm_opportunity_202001231041].[Account Executive].[All]" allUniqueName="[gcrm_opportunity_202001231041].[Account Executive].[All]" dimensionUniqueName="[gcrm_opportunity_202001231041]" displayFolder="" count="0" memberValueDatatype="130" unbalanced="0"/>
    <cacheHierarchy uniqueName="[gcrm_opportunity_202001231041].[premium_amount]" caption="premium_amount" attribute="1" defaultMemberUniqueName="[gcrm_opportunity_202001231041].[premium_amount].[All]" allUniqueName="[gcrm_opportunity_202001231041].[premium_amount].[All]" dimensionUniqueName="[gcrm_opportunity_202001231041]" displayFolder="" count="0" memberValueDatatype="20" unbalanced="0"/>
    <cacheHierarchy uniqueName="[gcrm_opportunity_202001231041].[revenue_amount]" caption="revenue_amount" attribute="1" defaultMemberUniqueName="[gcrm_opportunity_202001231041].[revenue_amount].[All]" allUniqueName="[gcrm_opportunity_202001231041].[revenue_amount].[All]" dimensionUniqueName="[gcrm_opportunity_202001231041]" displayFolder="" count="0" memberValueDatatype="20" unbalanced="0"/>
    <cacheHierarchy uniqueName="[gcrm_opportunity_202001231041].[closing_date]" caption="closing_date" attribute="1" time="1" defaultMemberUniqueName="[gcrm_opportunity_202001231041].[closing_date].[All]" allUniqueName="[gcrm_opportunity_202001231041].[closing_date].[All]" dimensionUniqueName="[gcrm_opportunity_202001231041]" displayFolder="" count="0" memberValueDatatype="7" unbalanced="0"/>
    <cacheHierarchy uniqueName="[gcrm_opportunity_202001231041].[stage]" caption="stage" attribute="1" defaultMemberUniqueName="[gcrm_opportunity_202001231041].[stage].[All]" allUniqueName="[gcrm_opportunity_202001231041].[stage].[All]" dimensionUniqueName="[gcrm_opportunity_202001231041]" displayFolder="" count="2" memberValueDatatype="130" unbalanced="0">
      <fieldsUsage count="2">
        <fieldUsage x="-1"/>
        <fieldUsage x="0"/>
      </fieldsUsage>
    </cacheHierarchy>
    <cacheHierarchy uniqueName="[gcrm_opportunity_202001231041].[branch]" caption="branch" attribute="1" defaultMemberUniqueName="[gcrm_opportunity_202001231041].[branch].[All]" allUniqueName="[gcrm_opportunity_202001231041].[branch].[All]" dimensionUniqueName="[gcrm_opportunity_202001231041]" displayFolder="" count="0" memberValueDatatype="130" unbalanced="0"/>
    <cacheHierarchy uniqueName="[gcrm_opportunity_202001231041].[specialty]" caption="specialty" attribute="1" defaultMemberUniqueName="[gcrm_opportunity_202001231041].[specialty].[All]" allUniqueName="[gcrm_opportunity_202001231041].[specialty].[All]" dimensionUniqueName="[gcrm_opportunity_202001231041]" displayFolder="" count="0" memberValueDatatype="130" unbalanced="0"/>
    <cacheHierarchy uniqueName="[gcrm_opportunity_202001231041].[product_group]" caption="product_group" attribute="1" defaultMemberUniqueName="[gcrm_opportunity_202001231041].[product_group].[All]" allUniqueName="[gcrm_opportunity_202001231041].[product_group].[All]" dimensionUniqueName="[gcrm_opportunity_202001231041]" displayFolder="" count="0" memberValueDatatype="130" unbalanced="0"/>
    <cacheHierarchy uniqueName="[gcrm_opportunity_202001231041].[product_sub_group]" caption="product_sub_group" attribute="1" defaultMemberUniqueName="[gcrm_opportunity_202001231041].[product_sub_group].[All]" allUniqueName="[gcrm_opportunity_202001231041].[product_sub_group].[All]" dimensionUniqueName="[gcrm_opportunity_202001231041]" displayFolder="" count="0" memberValueDatatype="130" unbalanced="0"/>
    <cacheHierarchy uniqueName="[gcrm_opportunity_202001231041].[risk_details]" caption="risk_details" attribute="1" defaultMemberUniqueName="[gcrm_opportunity_202001231041].[risk_details].[All]" allUniqueName="[gcrm_opportunity_202001231041].[risk_details].[All]" dimensionUniqueName="[gcrm_opportunity_202001231041]" displayFolder="" count="0" memberValueDatatype="130" unbalanced="0"/>
    <cacheHierarchy uniqueName="[Measures].[__XL_Count gcrm_opportunity_202001231041]" caption="__XL_Count gcrm_opportunity_202001231041" measure="1" displayFolder="" measureGroup="gcrm_opportunity_202001231041" count="0" hidden="1"/>
    <cacheHierarchy uniqueName="[Measures].[__No measures defined]" caption="__No measures defined" measure="1" displayFolder="" count="0" hidden="1"/>
    <cacheHierarchy uniqueName="[Measures].[Sum of revenue_amount]" caption="Sum of revenue_amount" measure="1" displayFolder="" measureGroup="gcrm_opportunity_20200123104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2">
    <dimension name="gcrm_opportunity_202001231041" uniqueName="[gcrm_opportunity_202001231041]" caption="gcrm_opportunity_202001231041"/>
    <dimension measure="1" name="Measures" uniqueName="[Measures]" caption="Measures"/>
  </dimensions>
  <measureGroups count="1">
    <measureGroup name="gcrm_opportunity_202001231041" caption="gcrm_opportunity_202001231041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n v="1900001087"/>
    <d v="2019-04-11T00:00:00"/>
    <s v="Fees"/>
    <s v="Ahmedabad"/>
    <s v="Liability"/>
    <m/>
    <x v="0"/>
    <x v="0"/>
  </r>
  <r>
    <n v="1900001106"/>
    <d v="2019-05-17T00:00:00"/>
    <s v="Brokerage"/>
    <s v="Ahmedabad"/>
    <s v="Global Client Network (GNB Inward)"/>
    <m/>
    <x v="1"/>
    <x v="1"/>
  </r>
  <r>
    <n v="1900001110"/>
    <d v="2019-05-17T00:00:00"/>
    <s v="Brokerage"/>
    <s v="Ahmedabad"/>
    <s v="Global Client Network (GNB Inward)"/>
    <m/>
    <x v="1"/>
    <x v="1"/>
  </r>
  <r>
    <n v="1900001136"/>
    <d v="2019-05-30T00:00:00"/>
    <s v="Brokerage"/>
    <s v="Ahmedabad"/>
    <s v="Global Client Network (GNB Inward)"/>
    <n v="1"/>
    <x v="2"/>
    <x v="2"/>
  </r>
  <r>
    <n v="1900001164"/>
    <d v="2019-06-11T00:00:00"/>
    <s v="Brokerage"/>
    <s v="Ahmedabad"/>
    <s v="Global Client Network (GNB Inward)"/>
    <m/>
    <x v="1"/>
    <x v="1"/>
  </r>
  <r>
    <n v="1900001165"/>
    <d v="2019-06-11T00:00:00"/>
    <s v="Brokerage"/>
    <s v="Ahmedabad"/>
    <s v="Employee Benefits (EB)"/>
    <m/>
    <x v="3"/>
    <x v="0"/>
  </r>
  <r>
    <n v="1900001167"/>
    <d v="2019-06-13T00:00:00"/>
    <s v="Brokerage"/>
    <s v="Ahmedabad"/>
    <s v="Global Client Network (GNB Inward)"/>
    <n v="1"/>
    <x v="2"/>
    <x v="2"/>
  </r>
  <r>
    <n v="1900001168"/>
    <d v="2019-06-13T00:00:00"/>
    <s v="Brokerage"/>
    <s v="Ahmedabad"/>
    <s v="Global Client Network (GNB Inward)"/>
    <n v="1"/>
    <x v="2"/>
    <x v="2"/>
  </r>
  <r>
    <n v="1900001169"/>
    <d v="2019-06-13T00:00:00"/>
    <s v="Brokerage"/>
    <s v="Ahmedabad"/>
    <s v="Global Client Network (GNB Inward)"/>
    <m/>
    <x v="1"/>
    <x v="1"/>
  </r>
  <r>
    <n v="1900001282"/>
    <d v="2019-07-13T00:00:00"/>
    <s v="Brokerage"/>
    <s v="Ahmedabad"/>
    <s v="Employee Benefits (EB)"/>
    <m/>
    <x v="4"/>
    <x v="3"/>
  </r>
  <r>
    <n v="1900001293"/>
    <d v="2019-07-16T00:00:00"/>
    <s v="Brokerage"/>
    <s v="Ahmedabad"/>
    <s v="Liability"/>
    <n v="13"/>
    <x v="5"/>
    <x v="2"/>
  </r>
  <r>
    <n v="1900001294"/>
    <d v="2019-07-16T00:00:00"/>
    <s v="Brokerage"/>
    <s v="Ahmedabad"/>
    <s v="Liability"/>
    <n v="13"/>
    <x v="5"/>
    <x v="2"/>
  </r>
  <r>
    <n v="1900001304"/>
    <d v="2019-07-17T00:00:00"/>
    <s v="Brokerage"/>
    <s v="Ahmedabad"/>
    <s v="Global Client Network (GNB Inward)"/>
    <n v="1"/>
    <x v="2"/>
    <x v="2"/>
  </r>
  <r>
    <n v="1900001305"/>
    <d v="2019-07-17T00:00:00"/>
    <s v="Brokerage"/>
    <s v="Ahmedabad"/>
    <s v="Global Client Network (GNB Inward)"/>
    <m/>
    <x v="1"/>
    <x v="3"/>
  </r>
  <r>
    <n v="1900001306"/>
    <d v="2019-07-17T00:00:00"/>
    <s v="Brokerage"/>
    <s v="Ahmedabad"/>
    <s v="Liability"/>
    <n v="2"/>
    <x v="6"/>
    <x v="2"/>
  </r>
  <r>
    <n v="1900001308"/>
    <d v="2019-07-17T00:00:00"/>
    <s v="Brokerage"/>
    <s v="Ahmedabad"/>
    <s v="Construction, Power &amp; Infrastructure"/>
    <n v="3"/>
    <x v="7"/>
    <x v="2"/>
  </r>
  <r>
    <n v="1900001342"/>
    <d v="2019-07-23T00:00:00"/>
    <s v="Brokerage"/>
    <s v="Ahmedabad"/>
    <s v="Employee Benefits (EB)"/>
    <m/>
    <x v="4"/>
    <x v="1"/>
  </r>
  <r>
    <n v="1900001354"/>
    <d v="2019-07-24T00:00:00"/>
    <s v="Brokerage"/>
    <s v="Ahmedabad"/>
    <s v="Global Client Network (GNB Inward)"/>
    <n v="1"/>
    <x v="2"/>
    <x v="2"/>
  </r>
  <r>
    <n v="1900001355"/>
    <d v="2019-07-24T00:00:00"/>
    <s v="Brokerage"/>
    <s v="Ahmedabad"/>
    <s v="Global Client Network (GNB Inward)"/>
    <n v="1"/>
    <x v="2"/>
    <x v="2"/>
  </r>
  <r>
    <n v="1900001356"/>
    <d v="2019-07-24T00:00:00"/>
    <s v="Brokerage"/>
    <s v="Ahmedabad"/>
    <s v="Global Client Network (GNB Inward)"/>
    <m/>
    <x v="1"/>
    <x v="1"/>
  </r>
  <r>
    <n v="1900001361"/>
    <d v="2019-07-27T00:00:00"/>
    <s v="Brokerage"/>
    <s v="Ahmedabad"/>
    <s v="Liability"/>
    <n v="3"/>
    <x v="7"/>
    <x v="2"/>
  </r>
  <r>
    <n v="1900001376"/>
    <d v="2019-07-29T00:00:00"/>
    <s v="Brokerage"/>
    <s v="Ahmedabad"/>
    <s v="Employee Benefits (EB)"/>
    <m/>
    <x v="4"/>
    <x v="3"/>
  </r>
  <r>
    <n v="1900001377"/>
    <d v="2019-07-29T00:00:00"/>
    <s v="Brokerage"/>
    <s v="Ahmedabad"/>
    <s v="Marine"/>
    <n v="13"/>
    <x v="5"/>
    <x v="2"/>
  </r>
  <r>
    <n v="1900001385"/>
    <d v="2019-07-31T00:00:00"/>
    <s v="Brokerage"/>
    <s v="Ahmedabad"/>
    <s v="Global Client Network (GNB Inward)"/>
    <m/>
    <x v="1"/>
    <x v="3"/>
  </r>
  <r>
    <n v="1900001388"/>
    <d v="2019-07-31T00:00:00"/>
    <s v="Brokerage"/>
    <s v="Ahmedabad"/>
    <s v="Global Client Network (GNB Inward)"/>
    <m/>
    <x v="1"/>
    <x v="1"/>
  </r>
  <r>
    <n v="1900001390"/>
    <d v="2019-07-31T00:00:00"/>
    <s v="Brokerage"/>
    <s v="Ahmedabad"/>
    <s v="Global Client Network (GNB Inward)"/>
    <n v="1"/>
    <x v="2"/>
    <x v="2"/>
  </r>
  <r>
    <n v="1900001392"/>
    <d v="2019-07-31T00:00:00"/>
    <s v="Brokerage"/>
    <s v="Ahmedabad"/>
    <s v="Employee Benefits (EB)"/>
    <m/>
    <x v="4"/>
    <x v="3"/>
  </r>
  <r>
    <n v="1900001393"/>
    <d v="2019-07-31T00:00:00"/>
    <s v="Brokerage"/>
    <s v="Ahmedabad"/>
    <s v="Global Client Network (GNB Inward)"/>
    <n v="1"/>
    <x v="2"/>
    <x v="2"/>
  </r>
  <r>
    <n v="1900001394"/>
    <d v="2019-07-31T00:00:00"/>
    <s v="Brokerage"/>
    <s v="Ahmedabad"/>
    <s v="Global Client Network (GNB Inward)"/>
    <m/>
    <x v="1"/>
    <x v="1"/>
  </r>
  <r>
    <n v="1900001396"/>
    <d v="2019-07-31T00:00:00"/>
    <s v="Brokerage"/>
    <s v="Ahmedabad"/>
    <s v="Employee Benefits (EB)"/>
    <m/>
    <x v="4"/>
    <x v="3"/>
  </r>
  <r>
    <n v="1900001397"/>
    <d v="2019-07-31T00:00:00"/>
    <s v="Brokerage"/>
    <s v="Ahmedabad"/>
    <s v="Employee Benefits (EB)"/>
    <m/>
    <x v="4"/>
    <x v="1"/>
  </r>
  <r>
    <n v="1900001398"/>
    <d v="2019-07-31T00:00:00"/>
    <s v="Brokerage"/>
    <s v="Ahmedabad"/>
    <s v="Employee Benefits (EB)"/>
    <m/>
    <x v="4"/>
    <x v="3"/>
  </r>
  <r>
    <n v="1900001403"/>
    <d v="2019-07-31T00:00:00"/>
    <s v="Brokerage"/>
    <s v="Ahmedabad"/>
    <s v="Employee Benefits (EB)"/>
    <m/>
    <x v="4"/>
    <x v="3"/>
  </r>
  <r>
    <n v="1900001404"/>
    <d v="2019-07-31T00:00:00"/>
    <s v="Brokerage"/>
    <s v="Ahmedabad"/>
    <s v="Employee Benefits (EB)"/>
    <m/>
    <x v="4"/>
    <x v="3"/>
  </r>
  <r>
    <n v="1900001405"/>
    <d v="2019-07-31T00:00:00"/>
    <s v="Brokerage"/>
    <s v="Ahmedabad"/>
    <s v="Construction, Power &amp; Infrastructure"/>
    <m/>
    <x v="5"/>
    <x v="1"/>
  </r>
  <r>
    <n v="1900001583"/>
    <d v="2019-08-14T00:00:00"/>
    <s v="Brokerage"/>
    <s v="Ahmedabad"/>
    <s v="Employee Benefits (EB)"/>
    <m/>
    <x v="4"/>
    <x v="1"/>
  </r>
  <r>
    <n v="1900001602"/>
    <d v="2019-08-17T00:00:00"/>
    <s v="Brokerage"/>
    <s v="Ahmedabad"/>
    <s v="Global Client Network (GNB Inward)"/>
    <n v="1"/>
    <x v="2"/>
    <x v="2"/>
  </r>
  <r>
    <n v="1900001603"/>
    <d v="2019-08-17T00:00:00"/>
    <s v="Brokerage"/>
    <s v="Ahmedabad"/>
    <s v="Global Client Network (GNB Inward)"/>
    <n v="1"/>
    <x v="2"/>
    <x v="2"/>
  </r>
  <r>
    <n v="1900001604"/>
    <d v="2019-08-17T00:00:00"/>
    <s v="Brokerage"/>
    <s v="Ahmedabad"/>
    <s v="Global Client Network (GNB Inward)"/>
    <n v="1"/>
    <x v="2"/>
    <x v="2"/>
  </r>
  <r>
    <n v="1900001605"/>
    <d v="2019-08-17T00:00:00"/>
    <s v="Brokerage"/>
    <s v="Ahmedabad"/>
    <s v="Employee Benefits (EB)"/>
    <m/>
    <x v="4"/>
    <x v="1"/>
  </r>
  <r>
    <n v="1900001606"/>
    <d v="2019-08-17T00:00:00"/>
    <s v="Brokerage"/>
    <s v="Ahmedabad"/>
    <s v="Employee Benefits (EB)"/>
    <m/>
    <x v="4"/>
    <x v="1"/>
  </r>
  <r>
    <n v="1900001607"/>
    <d v="2019-08-17T00:00:00"/>
    <s v="Brokerage"/>
    <s v="Ahmedabad"/>
    <s v="Global Client Network (GNB Inward)"/>
    <m/>
    <x v="1"/>
    <x v="1"/>
  </r>
  <r>
    <n v="1900001608"/>
    <d v="2019-08-17T00:00:00"/>
    <s v="Brokerage"/>
    <s v="Ahmedabad"/>
    <s v="Global Client Network (GNB Inward)"/>
    <m/>
    <x v="1"/>
    <x v="1"/>
  </r>
  <r>
    <n v="1900001609"/>
    <d v="2019-08-17T00:00:00"/>
    <s v="Brokerage"/>
    <s v="Ahmedabad"/>
    <s v="Employee Benefits (EB)"/>
    <m/>
    <x v="4"/>
    <x v="1"/>
  </r>
  <r>
    <n v="1900001610"/>
    <d v="2019-08-17T00:00:00"/>
    <s v="Brokerage"/>
    <s v="Ahmedabad"/>
    <s v="Global Client Network (GNB Inward)"/>
    <m/>
    <x v="1"/>
    <x v="1"/>
  </r>
  <r>
    <n v="1900001611"/>
    <d v="2019-08-17T00:00:00"/>
    <s v="Brokerage"/>
    <s v="Ahmedabad"/>
    <s v="Global Client Network (GNB Inward)"/>
    <m/>
    <x v="1"/>
    <x v="1"/>
  </r>
  <r>
    <n v="1900002041"/>
    <d v="2019-08-28T00:00:00"/>
    <s v="Brokerage"/>
    <s v="Ahmedabad"/>
    <s v="Trade Credit &amp;amp; Political Risk"/>
    <m/>
    <x v="8"/>
    <x v="1"/>
  </r>
  <r>
    <n v="1900002042"/>
    <d v="2019-08-28T00:00:00"/>
    <s v="Brokerage"/>
    <s v="Ahmedabad"/>
    <s v="Liability"/>
    <n v="3"/>
    <x v="7"/>
    <x v="2"/>
  </r>
  <r>
    <n v="1900002043"/>
    <d v="2019-08-28T00:00:00"/>
    <s v="Brokerage"/>
    <s v="Ahmedabad"/>
    <s v="Liability"/>
    <n v="3"/>
    <x v="7"/>
    <x v="2"/>
  </r>
  <r>
    <n v="1900002044"/>
    <d v="2019-08-28T00:00:00"/>
    <s v="Brokerage"/>
    <s v="Ahmedabad"/>
    <s v="Liability"/>
    <m/>
    <x v="3"/>
    <x v="0"/>
  </r>
  <r>
    <n v="1900002045"/>
    <d v="2019-08-28T00:00:00"/>
    <s v="Brokerage"/>
    <s v="Ahmedabad"/>
    <s v="Liability"/>
    <m/>
    <x v="3"/>
    <x v="0"/>
  </r>
  <r>
    <n v="1900002046"/>
    <d v="2019-08-28T00:00:00"/>
    <s v="Brokerage"/>
    <s v="Ahmedabad"/>
    <s v="Property / BI"/>
    <m/>
    <x v="5"/>
    <x v="1"/>
  </r>
  <r>
    <n v="1900002047"/>
    <d v="2019-08-28T00:00:00"/>
    <s v="Brokerage"/>
    <s v="Ahmedabad"/>
    <s v="Property / BI"/>
    <m/>
    <x v="5"/>
    <x v="1"/>
  </r>
  <r>
    <n v="1900002048"/>
    <d v="2019-08-28T00:00:00"/>
    <s v="Brokerage"/>
    <s v="Ahmedabad"/>
    <s v="Global Client Network (GNB Inward)"/>
    <n v="1"/>
    <x v="2"/>
    <x v="2"/>
  </r>
  <r>
    <n v="1900002049"/>
    <d v="2019-08-28T00:00:00"/>
    <s v="Brokerage"/>
    <s v="Ahmedabad"/>
    <s v="Global Client Network (GNB Inward)"/>
    <m/>
    <x v="1"/>
    <x v="1"/>
  </r>
  <r>
    <n v="1900002050"/>
    <d v="2019-08-28T00:00:00"/>
    <s v="Brokerage"/>
    <s v="Ahmedabad"/>
    <s v="Global Client Network (GNB Inward)"/>
    <m/>
    <x v="1"/>
    <x v="1"/>
  </r>
  <r>
    <n v="1900002051"/>
    <d v="2019-08-28T00:00:00"/>
    <s v="Brokerage"/>
    <s v="Ahmedabad"/>
    <s v="Global Client Network (GNB Inward)"/>
    <m/>
    <x v="1"/>
    <x v="1"/>
  </r>
  <r>
    <n v="1900002052"/>
    <d v="2019-08-28T00:00:00"/>
    <s v="Brokerage"/>
    <s v="Ahmedabad"/>
    <s v="Global Client Network (GNB Inward)"/>
    <m/>
    <x v="1"/>
    <x v="1"/>
  </r>
  <r>
    <n v="1900002072"/>
    <d v="2019-08-28T00:00:00"/>
    <s v="Brokerage"/>
    <s v="Ahmedabad"/>
    <s v="Construction, Power &amp; Infrastructure"/>
    <n v="13"/>
    <x v="5"/>
    <x v="2"/>
  </r>
  <r>
    <n v="1900002229"/>
    <d v="2019-08-31T00:00:00"/>
    <s v="Brokerage"/>
    <s v="Ahmedabad"/>
    <s v="Construction, Power &amp; Infrastructure"/>
    <m/>
    <x v="5"/>
    <x v="1"/>
  </r>
  <r>
    <n v="1900002230"/>
    <d v="2019-08-31T00:00:00"/>
    <s v="Brokerage"/>
    <s v="Ahmedabad"/>
    <s v="Property / BI"/>
    <m/>
    <x v="5"/>
    <x v="1"/>
  </r>
  <r>
    <n v="1900002232"/>
    <d v="2019-08-31T00:00:00"/>
    <s v="Brokerage"/>
    <s v="Ahmedabad"/>
    <s v="Construction, Power &amp; Infrastructure"/>
    <m/>
    <x v="5"/>
    <x v="1"/>
  </r>
  <r>
    <n v="1900002265"/>
    <d v="2019-08-31T00:00:00"/>
    <s v="Brokerage"/>
    <s v="Ahmedabad"/>
    <s v="Global Client Network (GNB Inward)"/>
    <m/>
    <x v="1"/>
    <x v="1"/>
  </r>
  <r>
    <n v="1900002331"/>
    <d v="2019-09-03T00:00:00"/>
    <s v="Brokerage"/>
    <s v="Ahmedabad"/>
    <s v="Global Client Network (GNB Inward)"/>
    <m/>
    <x v="1"/>
    <x v="1"/>
  </r>
  <r>
    <n v="1900002384"/>
    <d v="2019-09-05T00:00:00"/>
    <s v="Brokerage"/>
    <s v="Ahmedabad"/>
    <s v="Trade Credit &amp;amp; Political Risk"/>
    <m/>
    <x v="8"/>
    <x v="3"/>
  </r>
  <r>
    <n v="1900002387"/>
    <d v="2019-09-05T00:00:00"/>
    <s v="Brokerage"/>
    <s v="Ahmedabad"/>
    <s v="Employee Benefits (EB)"/>
    <m/>
    <x v="4"/>
    <x v="1"/>
  </r>
  <r>
    <n v="1900002458"/>
    <d v="2019-09-09T00:00:00"/>
    <s v="Brokerage"/>
    <s v="Ahmedabad"/>
    <s v="Liability"/>
    <m/>
    <x v="3"/>
    <x v="0"/>
  </r>
  <r>
    <n v="1900002464"/>
    <d v="2019-09-09T00:00:00"/>
    <s v="Brokerage"/>
    <s v="Ahmedabad"/>
    <s v="Employee Benefits (EB)"/>
    <m/>
    <x v="4"/>
    <x v="3"/>
  </r>
  <r>
    <n v="1900002472"/>
    <d v="2019-09-09T00:00:00"/>
    <s v="Brokerage"/>
    <s v="Ahmedabad"/>
    <s v="Global Client Network (GNB Inward)"/>
    <m/>
    <x v="1"/>
    <x v="1"/>
  </r>
  <r>
    <n v="1900002635"/>
    <d v="2019-09-17T00:00:00"/>
    <s v="Brokerage"/>
    <s v="Ahmedabad"/>
    <s v="Trade Credit &amp;amp; Political Risk"/>
    <m/>
    <x v="8"/>
    <x v="1"/>
  </r>
  <r>
    <n v="1900002636"/>
    <d v="2019-09-17T00:00:00"/>
    <s v="Brokerage"/>
    <s v="Ahmedabad"/>
    <s v="Global Client Network (GNB Inward)"/>
    <m/>
    <x v="1"/>
    <x v="1"/>
  </r>
  <r>
    <n v="1900002637"/>
    <d v="2019-09-17T00:00:00"/>
    <s v="Brokerage"/>
    <s v="Ahmedabad"/>
    <s v="Employee Benefits (EB)"/>
    <m/>
    <x v="4"/>
    <x v="3"/>
  </r>
  <r>
    <n v="1900002638"/>
    <d v="2019-09-17T00:00:00"/>
    <s v="Brokerage"/>
    <s v="Ahmedabad"/>
    <s v="Employee Benefits (EB)"/>
    <m/>
    <x v="4"/>
    <x v="3"/>
  </r>
  <r>
    <n v="1900002639"/>
    <d v="2019-09-17T00:00:00"/>
    <s v="Brokerage"/>
    <s v="Ahmedabad"/>
    <s v="Global Client Network (GNB Inward)"/>
    <n v="1"/>
    <x v="2"/>
    <x v="2"/>
  </r>
  <r>
    <n v="1900002640"/>
    <d v="2019-09-17T00:00:00"/>
    <s v="Brokerage"/>
    <s v="Ahmedabad"/>
    <s v="Employee Benefits (EB)"/>
    <m/>
    <x v="4"/>
    <x v="1"/>
  </r>
  <r>
    <n v="1900002880"/>
    <d v="2019-09-20T00:00:00"/>
    <s v="Brokerage"/>
    <s v="Ahmedabad"/>
    <s v="Global Client Network (GNB Inward)"/>
    <m/>
    <x v="1"/>
    <x v="1"/>
  </r>
  <r>
    <n v="1900003129"/>
    <d v="2019-09-30T00:00:00"/>
    <s v="Brokerage"/>
    <s v="Ahmedabad"/>
    <s v="Property / BI"/>
    <m/>
    <x v="5"/>
    <x v="1"/>
  </r>
  <r>
    <n v="1900003131"/>
    <d v="2019-09-30T00:00:00"/>
    <s v="Brokerage"/>
    <s v="Ahmedabad"/>
    <s v="Global Client Network (GNB Inward)"/>
    <m/>
    <x v="1"/>
    <x v="1"/>
  </r>
  <r>
    <n v="1900003209"/>
    <d v="2019-10-10T00:00:00"/>
    <s v="Brokerage"/>
    <s v="Ahmedabad"/>
    <s v="Employee Benefits (EB)"/>
    <m/>
    <x v="4"/>
    <x v="1"/>
  </r>
  <r>
    <n v="1900003210"/>
    <d v="2019-10-10T00:00:00"/>
    <s v="Brokerage"/>
    <s v="Ahmedabad"/>
    <s v="Employee Benefits (EB)"/>
    <m/>
    <x v="4"/>
    <x v="1"/>
  </r>
  <r>
    <n v="1900003211"/>
    <d v="2019-10-10T00:00:00"/>
    <s v="Brokerage"/>
    <s v="Ahmedabad"/>
    <s v="Liability"/>
    <n v="13"/>
    <x v="5"/>
    <x v="2"/>
  </r>
  <r>
    <n v="1900003212"/>
    <d v="2019-10-10T00:00:00"/>
    <s v="Brokerage"/>
    <s v="Ahmedabad"/>
    <s v="Employee Benefits (EB)"/>
    <m/>
    <x v="4"/>
    <x v="3"/>
  </r>
  <r>
    <n v="1900003213"/>
    <d v="2019-10-10T00:00:00"/>
    <s v="Brokerage"/>
    <s v="Ahmedabad"/>
    <s v="Employee Benefits (EB)"/>
    <m/>
    <x v="4"/>
    <x v="1"/>
  </r>
  <r>
    <n v="1900003214"/>
    <d v="2019-10-10T00:00:00"/>
    <s v="Brokerage"/>
    <s v="Ahmedabad"/>
    <s v="Employee Benefits (EB)"/>
    <m/>
    <x v="4"/>
    <x v="1"/>
  </r>
  <r>
    <n v="1900003404"/>
    <d v="2019-10-17T00:00:00"/>
    <s v="Brokerage"/>
    <s v="Ahmedabad"/>
    <s v="Liability"/>
    <n v="2"/>
    <x v="6"/>
    <x v="2"/>
  </r>
  <r>
    <n v="1900003405"/>
    <d v="2019-10-17T00:00:00"/>
    <s v="Brokerage"/>
    <s v="Ahmedabad"/>
    <s v="Marine"/>
    <m/>
    <x v="5"/>
    <x v="1"/>
  </r>
  <r>
    <n v="1900003406"/>
    <d v="2019-10-17T00:00:00"/>
    <s v="Brokerage"/>
    <s v="Ahmedabad"/>
    <s v="Employee Benefits (EB)"/>
    <m/>
    <x v="9"/>
    <x v="0"/>
  </r>
  <r>
    <n v="1900003407"/>
    <d v="2019-10-17T00:00:00"/>
    <s v="Brokerage"/>
    <s v="Ahmedabad"/>
    <s v="Liability"/>
    <n v="2"/>
    <x v="6"/>
    <x v="2"/>
  </r>
  <r>
    <n v="1900003928"/>
    <d v="2019-11-12T00:00:00"/>
    <s v="Brokerage"/>
    <s v="Ahmedabad"/>
    <s v="Liability"/>
    <n v="10"/>
    <x v="10"/>
    <x v="2"/>
  </r>
  <r>
    <n v="1900003930"/>
    <d v="2019-11-12T00:00:00"/>
    <s v="Fees"/>
    <s v="Ahmedabad"/>
    <s v="Construction, Power &amp; Infrastructure"/>
    <n v="2"/>
    <x v="6"/>
    <x v="2"/>
  </r>
  <r>
    <n v="1900003931"/>
    <d v="2019-11-12T00:00:00"/>
    <s v="Fees"/>
    <s v="Ahmedabad"/>
    <s v="Construction, Power &amp; Infrastructure"/>
    <n v="2"/>
    <x v="6"/>
    <x v="2"/>
  </r>
  <r>
    <n v="1900004171"/>
    <d v="2019-11-26T00:00:00"/>
    <s v="Fees"/>
    <s v="Ahmedabad"/>
    <s v="Global Client Network (GNB Inward)"/>
    <m/>
    <x v="1"/>
    <x v="1"/>
  </r>
  <r>
    <n v="1900004173"/>
    <d v="2019-11-26T00:00:00"/>
    <s v="Fees"/>
    <s v="Ahmedabad"/>
    <s v="Global Client Network (GNB Inward)"/>
    <m/>
    <x v="1"/>
    <x v="1"/>
  </r>
  <r>
    <n v="1900004220"/>
    <d v="2019-12-03T00:00:00"/>
    <s v="Brokerage"/>
    <s v="Ahmedabad"/>
    <s v="Employee Benefits (EB)"/>
    <m/>
    <x v="4"/>
    <x v="1"/>
  </r>
  <r>
    <n v="1900004221"/>
    <d v="2019-12-03T00:00:00"/>
    <s v="Brokerage"/>
    <s v="Ahmedabad"/>
    <s v="Construction, Power &amp; Infrastructure"/>
    <n v="3"/>
    <x v="7"/>
    <x v="2"/>
  </r>
  <r>
    <n v="1900004376"/>
    <d v="2019-12-05T00:00:00"/>
    <s v="Brokerage"/>
    <s v="Ahmedabad"/>
    <s v="Liability"/>
    <n v="3"/>
    <x v="7"/>
    <x v="2"/>
  </r>
  <r>
    <n v="1900004378"/>
    <d v="2019-12-05T00:00:00"/>
    <s v="Brokerage"/>
    <s v="Ahmedabad"/>
    <s v="Property / BI"/>
    <m/>
    <x v="3"/>
    <x v="0"/>
  </r>
  <r>
    <n v="1900004380"/>
    <d v="2019-12-05T00:00:00"/>
    <s v="Brokerage"/>
    <s v="Ahmedabad"/>
    <s v="Employee Benefits (EB)"/>
    <m/>
    <x v="4"/>
    <x v="3"/>
  </r>
  <r>
    <n v="1900004382"/>
    <d v="2019-12-05T00:00:00"/>
    <s v="Brokerage"/>
    <s v="Ahmedabad"/>
    <s v="Employee Benefits (EB)"/>
    <m/>
    <x v="4"/>
    <x v="3"/>
  </r>
  <r>
    <n v="1900004383"/>
    <d v="2019-12-05T00:00:00"/>
    <s v="Brokerage"/>
    <s v="Ahmedabad"/>
    <s v="Employee Benefits (EB)"/>
    <m/>
    <x v="4"/>
    <x v="3"/>
  </r>
  <r>
    <n v="1900004384"/>
    <d v="2019-12-05T00:00:00"/>
    <s v="Brokerage"/>
    <s v="Ahmedabad"/>
    <s v="Employee Benefits (EB)"/>
    <m/>
    <x v="4"/>
    <x v="1"/>
  </r>
  <r>
    <n v="1900004404"/>
    <d v="2019-12-06T00:00:00"/>
    <s v="Brokerage"/>
    <s v="Ahmedabad"/>
    <s v="Global Client Network (GNB Inward)"/>
    <m/>
    <x v="1"/>
    <x v="1"/>
  </r>
  <r>
    <n v="1900004408"/>
    <d v="2019-12-06T00:00:00"/>
    <s v="Brokerage"/>
    <s v="Ahmedabad"/>
    <s v="Global Client Network (GNB Inward)"/>
    <m/>
    <x v="1"/>
    <x v="1"/>
  </r>
  <r>
    <n v="1900004411"/>
    <d v="2019-12-06T00:00:00"/>
    <s v="Brokerage"/>
    <s v="Ahmedabad"/>
    <s v="Global Client Network (GNB Inward)"/>
    <m/>
    <x v="1"/>
    <x v="1"/>
  </r>
  <r>
    <n v="1900004474"/>
    <d v="2019-12-09T00:00:00"/>
    <s v="Brokerage"/>
    <s v="Ahmedabad"/>
    <s v="Marine"/>
    <n v="3"/>
    <x v="7"/>
    <x v="2"/>
  </r>
  <r>
    <n v="1900004500"/>
    <d v="2019-12-09T00:00:00"/>
    <s v="Brokerage"/>
    <s v="Ahmedabad"/>
    <s v="Construction, Power &amp; Infrastructure"/>
    <n v="3"/>
    <x v="7"/>
    <x v="2"/>
  </r>
  <r>
    <n v="1900004501"/>
    <d v="2019-12-09T00:00:00"/>
    <s v="Brokerage"/>
    <s v="Ahmedabad"/>
    <s v="Employee Benefits (EB)"/>
    <n v="3"/>
    <x v="7"/>
    <x v="2"/>
  </r>
  <r>
    <n v="1900004503"/>
    <d v="2019-12-10T00:00:00"/>
    <s v="Brokerage"/>
    <s v="Ahmedabad"/>
    <s v="Global Client Network (GNB Inward)"/>
    <m/>
    <x v="1"/>
    <x v="1"/>
  </r>
  <r>
    <n v="1900004505"/>
    <d v="2019-12-10T00:00:00"/>
    <s v="Brokerage"/>
    <s v="Ahmedabad"/>
    <s v="Global Client Network (GNB Inward)"/>
    <m/>
    <x v="1"/>
    <x v="1"/>
  </r>
  <r>
    <n v="1900004507"/>
    <d v="2019-12-10T00:00:00"/>
    <s v="Brokerage"/>
    <s v="Ahmedabad"/>
    <s v="Global Client Network (GNB Inward)"/>
    <m/>
    <x v="1"/>
    <x v="1"/>
  </r>
  <r>
    <n v="1900004518"/>
    <d v="2019-12-10T00:00:00"/>
    <s v="Brokerage"/>
    <s v="Ahmedabad"/>
    <s v="Global Client Network (GNB Inward)"/>
    <m/>
    <x v="1"/>
    <x v="1"/>
  </r>
  <r>
    <n v="1900004535"/>
    <d v="2019-12-10T00:00:00"/>
    <s v="Fees"/>
    <s v="Ahmedabad"/>
    <s v="Global Client Network (GNB Inward)"/>
    <m/>
    <x v="1"/>
    <x v="1"/>
  </r>
  <r>
    <n v="1900004535"/>
    <d v="2019-12-10T00:00:00"/>
    <s v="Fees"/>
    <s v="Ahmedabad"/>
    <s v="Global Client Network (GNB Inward)"/>
    <m/>
    <x v="1"/>
    <x v="1"/>
  </r>
  <r>
    <n v="1900004535"/>
    <d v="2019-12-10T00:00:00"/>
    <s v="Fees"/>
    <s v="Ahmedabad"/>
    <s v="Global Client Network (GNB Inward)"/>
    <m/>
    <x v="1"/>
    <x v="1"/>
  </r>
  <r>
    <n v="1900004538"/>
    <d v="2019-12-10T00:00:00"/>
    <s v="Fees"/>
    <s v="Ahmedabad"/>
    <s v="Global Client Network (GNB Inward)"/>
    <m/>
    <x v="1"/>
    <x v="1"/>
  </r>
  <r>
    <n v="1900004538"/>
    <d v="2019-12-10T00:00:00"/>
    <s v="Fees"/>
    <s v="Ahmedabad"/>
    <s v="Global Client Network (GNB Inward)"/>
    <m/>
    <x v="1"/>
    <x v="1"/>
  </r>
  <r>
    <n v="1900004894"/>
    <d v="2019-12-19T00:00:00"/>
    <s v="Brokerage"/>
    <s v="Ahmedabad"/>
    <s v="Global Client Network (GNB Inward)"/>
    <m/>
    <x v="1"/>
    <x v="1"/>
  </r>
  <r>
    <n v="1900004898"/>
    <d v="2019-12-19T00:00:00"/>
    <s v="Brokerage"/>
    <s v="Ahmedabad"/>
    <s v="Global Client Network (GNB Inward)"/>
    <n v="1"/>
    <x v="2"/>
    <x v="2"/>
  </r>
  <r>
    <n v="1900004909"/>
    <d v="2019-12-19T00:00:00"/>
    <s v="Brokerage"/>
    <s v="Ahmedabad"/>
    <s v="Global Client Network (GNB Inward)"/>
    <m/>
    <x v="1"/>
    <x v="1"/>
  </r>
  <r>
    <n v="1900004912"/>
    <d v="2019-12-19T00:00:00"/>
    <s v="Brokerage"/>
    <s v="Ahmedabad"/>
    <s v="Global Client Network (GNB Inward)"/>
    <n v="1"/>
    <x v="2"/>
    <x v="2"/>
  </r>
  <r>
    <n v="1900004917"/>
    <d v="2019-12-19T00:00:00"/>
    <s v="Brokerage"/>
    <s v="Ahmedabad"/>
    <s v="Global Client Network (GNB Inward)"/>
    <n v="1"/>
    <x v="2"/>
    <x v="2"/>
  </r>
  <r>
    <n v="1900004919"/>
    <d v="2019-12-19T00:00:00"/>
    <s v="Brokerage"/>
    <s v="Ahmedabad"/>
    <s v="Property / BI"/>
    <m/>
    <x v="9"/>
    <x v="0"/>
  </r>
  <r>
    <n v="1900004920"/>
    <d v="2019-12-19T00:00:00"/>
    <s v="Brokerage"/>
    <s v="Ahmedabad"/>
    <s v="Small Medium Enterpries (SME)"/>
    <m/>
    <x v="9"/>
    <x v="0"/>
  </r>
  <r>
    <n v="1900004922"/>
    <d v="2019-12-19T00:00:00"/>
    <s v="Brokerage"/>
    <s v="Ahmedabad"/>
    <s v="Property / BI"/>
    <m/>
    <x v="9"/>
    <x v="0"/>
  </r>
  <r>
    <n v="1900004923"/>
    <d v="2019-12-19T00:00:00"/>
    <s v="Brokerage"/>
    <s v="Ahmedabad"/>
    <s v="Small Medium Enterpries (SME)"/>
    <m/>
    <x v="9"/>
    <x v="0"/>
  </r>
  <r>
    <n v="1900004928"/>
    <d v="2019-12-19T00:00:00"/>
    <s v="Brokerage"/>
    <s v="Ahmedabad"/>
    <s v="Construction, Power &amp; Infrastructure"/>
    <n v="3"/>
    <x v="7"/>
    <x v="2"/>
  </r>
  <r>
    <n v="1900004933"/>
    <d v="2019-12-19T00:00:00"/>
    <s v="Brokerage"/>
    <s v="Ahmedabad"/>
    <s v="Construction, Power &amp; Infrastructure"/>
    <n v="3"/>
    <x v="7"/>
    <x v="2"/>
  </r>
  <r>
    <n v="1900004983"/>
    <d v="2019-12-19T00:00:00"/>
    <s v="Brokerage"/>
    <s v="Ahmedabad"/>
    <s v="Global Client Network (GNB Inward)"/>
    <m/>
    <x v="1"/>
    <x v="1"/>
  </r>
  <r>
    <n v="1900004984"/>
    <d v="2019-12-19T00:00:00"/>
    <s v="Brokerage"/>
    <s v="Ahmedabad"/>
    <s v="Global Client Network (GNB Inward)"/>
    <m/>
    <x v="1"/>
    <x v="1"/>
  </r>
  <r>
    <n v="1900004985"/>
    <d v="2019-12-19T00:00:00"/>
    <s v="Brokerage"/>
    <s v="Ahmedabad"/>
    <s v="Global Client Network (GNB Inward)"/>
    <m/>
    <x v="1"/>
    <x v="1"/>
  </r>
  <r>
    <n v="1900004986"/>
    <d v="2019-12-19T00:00:00"/>
    <s v="Brokerage"/>
    <s v="Ahmedabad"/>
    <s v="Global Client Network (GNB Inward)"/>
    <m/>
    <x v="1"/>
    <x v="1"/>
  </r>
  <r>
    <n v="1900004987"/>
    <d v="2019-12-19T00:00:00"/>
    <s v="Brokerage"/>
    <s v="Ahmedabad"/>
    <s v="Global Client Network (GNB Inward)"/>
    <m/>
    <x v="1"/>
    <x v="1"/>
  </r>
  <r>
    <n v="1900005036"/>
    <d v="2019-12-20T00:00:00"/>
    <s v="Brokerage"/>
    <s v="Ahmedabad"/>
    <s v="Global Client Network (GNB Inward)"/>
    <n v="1"/>
    <x v="2"/>
    <x v="2"/>
  </r>
  <r>
    <n v="1900005300"/>
    <d v="2019-12-24T00:00:00"/>
    <s v="Fees"/>
    <s v="Ahmedabad"/>
    <s v="Global Client Network (GNB Inward)"/>
    <m/>
    <x v="1"/>
    <x v="1"/>
  </r>
  <r>
    <n v="1900005300"/>
    <d v="2019-12-24T00:00:00"/>
    <s v="Fees"/>
    <s v="Ahmedabad"/>
    <s v="Global Client Network (GNB Inward)"/>
    <m/>
    <x v="1"/>
    <x v="1"/>
  </r>
  <r>
    <n v="1900005300"/>
    <d v="2019-12-24T00:00:00"/>
    <s v="Fees"/>
    <s v="Ahmedabad"/>
    <s v="Global Client Network (GNB Inward)"/>
    <m/>
    <x v="1"/>
    <x v="1"/>
  </r>
  <r>
    <n v="1900005300"/>
    <d v="2019-12-24T00:00:00"/>
    <s v="Fees"/>
    <s v="Ahmedabad"/>
    <s v="Global Client Network (GNB Inward)"/>
    <m/>
    <x v="1"/>
    <x v="1"/>
  </r>
  <r>
    <n v="1900005324"/>
    <d v="2019-12-24T00:00:00"/>
    <s v="Brokerage"/>
    <s v="Ahmedabad"/>
    <s v="Construction, Power &amp; Infrastructure"/>
    <n v="3"/>
    <x v="7"/>
    <x v="2"/>
  </r>
  <r>
    <n v="1900005325"/>
    <d v="2019-12-24T00:00:00"/>
    <s v="Brokerage"/>
    <s v="Ahmedabad"/>
    <s v="Employee Benefits (EB)"/>
    <m/>
    <x v="3"/>
    <x v="1"/>
  </r>
  <r>
    <n v="1900005329"/>
    <d v="2019-12-24T00:00:00"/>
    <s v="Brokerage"/>
    <s v="Ahmedabad"/>
    <s v="Global Client Network (GNB Inward)"/>
    <n v="1"/>
    <x v="2"/>
    <x v="2"/>
  </r>
  <r>
    <n v="1900005331"/>
    <d v="2019-12-24T00:00:00"/>
    <s v="Brokerage"/>
    <s v="Ahmedabad"/>
    <s v="Global Client Network (GNB Inward)"/>
    <m/>
    <x v="1"/>
    <x v="1"/>
  </r>
  <r>
    <n v="1900005394"/>
    <d v="2019-12-25T00:00:00"/>
    <s v="Brokerage"/>
    <s v="Ahmedabad"/>
    <s v="Global Client Network (GNB Inward)"/>
    <m/>
    <x v="1"/>
    <x v="1"/>
  </r>
  <r>
    <n v="1900005395"/>
    <d v="2019-12-25T00:00:00"/>
    <s v="Brokerage"/>
    <s v="Ahmedabad"/>
    <s v="Marine"/>
    <m/>
    <x v="1"/>
    <x v="1"/>
  </r>
  <r>
    <n v="1900005396"/>
    <d v="2019-12-25T00:00:00"/>
    <s v="Brokerage"/>
    <s v="Ahmedabad"/>
    <s v="Global Client Network (GNB Inward)"/>
    <m/>
    <x v="1"/>
    <x v="3"/>
  </r>
  <r>
    <n v="1900005439"/>
    <d v="2019-12-25T00:00:00"/>
    <s v="Brokerage"/>
    <s v="Ahmedabad"/>
    <s v="Construction, Power &amp; Infrastructure"/>
    <n v="13"/>
    <x v="5"/>
    <x v="2"/>
  </r>
  <r>
    <n v="1900005516"/>
    <d v="2019-12-26T00:00:00"/>
    <s v="Brokerage"/>
    <s v="Ahmedabad"/>
    <s v="Liability"/>
    <n v="10"/>
    <x v="10"/>
    <x v="2"/>
  </r>
  <r>
    <n v="1900005526"/>
    <d v="2019-12-26T00:00:00"/>
    <s v="Brokerage"/>
    <s v="Ahmedabad"/>
    <s v="Employee Benefits (EB)"/>
    <m/>
    <x v="4"/>
    <x v="1"/>
  </r>
  <r>
    <n v="1900005527"/>
    <d v="2019-12-26T00:00:00"/>
    <s v="Brokerage"/>
    <s v="Ahmedabad"/>
    <s v="Global Client Network (GNB Inward)"/>
    <m/>
    <x v="1"/>
    <x v="1"/>
  </r>
  <r>
    <n v="1900005528"/>
    <d v="2019-12-26T00:00:00"/>
    <s v="Brokerage"/>
    <s v="Ahmedabad"/>
    <s v="Global Client Network (GNB Inward)"/>
    <m/>
    <x v="1"/>
    <x v="1"/>
  </r>
  <r>
    <n v="1900005529"/>
    <d v="2019-12-26T00:00:00"/>
    <s v="Brokerage"/>
    <s v="Ahmedabad"/>
    <s v="Property / BI"/>
    <m/>
    <x v="5"/>
    <x v="1"/>
  </r>
  <r>
    <n v="1900005530"/>
    <d v="2019-12-26T00:00:00"/>
    <s v="Brokerage"/>
    <s v="Ahmedabad"/>
    <s v="Liability"/>
    <m/>
    <x v="5"/>
    <x v="1"/>
  </r>
  <r>
    <n v="1900005531"/>
    <d v="2019-12-26T00:00:00"/>
    <s v="Brokerage"/>
    <s v="Ahmedabad"/>
    <s v="Employee Benefits (EB)"/>
    <m/>
    <x v="4"/>
    <x v="1"/>
  </r>
  <r>
    <n v="1900005532"/>
    <d v="2019-12-26T00:00:00"/>
    <s v="Brokerage"/>
    <s v="Ahmedabad"/>
    <s v="Employee Benefits (EB)"/>
    <m/>
    <x v="4"/>
    <x v="3"/>
  </r>
  <r>
    <n v="1900005555"/>
    <d v="2019-12-26T00:00:00"/>
    <s v="Brokerage"/>
    <s v="Ahmedabad"/>
    <s v="Construction, Power &amp; Infrastructure"/>
    <n v="13"/>
    <x v="5"/>
    <x v="2"/>
  </r>
  <r>
    <n v="1900005760"/>
    <d v="2019-12-28T00:00:00"/>
    <s v="Brokerage"/>
    <s v="Ahmedabad"/>
    <s v="Marine"/>
    <m/>
    <x v="9"/>
    <x v="0"/>
  </r>
  <r>
    <n v="1900005761"/>
    <d v="2019-12-28T00:00:00"/>
    <s v="Brokerage"/>
    <s v="Ahmedabad"/>
    <s v="Global Client Network (GNB Inward)"/>
    <m/>
    <x v="1"/>
    <x v="1"/>
  </r>
  <r>
    <n v="1900005767"/>
    <d v="2019-12-28T00:00:00"/>
    <s v="Brokerage"/>
    <s v="Ahmedabad"/>
    <s v="Small Medium Enterpries (SME)"/>
    <m/>
    <x v="9"/>
    <x v="0"/>
  </r>
  <r>
    <n v="1900005768"/>
    <d v="2019-12-28T00:00:00"/>
    <s v="Brokerage"/>
    <s v="Ahmedabad"/>
    <s v="Small Medium Enterpries (SME)"/>
    <m/>
    <x v="9"/>
    <x v="3"/>
  </r>
  <r>
    <n v="1900005769"/>
    <d v="2019-12-28T00:00:00"/>
    <s v="Brokerage"/>
    <s v="Ahmedabad"/>
    <s v="Small Medium Enterpries (SME)"/>
    <m/>
    <x v="9"/>
    <x v="3"/>
  </r>
  <r>
    <n v="1900005770"/>
    <d v="2019-12-28T00:00:00"/>
    <s v="Brokerage"/>
    <s v="Ahmedabad"/>
    <s v="Small Medium Enterpries (SME)"/>
    <m/>
    <x v="9"/>
    <x v="0"/>
  </r>
  <r>
    <n v="1900005771"/>
    <d v="2019-12-28T00:00:00"/>
    <s v="Brokerage"/>
    <s v="Ahmedabad"/>
    <s v="Global Client Network (GNB Inward)"/>
    <m/>
    <x v="1"/>
    <x v="1"/>
  </r>
  <r>
    <n v="1900005772"/>
    <d v="2019-12-28T00:00:00"/>
    <s v="Brokerage"/>
    <s v="Ahmedabad"/>
    <s v="Global Client Network (GNB Inward)"/>
    <m/>
    <x v="1"/>
    <x v="1"/>
  </r>
  <r>
    <n v="1900005773"/>
    <d v="2019-12-28T00:00:00"/>
    <s v="Brokerage"/>
    <s v="Ahmedabad"/>
    <s v="Global Client Network (GNB Inward)"/>
    <m/>
    <x v="1"/>
    <x v="3"/>
  </r>
  <r>
    <n v="1900005774"/>
    <d v="2019-12-28T00:00:00"/>
    <s v="Brokerage"/>
    <s v="Ahmedabad"/>
    <s v="Property / BI"/>
    <n v="3"/>
    <x v="7"/>
    <x v="2"/>
  </r>
  <r>
    <n v="1900005775"/>
    <d v="2019-12-28T00:00:00"/>
    <s v="Brokerage"/>
    <s v="Ahmedabad"/>
    <s v="Construction, Power &amp; Infrastructure"/>
    <n v="3"/>
    <x v="7"/>
    <x v="2"/>
  </r>
  <r>
    <n v="1900005776"/>
    <d v="2019-12-28T00:00:00"/>
    <s v="Brokerage"/>
    <s v="Ahmedabad"/>
    <s v="Construction, Power &amp; Infrastructure"/>
    <n v="3"/>
    <x v="7"/>
    <x v="2"/>
  </r>
  <r>
    <n v="1900005777"/>
    <d v="2019-12-28T00:00:00"/>
    <s v="Brokerage"/>
    <s v="Ahmedabad"/>
    <s v="Construction, Power &amp; Infrastructure"/>
    <n v="3"/>
    <x v="7"/>
    <x v="2"/>
  </r>
  <r>
    <n v="1900005778"/>
    <d v="2019-12-28T00:00:00"/>
    <s v="Brokerage"/>
    <s v="Ahmedabad"/>
    <s v="Construction, Power &amp; Infrastructure"/>
    <n v="3"/>
    <x v="7"/>
    <x v="2"/>
  </r>
  <r>
    <n v="1900005779"/>
    <d v="2019-12-28T00:00:00"/>
    <s v="Brokerage"/>
    <s v="Ahmedabad"/>
    <s v="Construction, Power &amp; Infrastructure"/>
    <n v="3"/>
    <x v="7"/>
    <x v="2"/>
  </r>
  <r>
    <n v="1900005780"/>
    <d v="2019-12-28T00:00:00"/>
    <s v="Brokerage"/>
    <s v="Ahmedabad"/>
    <s v="Property / BI"/>
    <m/>
    <x v="3"/>
    <x v="0"/>
  </r>
  <r>
    <n v="1900005781"/>
    <d v="2019-12-28T00:00:00"/>
    <s v="Brokerage"/>
    <s v="Ahmedabad"/>
    <s v="Liability"/>
    <n v="3"/>
    <x v="7"/>
    <x v="2"/>
  </r>
  <r>
    <n v="1900005782"/>
    <d v="2019-12-28T00:00:00"/>
    <s v="Brokerage"/>
    <s v="Ahmedabad"/>
    <s v="Employee Benefits (EB)"/>
    <m/>
    <x v="4"/>
    <x v="3"/>
  </r>
  <r>
    <n v="1900005783"/>
    <d v="2019-12-28T00:00:00"/>
    <s v="Brokerage"/>
    <s v="Ahmedabad"/>
    <s v="Employee Benefits (EB)"/>
    <m/>
    <x v="4"/>
    <x v="3"/>
  </r>
  <r>
    <n v="1900005784"/>
    <d v="2019-12-28T00:00:00"/>
    <s v="Brokerage"/>
    <s v="Ahmedabad"/>
    <s v="Employee Benefits (EB)"/>
    <m/>
    <x v="4"/>
    <x v="3"/>
  </r>
  <r>
    <n v="1900005785"/>
    <d v="2019-12-28T00:00:00"/>
    <s v="Brokerage"/>
    <s v="Ahmedabad"/>
    <s v="Liability"/>
    <m/>
    <x v="3"/>
    <x v="1"/>
  </r>
  <r>
    <n v="1900005786"/>
    <d v="2019-12-28T00:00:00"/>
    <s v="Brokerage"/>
    <s v="Ahmedabad"/>
    <s v="Global Client Network (GNB Inward)"/>
    <m/>
    <x v="1"/>
    <x v="1"/>
  </r>
  <r>
    <n v="1900005787"/>
    <d v="2019-12-28T00:00:00"/>
    <s v="Brokerage"/>
    <s v="Ahmedabad"/>
    <s v="Global Client Network (GNB Inward)"/>
    <m/>
    <x v="1"/>
    <x v="1"/>
  </r>
  <r>
    <n v="1900005788"/>
    <d v="2019-12-28T00:00:00"/>
    <s v="Brokerage"/>
    <s v="Ahmedabad"/>
    <s v="Global Client Network (GNB Inward)"/>
    <m/>
    <x v="1"/>
    <x v="3"/>
  </r>
  <r>
    <n v="1900005789"/>
    <d v="2019-12-28T00:00:00"/>
    <s v="Brokerage"/>
    <s v="Ahmedabad"/>
    <s v="Global Client Network (GNB Inward)"/>
    <m/>
    <x v="1"/>
    <x v="1"/>
  </r>
  <r>
    <n v="1900005910"/>
    <d v="2019-12-31T00:00:00"/>
    <s v="Brokerage"/>
    <s v="Ahmedabad"/>
    <s v="Construction, Power &amp; Infrastructure"/>
    <n v="2"/>
    <x v="6"/>
    <x v="2"/>
  </r>
  <r>
    <n v="1900005911"/>
    <d v="2019-12-31T00:00:00"/>
    <s v="Brokerage"/>
    <s v="Ahmedabad"/>
    <s v="Construction, Power &amp; Infrastructure"/>
    <n v="13"/>
    <x v="5"/>
    <x v="2"/>
  </r>
  <r>
    <n v="1900005912"/>
    <d v="2019-12-31T00:00:00"/>
    <s v="Brokerage"/>
    <s v="Ahmedabad"/>
    <s v="Construction, Power &amp; Infrastructure"/>
    <n v="2"/>
    <x v="6"/>
    <x v="2"/>
  </r>
  <r>
    <n v="1900005913"/>
    <d v="2019-12-31T00:00:00"/>
    <s v="Brokerage"/>
    <s v="Ahmedabad"/>
    <s v="Construction, Power &amp; Infrastructure"/>
    <n v="2"/>
    <x v="6"/>
    <x v="2"/>
  </r>
  <r>
    <n v="1900005915"/>
    <d v="2019-12-31T00:00:00"/>
    <s v="Brokerage"/>
    <s v="Ahmedabad"/>
    <s v="Construction, Power &amp; Infrastructure"/>
    <n v="13"/>
    <x v="5"/>
    <x v="2"/>
  </r>
  <r>
    <n v="1900005959"/>
    <d v="2019-12-31T00:00:00"/>
    <s v="Brokerage"/>
    <s v="Ahmedabad"/>
    <s v="Liability"/>
    <m/>
    <x v="5"/>
    <x v="1"/>
  </r>
  <r>
    <n v="1900005960"/>
    <d v="2019-12-31T00:00:00"/>
    <s v="Brokerage"/>
    <s v="Ahmedabad"/>
    <s v="Trade Credit &amp;amp; Political Risk"/>
    <m/>
    <x v="8"/>
    <x v="1"/>
  </r>
  <r>
    <n v="1900005961"/>
    <d v="2019-12-31T00:00:00"/>
    <s v="Brokerage"/>
    <s v="Ahmedabad"/>
    <s v="Liability"/>
    <m/>
    <x v="5"/>
    <x v="1"/>
  </r>
  <r>
    <n v="1900005962"/>
    <d v="2019-12-31T00:00:00"/>
    <s v="Brokerage"/>
    <s v="Ahmedabad"/>
    <s v="Construction, Power &amp; Infrastructure"/>
    <n v="2"/>
    <x v="6"/>
    <x v="2"/>
  </r>
  <r>
    <n v="1900005964"/>
    <d v="2019-12-31T00:00:00"/>
    <s v="Brokerage"/>
    <s v="Ahmedabad"/>
    <s v="Construction, Power &amp; Infrastructure"/>
    <n v="2"/>
    <x v="6"/>
    <x v="2"/>
  </r>
  <r>
    <n v="1900005965"/>
    <d v="2019-12-31T00:00:00"/>
    <s v="Brokerage"/>
    <s v="Ahmedabad"/>
    <s v="Liability"/>
    <m/>
    <x v="5"/>
    <x v="1"/>
  </r>
  <r>
    <n v="2000001072"/>
    <d v="2020-01-03T00:00:00"/>
    <s v="Brokerage"/>
    <s v="Ahmedabad"/>
    <s v="Marine"/>
    <m/>
    <x v="9"/>
    <x v="3"/>
  </r>
  <r>
    <n v="2000001076"/>
    <d v="2020-01-03T00:00:00"/>
    <s v="Brokerage"/>
    <s v="Ahmedabad"/>
    <s v="Marine"/>
    <m/>
    <x v="5"/>
    <x v="1"/>
  </r>
  <r>
    <n v="2000001082"/>
    <d v="2020-01-03T00:00:00"/>
    <s v="Brokerage"/>
    <s v="Ahmedabad"/>
    <s v="Liability"/>
    <m/>
    <x v="5"/>
    <x v="1"/>
  </r>
  <r>
    <n v="2000001083"/>
    <d v="2020-01-03T00:00:00"/>
    <s v="Brokerage"/>
    <s v="Ahmedabad"/>
    <s v="Employee Benefits (EB)"/>
    <m/>
    <x v="3"/>
    <x v="1"/>
  </r>
  <r>
    <n v="2000001086"/>
    <d v="2020-01-03T00:00:00"/>
    <s v="Brokerage"/>
    <s v="Ahmedabad"/>
    <s v="Global Client Network (GNB Inward)"/>
    <n v="1"/>
    <x v="2"/>
    <x v="2"/>
  </r>
  <r>
    <n v="2000001563"/>
    <d v="2020-01-16T00:00:00"/>
    <s v="Brokerage"/>
    <s v="Ahmedabad"/>
    <s v="Marine"/>
    <m/>
    <x v="3"/>
    <x v="0"/>
  </r>
  <r>
    <n v="2000001567"/>
    <d v="2020-01-16T00:00:00"/>
    <s v="Brokerage"/>
    <s v="Ahmedabad"/>
    <s v="Construction, Power &amp; Infrastructure"/>
    <n v="13"/>
    <x v="5"/>
    <x v="2"/>
  </r>
  <r>
    <n v="2000001570"/>
    <d v="2020-01-16T00:00:00"/>
    <s v="Brokerage"/>
    <s v="Ahmedabad"/>
    <s v="Employee Benefits (EB)"/>
    <m/>
    <x v="4"/>
    <x v="1"/>
  </r>
  <r>
    <n v="2000001575"/>
    <d v="2020-01-16T00:00:00"/>
    <s v="Brokerage"/>
    <s v="Ahmedabad"/>
    <s v="Property / BI"/>
    <n v="13"/>
    <x v="5"/>
    <x v="2"/>
  </r>
  <r>
    <n v="2000001579"/>
    <d v="2020-01-16T00:00:00"/>
    <s v="Brokerage"/>
    <s v="Ahmedabad"/>
    <s v="Emerging Corporates Group (ECG)"/>
    <n v="3"/>
    <x v="7"/>
    <x v="2"/>
  </r>
  <r>
    <n v="2000001583"/>
    <d v="2020-01-16T00:00:00"/>
    <s v="Brokerage"/>
    <s v="Ahmedabad"/>
    <s v="Marine"/>
    <m/>
    <x v="9"/>
    <x v="3"/>
  </r>
  <r>
    <n v="2000001589"/>
    <d v="2020-01-16T00:00:00"/>
    <s v="Brokerage"/>
    <s v="Ahmedabad"/>
    <s v="Global Client Network (GNB Inward)"/>
    <m/>
    <x v="1"/>
    <x v="1"/>
  </r>
  <r>
    <n v="2000001598"/>
    <d v="2020-01-16T00:00:00"/>
    <s v="Brokerage"/>
    <s v="Ahmedabad"/>
    <s v="Employee Benefits (EB)"/>
    <m/>
    <x v="4"/>
    <x v="1"/>
  </r>
  <r>
    <n v="2000001604"/>
    <d v="2020-01-16T00:00:00"/>
    <s v="Brokerage"/>
    <s v="Ahmedabad"/>
    <s v="Liability"/>
    <n v="13"/>
    <x v="5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n v="2"/>
    <x v="0"/>
    <s v="Ahmedabad"/>
    <s v="Mahendra"/>
    <x v="0"/>
  </r>
  <r>
    <n v="2"/>
    <x v="0"/>
    <s v="Ahmedabad"/>
    <m/>
    <x v="0"/>
  </r>
  <r>
    <n v="2"/>
    <x v="0"/>
    <s v="Ahmedabad"/>
    <s v="Akash"/>
    <x v="1"/>
  </r>
  <r>
    <n v="2"/>
    <x v="0"/>
    <s v="Ahmedabad"/>
    <s v="Shivam"/>
    <x v="2"/>
  </r>
  <r>
    <n v="2"/>
    <x v="0"/>
    <s v="Ahmedabad"/>
    <s v="Surya"/>
    <x v="3"/>
  </r>
  <r>
    <n v="2"/>
    <x v="0"/>
    <s v="Ahmedabad"/>
    <s v="Muralidharan VS"/>
    <x v="3"/>
  </r>
  <r>
    <n v="2"/>
    <x v="0"/>
    <s v="Ahmedabad"/>
    <s v="Srikanth Boddu"/>
    <x v="4"/>
  </r>
  <r>
    <n v="1"/>
    <x v="1"/>
    <s v="Ahmedabad"/>
    <s v="Ganesh H"/>
    <x v="5"/>
  </r>
  <r>
    <n v="1"/>
    <x v="1"/>
    <s v="Ahmedabad"/>
    <s v="Usha G"/>
    <x v="2"/>
  </r>
  <r>
    <n v="1"/>
    <x v="1"/>
    <s v="Ahmedabad"/>
    <s v="Usha G"/>
    <x v="6"/>
  </r>
  <r>
    <n v="1"/>
    <x v="1"/>
    <s v="Ahmedabad"/>
    <s v="Usha G"/>
    <x v="7"/>
  </r>
  <r>
    <n v="1"/>
    <x v="1"/>
    <s v="Ahmedabad"/>
    <s v="Usha G"/>
    <x v="3"/>
  </r>
  <r>
    <n v="3"/>
    <x v="2"/>
    <s v="Ahmedabad"/>
    <s v="Srikanth Boddu"/>
    <x v="8"/>
  </r>
  <r>
    <n v="3"/>
    <x v="2"/>
    <s v="Ahmedabad"/>
    <s v="Harsha"/>
    <x v="8"/>
  </r>
  <r>
    <n v="3"/>
    <x v="2"/>
    <s v="Ahmedabad"/>
    <s v="Usha G"/>
    <x v="4"/>
  </r>
  <r>
    <n v="3"/>
    <x v="2"/>
    <s v="Ahmedabad"/>
    <m/>
    <x v="9"/>
  </r>
  <r>
    <n v="6"/>
    <x v="3"/>
    <s v="Ahmedabad"/>
    <s v="jamuna"/>
    <x v="2"/>
  </r>
  <r>
    <n v="6"/>
    <x v="3"/>
    <s v="Ahmedabad"/>
    <m/>
    <x v="3"/>
  </r>
  <r>
    <n v="6"/>
    <x v="3"/>
    <s v="Ahmedabad"/>
    <s v="Jeyaraman N, Srikanth Boddu"/>
    <x v="8"/>
  </r>
  <r>
    <n v="6"/>
    <x v="3"/>
    <s v="Ahmedabad"/>
    <m/>
    <x v="4"/>
  </r>
  <r>
    <n v="4"/>
    <x v="4"/>
    <s v="Ahmedabad"/>
    <s v="Ankush"/>
    <x v="6"/>
  </r>
  <r>
    <n v="4"/>
    <x v="4"/>
    <s v="Ahmedabad"/>
    <m/>
    <x v="10"/>
  </r>
  <r>
    <n v="4"/>
    <x v="4"/>
    <s v="Ahmedabad"/>
    <s v="Sanskriti"/>
    <x v="10"/>
  </r>
  <r>
    <n v="12"/>
    <x v="5"/>
    <s v="Ahmedabad"/>
    <s v="Aditya"/>
    <x v="11"/>
  </r>
  <r>
    <n v="12"/>
    <x v="5"/>
    <s v="Ahmedabad"/>
    <s v="Jeyaraman N, Chitra S"/>
    <x v="11"/>
  </r>
  <r>
    <n v="12"/>
    <x v="5"/>
    <s v="Ahmedabad"/>
    <s v="Srikanth Boddu"/>
    <x v="11"/>
  </r>
  <r>
    <n v="12"/>
    <x v="5"/>
    <s v="Ahmedabad"/>
    <s v="Srikanth Boddu"/>
    <x v="12"/>
  </r>
  <r>
    <n v="9"/>
    <x v="6"/>
    <s v="Ahmedabad"/>
    <s v="Jeyaraman N"/>
    <x v="8"/>
  </r>
  <r>
    <n v="9"/>
    <x v="6"/>
    <s v="Ahmedabad"/>
    <s v="Jeyaraman N"/>
    <x v="4"/>
  </r>
  <r>
    <n v="9"/>
    <x v="6"/>
    <s v="Ahmedabad"/>
    <s v="Jeyaraman N"/>
    <x v="11"/>
  </r>
  <r>
    <n v="11"/>
    <x v="7"/>
    <s v="Ahmedabad"/>
    <s v="Jeyaraman N"/>
    <x v="12"/>
  </r>
  <r>
    <n v="11"/>
    <x v="7"/>
    <s v="Ahmedabad"/>
    <m/>
    <x v="10"/>
  </r>
  <r>
    <n v="10"/>
    <x v="8"/>
    <s v="Ahmedabad"/>
    <s v="Jeyaraman N"/>
    <x v="12"/>
  </r>
  <r>
    <n v="10"/>
    <x v="8"/>
    <s v="Ahmedabad"/>
    <s v="Jeyaraman N, Chitra S"/>
    <x v="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s v="EL-Group Mediclaim"/>
    <s v="OPP1900001042"/>
    <n v="3"/>
    <s v="Animesh Rawat"/>
    <n v="8000000"/>
    <n v="400000"/>
    <d v="2019-11-13T00:00:00"/>
    <s v="Qualify Opportunity"/>
    <s v="Ahmedabad"/>
    <s v="Employee Benefits (EB)"/>
    <x v="0"/>
    <s v="Mediclaim"/>
    <s v="Group Medical"/>
  </r>
  <r>
    <s v="AL GPA"/>
    <s v="OPP1900001047"/>
    <n v="1"/>
    <s v="Vinay"/>
    <n v="200000"/>
    <n v="30000"/>
    <d v="2020-03-31T00:00:00"/>
    <s v="Qualify Opportunity"/>
    <s v="Ahmedabad"/>
    <s v="Employee Benefits (EB)"/>
    <x v="0"/>
    <s v="Mediclaim"/>
    <s v="Group Personal Accident"/>
  </r>
  <r>
    <s v="BL - Marine STOP"/>
    <s v="OPP1900001048"/>
    <n v="1"/>
    <s v="Vinay"/>
    <n v="0"/>
    <n v="100000"/>
    <d v="2020-06-30T00:00:00"/>
    <s v="Qualify Opportunity"/>
    <s v="Ahmedabad"/>
    <s v="Marine"/>
    <x v="1"/>
    <s v="Marine Hull"/>
    <s v="Charterers' Liability Policy"/>
  </r>
  <r>
    <s v="II-Marine"/>
    <s v="OPP1900001050"/>
    <n v="1"/>
    <s v="Vinay"/>
    <n v="0"/>
    <n v="100000"/>
    <d v="2020-03-31T00:00:00"/>
    <s v="Qualify Opportunity"/>
    <s v="Ahmedabad"/>
    <s v="Marine"/>
    <x v="1"/>
    <s v="Marine Hull"/>
    <s v="Charterers' Liability Policy"/>
  </r>
  <r>
    <s v="PIL-Credit Insurance"/>
    <s v="OPP1900001051"/>
    <n v="1"/>
    <s v="Vinay"/>
    <n v="1200000"/>
    <n v="100000"/>
    <d v="2020-03-31T00:00:00"/>
    <s v="Qualify Opportunity"/>
    <s v="Ahmedabad"/>
    <s v="Trade Credit &amp;amp; Political Risk"/>
    <x v="2"/>
    <s v="Miscellaneous"/>
    <s v="Trade Credit Insurance"/>
  </r>
  <r>
    <s v="PIL-CGL"/>
    <s v="OPP1900001052"/>
    <n v="1"/>
    <s v="Vinay"/>
    <n v="0"/>
    <n v="100000"/>
    <d v="2020-05-31T00:00:00"/>
    <s v="Qualify Opportunity"/>
    <s v="Ahmedabad"/>
    <s v="Liability"/>
    <x v="3"/>
    <s v="Financial Lines"/>
    <s v="Commercial General Liability"/>
  </r>
  <r>
    <s v="PIL -Marine"/>
    <s v="OPP1900001053"/>
    <n v="1"/>
    <s v="Vinay"/>
    <n v="0"/>
    <n v="100000"/>
    <d v="2020-05-31T00:00:00"/>
    <s v="Qualify Opportunity"/>
    <s v="Ahmedabad"/>
    <s v="Marine"/>
    <x v="1"/>
    <s v="Marine Hull"/>
    <s v="Charterers' Liability Policy"/>
  </r>
  <r>
    <s v="SGL- GMC"/>
    <s v="OPP1900001054"/>
    <n v="1"/>
    <s v="Vinay"/>
    <n v="0"/>
    <n v="125000"/>
    <d v="2020-06-30T00:00:00"/>
    <s v="Qualify Opportunity"/>
    <s v="Ahmedabad"/>
    <s v="Employee Benefits (EB)"/>
    <x v="0"/>
    <s v="Mediclaim"/>
    <s v="Group Medical"/>
  </r>
  <r>
    <s v="Sandesh - Marine"/>
    <s v="OPP1900001055"/>
    <n v="1"/>
    <s v="Vinay"/>
    <n v="0"/>
    <n v="100000"/>
    <d v="2020-03-31T00:00:00"/>
    <s v="Qualify Opportunity"/>
    <s v="Ahmedabad"/>
    <s v="Marine"/>
    <x v="1"/>
    <s v="Marine Hull"/>
    <s v="Charterers' Liability Policy"/>
  </r>
  <r>
    <s v="VS.-Marine"/>
    <s v="OPP1900001056"/>
    <n v="12"/>
    <s v="Shivani Sharma"/>
    <n v="0"/>
    <n v="200000"/>
    <d v="2020-03-31T00:00:00"/>
    <s v="Qualify Opportunity"/>
    <s v="Ahmedabad"/>
    <s v="Marine"/>
    <x v="1"/>
    <s v="Marine Hull"/>
    <s v="Charterers' Liability Policy"/>
  </r>
  <r>
    <s v="II -  GMC"/>
    <s v="OPP1900001057"/>
    <n v="12"/>
    <s v="Shivani Sharma"/>
    <n v="0"/>
    <n v="75000"/>
    <d v="2020-03-31T00:00:00"/>
    <s v="Qualify Opportunity"/>
    <s v="Ahmedabad"/>
    <s v="Employee Benefits (EB)"/>
    <x v="0"/>
    <s v="Mediclaim"/>
    <s v="Group Medical"/>
  </r>
  <r>
    <s v="II - GPA"/>
    <s v="OPP1900001058"/>
    <n v="12"/>
    <s v="Shivani Sharma"/>
    <n v="0"/>
    <n v="25000"/>
    <d v="2020-03-31T00:00:00"/>
    <s v="Qualify Opportunity"/>
    <s v="Ahmedabad"/>
    <s v="Employee Benefits (EB)"/>
    <x v="0"/>
    <s v="Mediclaim"/>
    <s v="Group Personal Accident"/>
  </r>
  <r>
    <s v="G R -GMC"/>
    <s v="OPP1900001072"/>
    <n v="12"/>
    <s v="Shivani Sharma"/>
    <n v="2000000"/>
    <n v="150000"/>
    <d v="2020-05-31T00:00:00"/>
    <s v="Qualify Opportunity"/>
    <s v="Ahmedabad"/>
    <s v="Employee Benefits (EB)"/>
    <x v="0"/>
    <s v="Mediclaim"/>
    <s v="Group Medical"/>
  </r>
  <r>
    <s v="DB- Cyber Liability"/>
    <s v="OPP1900001138"/>
    <n v="12"/>
    <s v="Shivani Sharma"/>
    <n v="500000"/>
    <n v="75000"/>
    <d v="2020-05-31T00:00:00"/>
    <s v="Qualify Opportunity"/>
    <s v="Ahmedabad"/>
    <s v="Liability"/>
    <x v="3"/>
    <s v="Financial Lines"/>
    <s v="Cyber Liability Insurance"/>
  </r>
  <r>
    <s v="KB GMC"/>
    <s v="OPP1900001222"/>
    <n v="3"/>
    <s v="Animesh Rawat"/>
    <n v="2500000"/>
    <n v="125000"/>
    <d v="2019-12-01T00:00:00"/>
    <s v="Qualify Opportunity"/>
    <s v="Ahmedabad"/>
    <s v="Employee Benefits (EB)"/>
    <x v="0"/>
    <s v="Mediclaim"/>
    <s v="Group Medical"/>
  </r>
  <r>
    <s v="EI- GMC"/>
    <s v="OPP1900001364"/>
    <n v="10"/>
    <s v="Mark"/>
    <n v="1400000"/>
    <n v="100000"/>
    <d v="2019-12-09T00:00:00"/>
    <s v="Qualify Opportunity"/>
    <s v="Ahmedabad"/>
    <s v="Employee Benefits (EB)"/>
    <x v="0"/>
    <s v="Mediclaim"/>
    <s v="Group Medical"/>
  </r>
  <r>
    <s v="CVP GMC"/>
    <s v="OPP1900001365"/>
    <n v="10"/>
    <s v="Mark"/>
    <n v="4500000"/>
    <n v="350000"/>
    <d v="2019-12-11T00:00:00"/>
    <s v="Qualify Opportunity"/>
    <s v="Ahmedabad"/>
    <s v="Employee Benefits (EB)"/>
    <x v="2"/>
    <s v="Miscellaneous"/>
    <s v="Group Medical"/>
  </r>
  <r>
    <s v="Sin GMC"/>
    <s v="OPP1900001366"/>
    <n v="3"/>
    <s v="Animesh Rawat"/>
    <n v="9500000"/>
    <n v="200000"/>
    <d v="2019-09-30T00:00:00"/>
    <s v="Negotiate"/>
    <s v="Ahmedabad"/>
    <s v="Employee Benefits (EB)"/>
    <x v="0"/>
    <s v="Mediclaim"/>
    <s v="Group Medical"/>
  </r>
  <r>
    <s v="FM-Group Mediclaim"/>
    <s v="OPP1900001390"/>
    <n v="10"/>
    <s v="Mark"/>
    <n v="4500000"/>
    <n v="300000"/>
    <d v="2019-10-29T00:00:00"/>
    <s v="Qualify Opportunity"/>
    <s v="Ahmedabad"/>
    <s v="Employee Benefits (EB)"/>
    <x v="0"/>
    <s v="Mediclaim"/>
    <s v="Group Medical"/>
  </r>
  <r>
    <s v="Stem GMC"/>
    <s v="OPP1900001391"/>
    <n v="3"/>
    <s v="Animesh Rawat"/>
    <n v="0"/>
    <n v="100000"/>
    <d v="2019-11-15T00:00:00"/>
    <s v="Qualify Opportunity"/>
    <s v="Ahmedabad"/>
    <s v="Employee Benefits (EB)"/>
    <x v="0"/>
    <s v="Mediclaim"/>
    <s v="Group Medical"/>
  </r>
  <r>
    <s v="DS- Employees GMC"/>
    <s v="OPP1900001392"/>
    <n v="3"/>
    <s v="Animesh Rawat"/>
    <n v="6000000"/>
    <n v="300000"/>
    <d v="2019-12-01T00:00:00"/>
    <s v="Qualify Opportunity"/>
    <s v="Ahmedabad"/>
    <s v="Employee Benefits (EB)"/>
    <x v="0"/>
    <s v="Mediclaim"/>
    <s v="Group Medical"/>
  </r>
  <r>
    <s v="BVGMC"/>
    <s v="OPP1900001393"/>
    <n v="10"/>
    <s v="Mark"/>
    <n v="600000"/>
    <n v="100000"/>
    <d v="2019-11-30T00:00:00"/>
    <s v="Qualify Opportunity"/>
    <s v="Ahmedabad"/>
    <s v="Emerging Corporates Group (ECG)"/>
    <x v="0"/>
    <s v="Mediclaim"/>
    <s v="Group Medical"/>
  </r>
  <r>
    <s v="BV GPA"/>
    <s v="OPP1900001394"/>
    <n v="10"/>
    <s v="Mark"/>
    <n v="210000"/>
    <n v="35000"/>
    <d v="2019-11-30T00:00:00"/>
    <s v="Qualify Opportunity"/>
    <s v="Ahmedabad"/>
    <s v="Emerging Corporates Group (ECG)"/>
    <x v="0"/>
    <s v="Mediclaim"/>
    <s v="Group Personal Accident"/>
  </r>
  <r>
    <s v="GL-CGL"/>
    <s v="OPP1900001655"/>
    <n v="10"/>
    <s v="Mark"/>
    <n v="300000"/>
    <n v="49500"/>
    <d v="2019-09-30T00:00:00"/>
    <s v="Negotiate"/>
    <s v="Ahmedabad"/>
    <s v="Liability"/>
    <x v="3"/>
    <s v="Financial Lines"/>
    <s v="Commercial General Liability"/>
  </r>
  <r>
    <s v="GL-Crime"/>
    <s v="OPP1900001656"/>
    <n v="10"/>
    <s v="Mark"/>
    <n v="300000"/>
    <n v="49500"/>
    <d v="2019-09-30T00:00:00"/>
    <s v="Negotiate"/>
    <s v="Ahmedabad"/>
    <s v="Liability"/>
    <x v="3"/>
    <s v="Financial Lines"/>
    <s v="Commercial Crime Insurance"/>
  </r>
  <r>
    <s v="OP-GMC"/>
    <s v="OPP1900001803"/>
    <n v="10"/>
    <s v="Mark"/>
    <n v="5000000"/>
    <n v="250000"/>
    <d v="2019-11-30T00:00:00"/>
    <s v="Qualify Opportunity"/>
    <s v="Ahmedabad"/>
    <s v="Employee Benefits (EB)"/>
    <x v="0"/>
    <s v="Mediclaim"/>
    <s v="Group Medical"/>
  </r>
  <r>
    <s v="Marine"/>
    <s v="OPP1900001843"/>
    <n v="3"/>
    <s v="Animesh Rawat"/>
    <n v="0"/>
    <n v="100000"/>
    <d v="2019-10-31T00:00:00"/>
    <s v="Negotiate"/>
    <s v="Ahmedabad"/>
    <s v="Marine"/>
    <x v="1"/>
    <s v="Marine Cargo"/>
    <s v="Marine Combo policy ( EXIM +Inland)"/>
  </r>
  <r>
    <s v="ITNL - IAR (Operational Roads)"/>
    <s v="OPP1900001906"/>
    <n v="12"/>
    <s v="Shivani Sharma"/>
    <n v="90000000"/>
    <n v="200000"/>
    <d v="2020-08-31T00:00:00"/>
    <s v="Qualify Opportunity"/>
    <s v="Ahmedabad"/>
    <s v="Property / BI"/>
    <x v="4"/>
    <s v="Constructions &amp;amp; Infrastructure"/>
    <s v="Industrial All Risks"/>
  </r>
  <r>
    <s v="Maine Open"/>
    <s v="OPP1900001923"/>
    <n v="3"/>
    <s v="Animesh Rawat"/>
    <n v="0"/>
    <n v="10000"/>
    <d v="2019-09-30T00:00:00"/>
    <s v="Propose Solution"/>
    <s v="Ahmedabad"/>
    <s v="Marine"/>
    <x v="1"/>
    <s v="Marine Cargo"/>
    <s v="Marine Cargo"/>
  </r>
  <r>
    <s v="BD PDBI"/>
    <s v="OPP1900001937"/>
    <n v="6"/>
    <s v="Ketan Jain"/>
    <n v="0"/>
    <n v="50000"/>
    <d v="2020-03-31T00:00:00"/>
    <s v="Qualify Opportunity"/>
    <s v="Ahmedabad"/>
    <s v="Property / BI"/>
    <x v="4"/>
    <s v="Constructions &amp;amp; Infrastructure"/>
    <s v="Fire &amp;amp; Special Perils"/>
  </r>
  <r>
    <s v="CI-CAR/EAR Policy"/>
    <s v="OPP1900001938"/>
    <n v="6"/>
    <s v="Ketan Jain"/>
    <n v="300000"/>
    <n v="30000"/>
    <d v="2020-03-31T00:00:00"/>
    <s v="Qualify Opportunity"/>
    <s v="Ahmedabad"/>
    <s v="Construction, Power &amp; Infrastructure"/>
    <x v="5"/>
    <s v="Engineering"/>
    <s v="Contractors All Risk"/>
  </r>
  <r>
    <s v="Sandesh - PDBI"/>
    <s v="OPP1900001939"/>
    <n v="6"/>
    <s v="Ketan Jain"/>
    <n v="0"/>
    <n v="200000"/>
    <d v="2020-03-31T00:00:00"/>
    <s v="Qualify Opportunity"/>
    <s v="Ahmedabad"/>
    <s v="Property / BI"/>
    <x v="4"/>
    <s v="Constructions &amp;amp; Infrastructure"/>
    <s v="Fire &amp;amp; Special Perils"/>
  </r>
  <r>
    <s v="VS-PDBI"/>
    <s v="OPP1900001940"/>
    <n v="6"/>
    <s v="Ketan Jain"/>
    <n v="300000"/>
    <n v="50000"/>
    <d v="2020-03-31T00:00:00"/>
    <s v="Qualify Opportunity"/>
    <s v="Ahmedabad"/>
    <s v="Property / BI"/>
    <x v="4"/>
    <s v="Constructions &amp;amp; Infrastructure"/>
    <s v="Fire &amp;amp; Special Perils"/>
  </r>
  <r>
    <s v="ag - Property Insurance"/>
    <s v="OPP1900001941"/>
    <n v="6"/>
    <s v="Ketan Jain"/>
    <n v="1000000"/>
    <n v="100000"/>
    <d v="2020-07-31T00:00:00"/>
    <s v="Qualify Opportunity"/>
    <s v="Ahmedabad"/>
    <s v="Property / BI"/>
    <x v="4"/>
    <s v="Constructions &amp;amp; Infrastructure"/>
    <s v="Fire &amp;amp; Special Perils"/>
  </r>
  <r>
    <s v="BE-Mega policy"/>
    <s v="OPP1900001942"/>
    <n v="6"/>
    <s v="Ketan Jain"/>
    <n v="0"/>
    <n v="300000"/>
    <d v="2020-06-30T00:00:00"/>
    <s v="Qualify Opportunity"/>
    <s v="Ahmedabad"/>
    <s v="Property / BI"/>
    <x v="4"/>
    <s v="Constructions &amp;amp; Infrastructure"/>
    <s v="Fire &amp;amp; Special Perils"/>
  </r>
  <r>
    <s v="BC - PDBI"/>
    <s v="OPP1900001943"/>
    <n v="6"/>
    <s v="Ketan Jain"/>
    <n v="0"/>
    <n v="200000"/>
    <d v="2020-06-30T00:00:00"/>
    <s v="Qualify Opportunity"/>
    <s v="Ahmedabad"/>
    <s v="Property / BI"/>
    <x v="4"/>
    <s v="Constructions &amp;amp; Infrastructure"/>
    <s v="Fire &amp;amp; Special Perils"/>
  </r>
  <r>
    <s v="CP-PDBI"/>
    <s v="OPP1900001944"/>
    <n v="6"/>
    <s v="Ketan Jain"/>
    <n v="0"/>
    <n v="200000"/>
    <d v="2020-06-30T00:00:00"/>
    <s v="Qualify Opportunity"/>
    <s v="Ahmedabad"/>
    <s v="Property / BI"/>
    <x v="4"/>
    <s v="Constructions &amp;amp; Infrastructure"/>
    <s v="Fire &amp;amp; Special Perils"/>
  </r>
  <r>
    <s v="DB -Mega Policy"/>
    <s v="OPP1900001945"/>
    <n v="6"/>
    <s v="Ketan Jain"/>
    <n v="0"/>
    <n v="400000"/>
    <d v="2020-06-30T00:00:00"/>
    <s v="Qualify Opportunity"/>
    <s v="Ahmedabad"/>
    <s v="Property / BI"/>
    <x v="4"/>
    <s v="Constructions &amp;amp; Infrastructure"/>
    <s v="Fire &amp;amp; Special Perils"/>
  </r>
  <r>
    <s v="DB -Terrorism Policy"/>
    <s v="OPP1900001946"/>
    <n v="12"/>
    <s v="Shivani Sharma"/>
    <n v="0"/>
    <n v="300000"/>
    <d v="2020-06-30T00:00:00"/>
    <s v="Qualify Opportunity"/>
    <s v="Ahmedabad"/>
    <s v="Crises Mgmt / Terr / Political Risks / K&amp;amp;R"/>
    <x v="6"/>
    <s v="Political Risks"/>
    <s v="SABOTAGE &amp;amp; TERRORISM &amp;amp; Political Violence"/>
  </r>
  <r>
    <s v="KG-CAR"/>
    <s v="OPP1900001947"/>
    <n v="12"/>
    <s v="Shivani Sharma"/>
    <n v="500000"/>
    <n v="50000"/>
    <d v="2019-12-31T00:00:00"/>
    <s v="Qualify Opportunity"/>
    <s v="Ahmedabad"/>
    <s v="Construction, Power &amp; Infrastructure"/>
    <x v="5"/>
    <s v="Engineering"/>
    <s v="Contractors All Risk"/>
  </r>
  <r>
    <s v="G R -CAR"/>
    <s v="OPP1900001950"/>
    <n v="12"/>
    <s v="Shivani Sharma"/>
    <n v="1000000"/>
    <n v="100000"/>
    <d v="2019-09-30T00:00:00"/>
    <s v="Qualify Opportunity"/>
    <s v="Ahmedabad"/>
    <s v="Construction, Power &amp; Infrastructure"/>
    <x v="5"/>
    <s v="Engineering"/>
    <s v="Contractors All Risk"/>
  </r>
  <r>
    <s v="SI-CAR"/>
    <s v="OPP1900001975"/>
    <n v="10"/>
    <s v="Mark"/>
    <n v="500000"/>
    <n v="62000"/>
    <d v="2019-09-30T00:00:00"/>
    <s v="Qualify Opportunity"/>
    <s v="Ahmedabad"/>
    <s v="Construction, Power &amp; Infrastructure"/>
    <x v="5"/>
    <s v="Engineering"/>
    <s v="Contractors All Risk"/>
  </r>
  <r>
    <s v="GRTC-CAR"/>
    <s v="OPP1900001976"/>
    <n v="10"/>
    <s v="Mark"/>
    <n v="300000"/>
    <n v="37500"/>
    <d v="2019-09-30T00:00:00"/>
    <s v="Qualify Opportunity"/>
    <s v="Ahmedabad"/>
    <s v="Construction, Power &amp; Infrastructure"/>
    <x v="5"/>
    <s v="Engineering"/>
    <s v="Contractors All Risk"/>
  </r>
  <r>
    <s v="PDBI"/>
    <s v="OPP1900002004"/>
    <n v="3"/>
    <s v="Animesh Rawat"/>
    <n v="700000"/>
    <n v="100000"/>
    <d v="2019-12-31T00:00:00"/>
    <s v="Qualify Opportunity"/>
    <s v="Ahmedabad"/>
    <s v="Property / BI"/>
    <x v="4"/>
    <s v="Constructions &amp;amp; Infrastructure"/>
    <s v="Fire &amp;amp; Special Perils"/>
  </r>
  <r>
    <s v="Infra-CAR"/>
    <s v="OPP1900002039"/>
    <n v="10"/>
    <s v="Mark"/>
    <n v="800000"/>
    <n v="50000"/>
    <d v="2019-09-30T00:00:00"/>
    <s v="Qualify Opportunity"/>
    <s v="Ahmedabad"/>
    <s v="Construction, Power &amp; Infrastructure"/>
    <x v="5"/>
    <s v="Engineering"/>
    <s v="Contractors All Risk"/>
  </r>
  <r>
    <s v="Fire"/>
    <s v="OPP1900002070"/>
    <n v="3"/>
    <s v="Animesh Rawat"/>
    <n v="0"/>
    <n v="500000"/>
    <d v="2019-10-01T00:00:00"/>
    <s v="Negotiate"/>
    <s v="Ahmedabad"/>
    <s v="Property / BI"/>
    <x v="4"/>
    <s v="Constructions &amp;amp; Infrastructure"/>
    <s v="Fire &amp;amp; Special Perils"/>
  </r>
  <r>
    <s v="PI(Operational Road)"/>
    <s v="OPP1900002092"/>
    <n v="12"/>
    <s v="Shivani Sharma"/>
    <n v="1000000"/>
    <n v="100000"/>
    <d v="2019-12-31T00:00:00"/>
    <s v="Qualify Opportunity"/>
    <s v="Ahmedabad"/>
    <s v="Property / BI"/>
    <x v="4"/>
    <s v="Constructions &amp;amp; Infrastructure"/>
    <s v="Fire &amp;amp; Special Perils"/>
  </r>
  <r>
    <s v="SFSP"/>
    <s v="OPP1900002098"/>
    <n v="3"/>
    <s v="Animesh Rawat"/>
    <n v="0"/>
    <n v="50000"/>
    <d v="2019-09-30T00:00:00"/>
    <s v="Propose Solution"/>
    <s v="Ahmedabad"/>
    <s v="Property / BI"/>
    <x v="4"/>
    <s v="Constructions &amp;amp; Infrastructure"/>
    <s v="Fire &amp;amp; Special Perils"/>
  </r>
  <r>
    <s v="VS.-D &amp; O"/>
    <s v="OPP1900002104"/>
    <n v="12"/>
    <s v="Shivani Sharma"/>
    <n v="0"/>
    <n v="50000"/>
    <d v="2020-03-31T00:00:00"/>
    <s v="Qualify Opportunity"/>
    <s v="Ahmedabad"/>
    <s v="Liability"/>
    <x v="3"/>
    <s v="Financial Lines"/>
    <s v="Director &amp;amp; Officers / Management  Liability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s v="OPP1900001042"/>
    <n v="3"/>
    <s v="Animesh Rawat"/>
    <n v="8000000"/>
    <x v="0"/>
  </r>
  <r>
    <x v="1"/>
    <s v="OPP1900001047"/>
    <n v="1"/>
    <s v="Vinay"/>
    <n v="200000"/>
    <x v="1"/>
  </r>
  <r>
    <x v="2"/>
    <s v="OPP1900001048"/>
    <n v="1"/>
    <s v="Vinay"/>
    <n v="0"/>
    <x v="2"/>
  </r>
  <r>
    <x v="3"/>
    <s v="OPP1900001050"/>
    <n v="1"/>
    <s v="Vinay"/>
    <n v="0"/>
    <x v="2"/>
  </r>
  <r>
    <x v="4"/>
    <s v="OPP1900001051"/>
    <n v="1"/>
    <s v="Vinay"/>
    <n v="1200000"/>
    <x v="2"/>
  </r>
  <r>
    <x v="5"/>
    <s v="OPP1900001052"/>
    <n v="1"/>
    <s v="Vinay"/>
    <n v="0"/>
    <x v="2"/>
  </r>
  <r>
    <x v="6"/>
    <s v="OPP1900001053"/>
    <n v="1"/>
    <s v="Vinay"/>
    <n v="0"/>
    <x v="2"/>
  </r>
  <r>
    <x v="7"/>
    <s v="OPP1900001054"/>
    <n v="1"/>
    <s v="Vinay"/>
    <n v="0"/>
    <x v="3"/>
  </r>
  <r>
    <x v="8"/>
    <s v="OPP1900001055"/>
    <n v="1"/>
    <s v="Vinay"/>
    <n v="0"/>
    <x v="2"/>
  </r>
  <r>
    <x v="9"/>
    <s v="OPP1900001056"/>
    <n v="12"/>
    <s v="Shivani Sharma"/>
    <n v="0"/>
    <x v="4"/>
  </r>
  <r>
    <x v="10"/>
    <s v="OPP1900001057"/>
    <n v="12"/>
    <s v="Shivani Sharma"/>
    <n v="0"/>
    <x v="5"/>
  </r>
  <r>
    <x v="11"/>
    <s v="OPP1900001058"/>
    <n v="12"/>
    <s v="Shivani Sharma"/>
    <n v="0"/>
    <x v="6"/>
  </r>
  <r>
    <x v="12"/>
    <s v="OPP1900001072"/>
    <n v="12"/>
    <s v="Shivani Sharma"/>
    <n v="2000000"/>
    <x v="7"/>
  </r>
  <r>
    <x v="13"/>
    <s v="OPP1900001138"/>
    <n v="12"/>
    <s v="Shivani Sharma"/>
    <n v="500000"/>
    <x v="5"/>
  </r>
  <r>
    <x v="14"/>
    <s v="OPP1900001222"/>
    <n v="3"/>
    <s v="Animesh Rawat"/>
    <n v="2500000"/>
    <x v="3"/>
  </r>
  <r>
    <x v="15"/>
    <s v="OPP1900001364"/>
    <n v="10"/>
    <s v="Mark"/>
    <n v="1400000"/>
    <x v="2"/>
  </r>
  <r>
    <x v="16"/>
    <s v="OPP1900001365"/>
    <n v="10"/>
    <s v="Mark"/>
    <n v="4500000"/>
    <x v="8"/>
  </r>
  <r>
    <x v="17"/>
    <s v="OPP1900001366"/>
    <n v="3"/>
    <s v="Animesh Rawat"/>
    <n v="9500000"/>
    <x v="4"/>
  </r>
  <r>
    <x v="18"/>
    <s v="OPP1900001390"/>
    <n v="10"/>
    <s v="Mark"/>
    <n v="4500000"/>
    <x v="9"/>
  </r>
  <r>
    <x v="19"/>
    <s v="OPP1900001391"/>
    <n v="3"/>
    <s v="Animesh Rawat"/>
    <n v="0"/>
    <x v="2"/>
  </r>
  <r>
    <x v="20"/>
    <s v="OPP1900001392"/>
    <n v="3"/>
    <s v="Animesh Rawat"/>
    <n v="6000000"/>
    <x v="9"/>
  </r>
  <r>
    <x v="21"/>
    <s v="OPP1900001393"/>
    <n v="10"/>
    <s v="Mark"/>
    <n v="600000"/>
    <x v="2"/>
  </r>
  <r>
    <x v="22"/>
    <s v="OPP1900001394"/>
    <n v="10"/>
    <s v="Mark"/>
    <n v="210000"/>
    <x v="10"/>
  </r>
  <r>
    <x v="23"/>
    <s v="OPP1900001655"/>
    <n v="10"/>
    <s v="Mark"/>
    <n v="300000"/>
    <x v="11"/>
  </r>
  <r>
    <x v="24"/>
    <s v="OPP1900001656"/>
    <n v="10"/>
    <s v="Mark"/>
    <n v="300000"/>
    <x v="11"/>
  </r>
  <r>
    <x v="25"/>
    <s v="OPP1900001803"/>
    <n v="10"/>
    <s v="Mark"/>
    <n v="5000000"/>
    <x v="12"/>
  </r>
  <r>
    <x v="26"/>
    <s v="OPP1900001843"/>
    <n v="3"/>
    <s v="Animesh Rawat"/>
    <n v="0"/>
    <x v="2"/>
  </r>
  <r>
    <x v="27"/>
    <s v="OPP1900001906"/>
    <n v="12"/>
    <s v="Shivani Sharma"/>
    <n v="90000000"/>
    <x v="4"/>
  </r>
  <r>
    <x v="28"/>
    <s v="OPP1900001923"/>
    <n v="3"/>
    <s v="Animesh Rawat"/>
    <n v="0"/>
    <x v="13"/>
  </r>
  <r>
    <x v="29"/>
    <s v="OPP1900001937"/>
    <n v="6"/>
    <s v="Ketan Jain"/>
    <n v="0"/>
    <x v="14"/>
  </r>
  <r>
    <x v="30"/>
    <s v="OPP1900001938"/>
    <n v="6"/>
    <s v="Ketan Jain"/>
    <n v="300000"/>
    <x v="1"/>
  </r>
  <r>
    <x v="31"/>
    <s v="OPP1900001939"/>
    <n v="6"/>
    <s v="Ketan Jain"/>
    <n v="0"/>
    <x v="4"/>
  </r>
  <r>
    <x v="32"/>
    <s v="OPP1900001940"/>
    <n v="6"/>
    <s v="Ketan Jain"/>
    <n v="300000"/>
    <x v="14"/>
  </r>
  <r>
    <x v="33"/>
    <s v="OPP1900001941"/>
    <n v="6"/>
    <s v="Ketan Jain"/>
    <n v="1000000"/>
    <x v="2"/>
  </r>
  <r>
    <x v="34"/>
    <s v="OPP1900001942"/>
    <n v="6"/>
    <s v="Ketan Jain"/>
    <n v="0"/>
    <x v="9"/>
  </r>
  <r>
    <x v="35"/>
    <s v="OPP1900001943"/>
    <n v="6"/>
    <s v="Ketan Jain"/>
    <n v="0"/>
    <x v="4"/>
  </r>
  <r>
    <x v="36"/>
    <s v="OPP1900001944"/>
    <n v="6"/>
    <s v="Ketan Jain"/>
    <n v="0"/>
    <x v="4"/>
  </r>
  <r>
    <x v="37"/>
    <s v="OPP1900001945"/>
    <n v="6"/>
    <s v="Ketan Jain"/>
    <n v="0"/>
    <x v="0"/>
  </r>
  <r>
    <x v="38"/>
    <s v="OPP1900001946"/>
    <n v="12"/>
    <s v="Shivani Sharma"/>
    <n v="0"/>
    <x v="9"/>
  </r>
  <r>
    <x v="39"/>
    <s v="OPP1900001947"/>
    <n v="12"/>
    <s v="Shivani Sharma"/>
    <n v="500000"/>
    <x v="14"/>
  </r>
  <r>
    <x v="40"/>
    <s v="OPP1900001950"/>
    <n v="12"/>
    <s v="Shivani Sharma"/>
    <n v="1000000"/>
    <x v="2"/>
  </r>
  <r>
    <x v="41"/>
    <s v="OPP1900001975"/>
    <n v="10"/>
    <s v="Mark"/>
    <n v="500000"/>
    <x v="15"/>
  </r>
  <r>
    <x v="42"/>
    <s v="OPP1900001976"/>
    <n v="10"/>
    <s v="Mark"/>
    <n v="300000"/>
    <x v="16"/>
  </r>
  <r>
    <x v="43"/>
    <s v="OPP1900002004"/>
    <n v="3"/>
    <s v="Animesh Rawat"/>
    <n v="700000"/>
    <x v="2"/>
  </r>
  <r>
    <x v="44"/>
    <s v="OPP1900002039"/>
    <n v="10"/>
    <s v="Mark"/>
    <n v="800000"/>
    <x v="14"/>
  </r>
  <r>
    <x v="45"/>
    <s v="OPP1900002070"/>
    <n v="3"/>
    <s v="Animesh Rawat"/>
    <n v="0"/>
    <x v="17"/>
  </r>
  <r>
    <x v="46"/>
    <s v="OPP1900002092"/>
    <n v="12"/>
    <s v="Shivani Sharma"/>
    <n v="1000000"/>
    <x v="2"/>
  </r>
  <r>
    <x v="47"/>
    <s v="OPP1900002098"/>
    <n v="3"/>
    <s v="Animesh Rawat"/>
    <n v="0"/>
    <x v="14"/>
  </r>
  <r>
    <x v="48"/>
    <s v="OPP1900002104"/>
    <n v="12"/>
    <s v="Shivani Sharma"/>
    <n v="0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EB18BE-2D6B-4C34-8CA4-4403E9B8A72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 rowHeaderCaption="Accounts Executive">
  <location ref="A3:F16" firstHeaderRow="1" firstDataRow="2" firstDataCol="1"/>
  <pivotFields count="8">
    <pivotField dataField="1" showAll="0"/>
    <pivotField numFmtId="14" showAll="0"/>
    <pivotField showAll="0"/>
    <pivotField showAll="0"/>
    <pivotField showAll="0"/>
    <pivotField showAll="0"/>
    <pivotField axis="axisRow" showAll="0" sortType="ascending">
      <items count="12">
        <item x="2"/>
        <item x="5"/>
        <item x="9"/>
        <item x="3"/>
        <item x="0"/>
        <item x="10"/>
        <item x="8"/>
        <item x="1"/>
        <item x="4"/>
        <item x="7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6">
        <item x="2"/>
        <item x="0"/>
        <item x="1"/>
        <item m="1" x="4"/>
        <item x="3"/>
        <item t="default"/>
      </items>
    </pivotField>
  </pivotFields>
  <rowFields count="1">
    <field x="6"/>
  </rowFields>
  <rowItems count="12">
    <i>
      <x v="4"/>
    </i>
    <i>
      <x v="5"/>
    </i>
    <i>
      <x v="6"/>
    </i>
    <i>
      <x v="10"/>
    </i>
    <i>
      <x v="3"/>
    </i>
    <i>
      <x v="2"/>
    </i>
    <i>
      <x/>
    </i>
    <i>
      <x v="9"/>
    </i>
    <i>
      <x v="1"/>
    </i>
    <i>
      <x v="8"/>
    </i>
    <i>
      <x v="7"/>
    </i>
    <i t="grand">
      <x/>
    </i>
  </rowItems>
  <colFields count="1">
    <field x="7"/>
  </colFields>
  <colItems count="5">
    <i>
      <x/>
    </i>
    <i>
      <x v="1"/>
    </i>
    <i>
      <x v="2"/>
    </i>
    <i>
      <x v="4"/>
    </i>
    <i t="grand">
      <x/>
    </i>
  </colItems>
  <dataFields count="1">
    <dataField name="Count of invoice_number" fld="0" subtotal="count" baseField="6" baseItem="0"/>
  </dataFields>
  <formats count="6">
    <format dxfId="28">
      <pivotArea outline="0" collapsedLevelsAreSubtotals="1" fieldPosition="0"/>
    </format>
    <format dxfId="27">
      <pivotArea field="6" type="button" dataOnly="0" labelOnly="1" outline="0" axis="axisRow" fieldPosition="0"/>
    </format>
    <format dxfId="26">
      <pivotArea dataOnly="0" labelOnly="1" fieldPosition="0">
        <references count="1">
          <reference field="6" count="0"/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1">
          <reference field="7" count="0"/>
        </references>
      </pivotArea>
    </format>
    <format dxfId="23">
      <pivotArea dataOnly="0" labelOnly="1" grandCol="1" outline="0" fieldPosition="0"/>
    </format>
  </format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4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4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4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5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5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5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5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7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7" format="1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7" format="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7" format="1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A16A28-B6A1-4916-BF3E-C28344BAE92E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 rowHeaderCaption="Account Executive">
  <location ref="A3:B13" firstHeaderRow="1" firstDataRow="1" firstDataCol="1"/>
  <pivotFields count="8">
    <pivotField dataField="1" showAll="0"/>
    <pivotField axis="axisRow" showAll="0">
      <items count="10">
        <item x="0"/>
        <item x="2"/>
        <item x="4"/>
        <item x="3"/>
        <item x="6"/>
        <item x="8"/>
        <item x="7"/>
        <item x="5"/>
        <item x="1"/>
        <item t="default"/>
      </items>
    </pivotField>
    <pivotField showAll="0"/>
    <pivotField showAll="0"/>
    <pivotField numFmtId="14" showAll="0">
      <items count="14">
        <item x="0"/>
        <item x="1"/>
        <item x="5"/>
        <item x="2"/>
        <item x="6"/>
        <item x="7"/>
        <item x="3"/>
        <item x="4"/>
        <item x="9"/>
        <item x="8"/>
        <item x="10"/>
        <item x="11"/>
        <item x="12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x="4"/>
        <item sd="0" x="5"/>
        <item t="default"/>
      </items>
    </pivotField>
    <pivotField showAll="0">
      <items count="5">
        <item sd="0" x="0"/>
        <item x="1"/>
        <item x="2"/>
        <item sd="0" x="3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Account Exe ID" fld="0" subtotal="count" baseField="7" baseItem="1"/>
  </dataFields>
  <formats count="5">
    <format dxfId="16">
      <pivotArea type="all" dataOnly="0" outline="0" fieldPosition="0"/>
    </format>
    <format dxfId="15">
      <pivotArea outline="0" collapsedLevelsAreSubtotals="1" fieldPosition="0"/>
    </format>
    <format dxfId="14">
      <pivotArea field="7" type="button" dataOnly="0" labelOnly="1" outline="0"/>
    </format>
    <format dxfId="13">
      <pivotArea dataOnly="0" labelOnly="1" grandRow="1" outline="0" fieldPosition="0"/>
    </format>
    <format dxfId="12">
      <pivotArea dataOnly="0" labelOnly="1" outline="0" axis="axisValues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61C895-654B-4BC2-9C51-50EE61E03F44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Year">
  <location ref="D4:E7" firstHeaderRow="1" firstDataRow="1" firstDataCol="1"/>
  <pivotFields count="8">
    <pivotField dataField="1" showAll="0"/>
    <pivotField showAll="0">
      <items count="10">
        <item x="0"/>
        <item x="2"/>
        <item x="4"/>
        <item x="3"/>
        <item x="6"/>
        <item x="8"/>
        <item x="7"/>
        <item x="5"/>
        <item x="1"/>
        <item t="default"/>
      </items>
    </pivotField>
    <pivotField showAll="0"/>
    <pivotField showAll="0"/>
    <pivotField numFmtId="14" showAll="0">
      <items count="14">
        <item x="0"/>
        <item x="1"/>
        <item x="5"/>
        <item x="2"/>
        <item x="6"/>
        <item x="7"/>
        <item x="3"/>
        <item x="4"/>
        <item x="9"/>
        <item x="8"/>
        <item x="10"/>
        <item x="11"/>
        <item x="12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1">
    <field x="7"/>
  </rowFields>
  <rowItems count="3">
    <i>
      <x v="1"/>
    </i>
    <i>
      <x v="2"/>
    </i>
    <i t="grand">
      <x/>
    </i>
  </rowItems>
  <colItems count="1">
    <i/>
  </colItems>
  <dataFields count="1">
    <dataField name="Count of Account Exe ID" fld="0" subtotal="count" baseField="7" baseItem="1"/>
  </dataFields>
  <formats count="6">
    <format dxfId="22">
      <pivotArea type="all" dataOnly="0" outline="0" fieldPosition="0"/>
    </format>
    <format dxfId="21">
      <pivotArea outline="0" collapsedLevelsAreSubtotals="1" fieldPosition="0"/>
    </format>
    <format dxfId="20">
      <pivotArea field="7" type="button" dataOnly="0" labelOnly="1" outline="0" axis="axisRow" fieldPosition="0"/>
    </format>
    <format dxfId="19">
      <pivotArea dataOnly="0" labelOnly="1" fieldPosition="0">
        <references count="1">
          <reference field="7" count="2">
            <x v="1"/>
            <x v="2"/>
          </reference>
        </references>
      </pivotArea>
    </format>
    <format dxfId="18">
      <pivotArea dataOnly="0" labelOnly="1" grandRow="1" outline="0" fieldPosition="0"/>
    </format>
    <format dxfId="1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FD72AC-A281-436B-A585-A95524A129FE}" name="PivotTable1" cacheId="4" applyNumberFormats="0" applyBorderFormats="0" applyFontFormats="0" applyPatternFormats="0" applyAlignmentFormats="0" applyWidthHeightFormats="1" dataCaption="Values" tag="5535393c-4b21-474e-a13b-ad5aa3aa8573" updatedVersion="8" minRefreshableVersion="3" useAutoFormatting="1" subtotalHiddenItems="1" itemPrintTitles="1" createdVersion="5" indent="0" outline="1" outlineData="1" multipleFieldFilters="0" rowHeaderCaption="Stages">
  <location ref="C5:D9" firstHeaderRow="1" firstDataRow="1" firstDataCol="1"/>
  <pivotFields count="2">
    <pivotField axis="axisRow" allDrilled="1" subtotalTop="0" showAll="0" sortType="ascending" defaultSubtotal="0" defaultAttributeDrillState="1">
      <items count="3">
        <item x="0"/>
        <item x="1"/>
        <item x="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4">
    <i>
      <x v="1"/>
    </i>
    <i>
      <x/>
    </i>
    <i>
      <x v="2"/>
    </i>
    <i t="grand">
      <x/>
    </i>
  </rowItems>
  <colItems count="1">
    <i/>
  </colItems>
  <dataFields count="1">
    <dataField name="Sum of revenue_amount" fld="1" baseField="0" baseItem="0"/>
  </dataFields>
  <formats count="6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0" type="button" dataOnly="0" labelOnly="1" outline="0" axis="axisRow" fieldPosition="0"/>
    </format>
    <format dxfId="8">
      <pivotArea dataOnly="0" labelOnly="1" fieldPosition="0">
        <references count="1">
          <reference field="0" count="0"/>
        </references>
      </pivotArea>
    </format>
    <format dxfId="7">
      <pivotArea dataOnly="0" labelOnly="1" grandRow="1" outline="0" fieldPosition="0"/>
    </format>
    <format dxfId="6">
      <pivotArea dataOnly="0" labelOnly="1" outline="0" axis="axisValues" fieldPosition="0"/>
    </format>
  </formats>
  <pivotHierarchies count="1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gcrm_opportunity_20200123104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CB7ED6-26E1-463D-B7B4-D845DB7881E4}" name="PivotTable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Name">
  <location ref="A4:B54" firstHeaderRow="1" firstDataRow="1" firstDataCol="1"/>
  <pivotFields count="6">
    <pivotField axis="axisRow" showAll="0" sortType="descending">
      <items count="50">
        <item x="33"/>
        <item x="1"/>
        <item x="35"/>
        <item x="29"/>
        <item x="34"/>
        <item x="2"/>
        <item x="22"/>
        <item x="21"/>
        <item x="30"/>
        <item x="36"/>
        <item x="16"/>
        <item x="13"/>
        <item x="37"/>
        <item x="38"/>
        <item x="20"/>
        <item x="15"/>
        <item x="0"/>
        <item x="45"/>
        <item x="18"/>
        <item x="40"/>
        <item x="12"/>
        <item x="23"/>
        <item x="24"/>
        <item x="42"/>
        <item x="10"/>
        <item x="11"/>
        <item x="3"/>
        <item x="44"/>
        <item x="27"/>
        <item x="14"/>
        <item x="39"/>
        <item x="28"/>
        <item x="26"/>
        <item x="25"/>
        <item x="43"/>
        <item x="46"/>
        <item x="6"/>
        <item x="5"/>
        <item x="4"/>
        <item x="8"/>
        <item x="31"/>
        <item x="47"/>
        <item x="7"/>
        <item x="41"/>
        <item x="17"/>
        <item x="19"/>
        <item x="48"/>
        <item x="9"/>
        <item x="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>
      <items count="19">
        <item x="13"/>
        <item x="6"/>
        <item x="1"/>
        <item x="10"/>
        <item x="16"/>
        <item x="11"/>
        <item x="14"/>
        <item x="15"/>
        <item x="5"/>
        <item x="2"/>
        <item x="3"/>
        <item x="7"/>
        <item x="4"/>
        <item x="12"/>
        <item x="9"/>
        <item x="8"/>
        <item x="0"/>
        <item x="17"/>
        <item t="default"/>
      </items>
    </pivotField>
  </pivotFields>
  <rowFields count="1">
    <field x="0"/>
  </rowFields>
  <rowItems count="50">
    <i>
      <x v="17"/>
    </i>
    <i>
      <x v="16"/>
    </i>
    <i>
      <x v="12"/>
    </i>
    <i>
      <x v="10"/>
    </i>
    <i>
      <x v="4"/>
    </i>
    <i>
      <x v="18"/>
    </i>
    <i>
      <x v="13"/>
    </i>
    <i>
      <x v="14"/>
    </i>
    <i>
      <x v="33"/>
    </i>
    <i>
      <x v="9"/>
    </i>
    <i>
      <x v="28"/>
    </i>
    <i>
      <x v="2"/>
    </i>
    <i>
      <x v="40"/>
    </i>
    <i>
      <x v="44"/>
    </i>
    <i>
      <x v="47"/>
    </i>
    <i>
      <x v="20"/>
    </i>
    <i>
      <x v="42"/>
    </i>
    <i>
      <x v="29"/>
    </i>
    <i>
      <x v="36"/>
    </i>
    <i>
      <x v="45"/>
    </i>
    <i>
      <x/>
    </i>
    <i>
      <x v="5"/>
    </i>
    <i>
      <x v="15"/>
    </i>
    <i>
      <x v="37"/>
    </i>
    <i>
      <x v="26"/>
    </i>
    <i>
      <x v="38"/>
    </i>
    <i>
      <x v="39"/>
    </i>
    <i>
      <x v="32"/>
    </i>
    <i>
      <x v="19"/>
    </i>
    <i>
      <x v="7"/>
    </i>
    <i>
      <x v="34"/>
    </i>
    <i>
      <x v="35"/>
    </i>
    <i>
      <x v="11"/>
    </i>
    <i>
      <x v="24"/>
    </i>
    <i>
      <x v="43"/>
    </i>
    <i>
      <x v="46"/>
    </i>
    <i>
      <x v="30"/>
    </i>
    <i>
      <x v="3"/>
    </i>
    <i>
      <x v="48"/>
    </i>
    <i>
      <x v="27"/>
    </i>
    <i>
      <x v="41"/>
    </i>
    <i>
      <x v="21"/>
    </i>
    <i>
      <x v="22"/>
    </i>
    <i>
      <x v="23"/>
    </i>
    <i>
      <x v="6"/>
    </i>
    <i>
      <x v="8"/>
    </i>
    <i>
      <x v="1"/>
    </i>
    <i>
      <x v="25"/>
    </i>
    <i>
      <x v="31"/>
    </i>
    <i t="grand">
      <x/>
    </i>
  </rowItems>
  <colItems count="1">
    <i/>
  </colItems>
  <dataFields count="1">
    <dataField name="Sum of revenue_amount" fld="5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0" type="button" dataOnly="0" labelOnly="1" outline="0" axis="axisRow" fieldPosition="0"/>
    </format>
    <format dxfId="2">
      <pivotArea dataOnly="0" labelOnly="1" fieldPosition="0">
        <references count="1">
          <reference field="0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4DE0D5-F5E8-4832-9FD6-FFB8E4527FAD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Product Group">
  <location ref="A3:B11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axis="axisRow" dataField="1" showAll="0">
      <items count="8">
        <item x="0"/>
        <item x="5"/>
        <item x="4"/>
        <item x="3"/>
        <item x="1"/>
        <item x="2"/>
        <item x="6"/>
        <item t="default"/>
      </items>
    </pivotField>
    <pivotField showAll="0"/>
    <pivotField showAll="0"/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product_group" fld="10" subtotal="count" baseField="0" baseItem="0"/>
  </dataFields>
  <chartFormats count="4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A0B963-F921-4185-AC43-D43C9B26DB71}" name="Table3" displayName="Table3" ref="I2:K3" totalsRowShown="0">
  <tableColumns count="3">
    <tableColumn id="1" xr3:uid="{2E43050A-07B7-49B8-AD2D-C84581226FCE}" name="Number of Closed Opportunity">
      <calculatedColumnFormula>COUNTIF($G$2:$G$50,"Closed Won")</calculatedColumnFormula>
    </tableColumn>
    <tableColumn id="2" xr3:uid="{DF0AD8A3-1529-4297-AA8E-C2784D63455C}" name="Number of Open Opportunity">
      <calculatedColumnFormula>COUNTIF($G$2:$G$50,"open")</calculatedColumnFormula>
    </tableColumn>
    <tableColumn id="3" xr3:uid="{CA9C1296-C068-4F73-98E3-3FEA4CF0C637}" name="Total Opportunity">
      <calculatedColumnFormula>SUM(I3:J3)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046AA-55E7-4ECF-A94D-5CEBC02CCDEF}">
  <dimension ref="A3:F16"/>
  <sheetViews>
    <sheetView workbookViewId="0">
      <selection activeCell="J21" sqref="J21"/>
    </sheetView>
  </sheetViews>
  <sheetFormatPr defaultRowHeight="14.4" x14ac:dyDescent="0.3"/>
  <cols>
    <col min="1" max="1" width="22.77734375" bestFit="1" customWidth="1"/>
    <col min="2" max="2" width="15.5546875" bestFit="1" customWidth="1"/>
    <col min="3" max="3" width="4.77734375" bestFit="1" customWidth="1"/>
    <col min="4" max="4" width="8.109375" bestFit="1" customWidth="1"/>
    <col min="5" max="5" width="4.33203125" bestFit="1" customWidth="1"/>
    <col min="6" max="6" width="10.77734375" bestFit="1" customWidth="1"/>
  </cols>
  <sheetData>
    <row r="3" spans="1:6" x14ac:dyDescent="0.3">
      <c r="A3" t="s">
        <v>0</v>
      </c>
      <c r="B3" t="s">
        <v>1</v>
      </c>
    </row>
    <row r="4" spans="1:6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" t="s">
        <v>8</v>
      </c>
      <c r="B5" s="1"/>
      <c r="C5" s="1">
        <v>1</v>
      </c>
      <c r="D5" s="1"/>
      <c r="E5" s="1"/>
      <c r="F5" s="1">
        <v>1</v>
      </c>
    </row>
    <row r="6" spans="1:6" x14ac:dyDescent="0.3">
      <c r="A6" s="2" t="s">
        <v>9</v>
      </c>
      <c r="B6" s="1">
        <v>2</v>
      </c>
      <c r="C6" s="1"/>
      <c r="D6" s="1"/>
      <c r="E6" s="1"/>
      <c r="F6" s="1">
        <v>2</v>
      </c>
    </row>
    <row r="7" spans="1:6" x14ac:dyDescent="0.3">
      <c r="A7" s="2" t="s">
        <v>10</v>
      </c>
      <c r="B7" s="1"/>
      <c r="C7" s="1"/>
      <c r="D7" s="1">
        <v>3</v>
      </c>
      <c r="E7" s="1">
        <v>1</v>
      </c>
      <c r="F7" s="1">
        <v>4</v>
      </c>
    </row>
    <row r="8" spans="1:6" x14ac:dyDescent="0.3">
      <c r="A8" s="2" t="s">
        <v>11</v>
      </c>
      <c r="B8" s="1">
        <v>10</v>
      </c>
      <c r="C8" s="1"/>
      <c r="D8" s="1"/>
      <c r="E8" s="1"/>
      <c r="F8" s="1">
        <v>10</v>
      </c>
    </row>
    <row r="9" spans="1:6" x14ac:dyDescent="0.3">
      <c r="A9" s="2" t="s">
        <v>12</v>
      </c>
      <c r="B9" s="1"/>
      <c r="C9" s="1">
        <v>7</v>
      </c>
      <c r="D9" s="1">
        <v>3</v>
      </c>
      <c r="E9" s="1"/>
      <c r="F9" s="1">
        <v>10</v>
      </c>
    </row>
    <row r="10" spans="1:6" x14ac:dyDescent="0.3">
      <c r="A10" s="2" t="s">
        <v>13</v>
      </c>
      <c r="B10" s="1"/>
      <c r="C10" s="1">
        <v>8</v>
      </c>
      <c r="D10" s="1"/>
      <c r="E10" s="1">
        <v>4</v>
      </c>
      <c r="F10" s="1">
        <v>12</v>
      </c>
    </row>
    <row r="11" spans="1:6" x14ac:dyDescent="0.3">
      <c r="A11" s="2" t="s">
        <v>14</v>
      </c>
      <c r="B11" s="1">
        <v>19</v>
      </c>
      <c r="C11" s="1"/>
      <c r="D11" s="1"/>
      <c r="E11" s="1"/>
      <c r="F11" s="1">
        <v>19</v>
      </c>
    </row>
    <row r="12" spans="1:6" x14ac:dyDescent="0.3">
      <c r="A12" s="2" t="s">
        <v>15</v>
      </c>
      <c r="B12" s="1">
        <v>20</v>
      </c>
      <c r="C12" s="1"/>
      <c r="D12" s="1"/>
      <c r="E12" s="1"/>
      <c r="F12" s="1">
        <v>20</v>
      </c>
    </row>
    <row r="13" spans="1:6" x14ac:dyDescent="0.3">
      <c r="A13" s="2" t="s">
        <v>16</v>
      </c>
      <c r="B13" s="1">
        <v>12</v>
      </c>
      <c r="C13" s="1"/>
      <c r="D13" s="1">
        <v>15</v>
      </c>
      <c r="E13" s="1"/>
      <c r="F13" s="1">
        <v>27</v>
      </c>
    </row>
    <row r="14" spans="1:6" x14ac:dyDescent="0.3">
      <c r="A14" s="2" t="s">
        <v>17</v>
      </c>
      <c r="B14" s="1"/>
      <c r="C14" s="1"/>
      <c r="D14" s="1">
        <v>18</v>
      </c>
      <c r="E14" s="1">
        <v>18</v>
      </c>
      <c r="F14" s="1">
        <v>36</v>
      </c>
    </row>
    <row r="15" spans="1:6" x14ac:dyDescent="0.3">
      <c r="A15" s="2" t="s">
        <v>18</v>
      </c>
      <c r="B15" s="1"/>
      <c r="C15" s="1"/>
      <c r="D15" s="1">
        <v>58</v>
      </c>
      <c r="E15" s="1">
        <v>5</v>
      </c>
      <c r="F15" s="1">
        <v>63</v>
      </c>
    </row>
    <row r="16" spans="1:6" x14ac:dyDescent="0.3">
      <c r="A16" s="2" t="s">
        <v>7</v>
      </c>
      <c r="B16" s="1">
        <v>63</v>
      </c>
      <c r="C16" s="1">
        <v>16</v>
      </c>
      <c r="D16" s="1">
        <v>97</v>
      </c>
      <c r="E16" s="1">
        <v>28</v>
      </c>
      <c r="F16" s="1">
        <v>204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6710-9FB4-4731-AB78-19A8F80F886D}">
  <dimension ref="A3:I13"/>
  <sheetViews>
    <sheetView workbookViewId="0">
      <selection activeCell="H4" sqref="H4:I5"/>
    </sheetView>
  </sheetViews>
  <sheetFormatPr defaultRowHeight="14.4" x14ac:dyDescent="0.3"/>
  <cols>
    <col min="1" max="1" width="13.77734375" bestFit="1" customWidth="1"/>
    <col min="2" max="2" width="21.6640625" bestFit="1" customWidth="1"/>
    <col min="4" max="4" width="10.77734375" bestFit="1" customWidth="1"/>
    <col min="5" max="5" width="21.6640625" bestFit="1" customWidth="1"/>
    <col min="6" max="6" width="5" bestFit="1" customWidth="1"/>
    <col min="7" max="7" width="10.77734375" bestFit="1" customWidth="1"/>
  </cols>
  <sheetData>
    <row r="3" spans="1:9" x14ac:dyDescent="0.3">
      <c r="A3" s="3" t="s">
        <v>28</v>
      </c>
      <c r="B3" s="1" t="s">
        <v>20</v>
      </c>
    </row>
    <row r="4" spans="1:9" x14ac:dyDescent="0.3">
      <c r="A4" s="2" t="s">
        <v>11</v>
      </c>
      <c r="B4" s="1">
        <v>7</v>
      </c>
      <c r="D4" s="3" t="s">
        <v>19</v>
      </c>
      <c r="E4" s="1" t="s">
        <v>20</v>
      </c>
      <c r="H4" s="4">
        <v>2019</v>
      </c>
      <c r="I4" s="4">
        <v>2020</v>
      </c>
    </row>
    <row r="5" spans="1:9" x14ac:dyDescent="0.3">
      <c r="A5" s="2" t="s">
        <v>15</v>
      </c>
      <c r="B5" s="1">
        <v>4</v>
      </c>
      <c r="D5" s="2" t="s">
        <v>21</v>
      </c>
      <c r="E5" s="1">
        <v>3</v>
      </c>
      <c r="H5" s="4">
        <v>3</v>
      </c>
      <c r="I5" s="4">
        <v>31</v>
      </c>
    </row>
    <row r="6" spans="1:9" x14ac:dyDescent="0.3">
      <c r="A6" s="2" t="s">
        <v>23</v>
      </c>
      <c r="B6" s="1">
        <v>3</v>
      </c>
      <c r="D6" s="2" t="s">
        <v>22</v>
      </c>
      <c r="E6" s="1">
        <v>31</v>
      </c>
    </row>
    <row r="7" spans="1:9" x14ac:dyDescent="0.3">
      <c r="A7" s="2" t="s">
        <v>24</v>
      </c>
      <c r="B7" s="1">
        <v>4</v>
      </c>
      <c r="D7" s="2" t="s">
        <v>7</v>
      </c>
      <c r="E7" s="1">
        <v>34</v>
      </c>
    </row>
    <row r="8" spans="1:9" x14ac:dyDescent="0.3">
      <c r="A8" s="2" t="s">
        <v>25</v>
      </c>
      <c r="B8" s="1">
        <v>3</v>
      </c>
    </row>
    <row r="9" spans="1:9" x14ac:dyDescent="0.3">
      <c r="A9" s="2" t="s">
        <v>9</v>
      </c>
      <c r="B9" s="1">
        <v>2</v>
      </c>
    </row>
    <row r="10" spans="1:9" x14ac:dyDescent="0.3">
      <c r="A10" s="2" t="s">
        <v>26</v>
      </c>
      <c r="B10" s="1">
        <v>2</v>
      </c>
    </row>
    <row r="11" spans="1:9" x14ac:dyDescent="0.3">
      <c r="A11" s="2" t="s">
        <v>27</v>
      </c>
      <c r="B11" s="1">
        <v>4</v>
      </c>
    </row>
    <row r="12" spans="1:9" x14ac:dyDescent="0.3">
      <c r="A12" s="2" t="s">
        <v>14</v>
      </c>
      <c r="B12" s="1">
        <v>5</v>
      </c>
    </row>
    <row r="13" spans="1:9" x14ac:dyDescent="0.3">
      <c r="A13" s="2" t="s">
        <v>7</v>
      </c>
      <c r="B13" s="1">
        <v>34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436D-7A4C-4292-A272-F964D8420D30}">
  <dimension ref="A2:L16"/>
  <sheetViews>
    <sheetView workbookViewId="0">
      <selection activeCell="J3" sqref="J3:L10"/>
    </sheetView>
  </sheetViews>
  <sheetFormatPr defaultRowHeight="14.4" x14ac:dyDescent="0.3"/>
  <cols>
    <col min="1" max="1" width="13.44140625" customWidth="1"/>
    <col min="2" max="2" width="12" bestFit="1" customWidth="1"/>
    <col min="10" max="10" width="16.33203125" bestFit="1" customWidth="1"/>
    <col min="12" max="12" width="16.33203125" bestFit="1" customWidth="1"/>
  </cols>
  <sheetData>
    <row r="2" spans="1:12" x14ac:dyDescent="0.3">
      <c r="A2" s="8" t="s">
        <v>4</v>
      </c>
      <c r="B2" s="9" t="s">
        <v>97</v>
      </c>
    </row>
    <row r="3" spans="1:12" x14ac:dyDescent="0.3">
      <c r="A3" s="13" t="s">
        <v>96</v>
      </c>
      <c r="B3" s="17">
        <v>569815</v>
      </c>
      <c r="J3" t="s">
        <v>112</v>
      </c>
      <c r="L3" t="s">
        <v>117</v>
      </c>
    </row>
    <row r="4" spans="1:12" x14ac:dyDescent="0.3">
      <c r="A4" s="15" t="s">
        <v>95</v>
      </c>
      <c r="B4" s="18">
        <v>3531629.3099999991</v>
      </c>
      <c r="J4">
        <v>17.95</v>
      </c>
      <c r="L4" s="23">
        <v>2.8899999999999999E-2</v>
      </c>
    </row>
    <row r="5" spans="1:12" x14ac:dyDescent="0.3">
      <c r="A5" s="13" t="s">
        <v>94</v>
      </c>
      <c r="B5" s="17">
        <v>19673793</v>
      </c>
    </row>
    <row r="6" spans="1:12" x14ac:dyDescent="0.3">
      <c r="J6" t="s">
        <v>113</v>
      </c>
      <c r="L6" t="s">
        <v>115</v>
      </c>
    </row>
    <row r="7" spans="1:12" x14ac:dyDescent="0.3">
      <c r="A7" s="9" t="s">
        <v>93</v>
      </c>
      <c r="B7" s="9" t="s">
        <v>97</v>
      </c>
      <c r="J7" s="23">
        <v>0.64929999999999999</v>
      </c>
      <c r="L7" s="23">
        <v>0.1421</v>
      </c>
    </row>
    <row r="8" spans="1:12" x14ac:dyDescent="0.3">
      <c r="A8" s="13" t="s">
        <v>96</v>
      </c>
      <c r="B8" s="11">
        <v>2853842</v>
      </c>
    </row>
    <row r="9" spans="1:12" x14ac:dyDescent="0.3">
      <c r="A9" s="15" t="s">
        <v>95</v>
      </c>
      <c r="B9" s="12">
        <v>13041253.300000001</v>
      </c>
      <c r="J9" t="s">
        <v>114</v>
      </c>
      <c r="L9" t="s">
        <v>116</v>
      </c>
    </row>
    <row r="10" spans="1:12" x14ac:dyDescent="0.3">
      <c r="A10" s="13" t="s">
        <v>94</v>
      </c>
      <c r="B10" s="11">
        <v>20083111</v>
      </c>
      <c r="J10" s="22">
        <v>150.22799823531167</v>
      </c>
      <c r="L10" s="23">
        <v>0.66920000000000002</v>
      </c>
    </row>
    <row r="13" spans="1:12" x14ac:dyDescent="0.3">
      <c r="A13" s="10" t="s">
        <v>5</v>
      </c>
      <c r="B13" s="10" t="s">
        <v>97</v>
      </c>
    </row>
    <row r="14" spans="1:12" x14ac:dyDescent="0.3">
      <c r="A14" s="13" t="s">
        <v>96</v>
      </c>
      <c r="B14" s="14">
        <v>8244310</v>
      </c>
    </row>
    <row r="15" spans="1:12" x14ac:dyDescent="0.3">
      <c r="A15" s="15" t="s">
        <v>95</v>
      </c>
      <c r="B15" s="16">
        <v>18507270.640000015</v>
      </c>
    </row>
    <row r="16" spans="1:12" x14ac:dyDescent="0.3">
      <c r="A16" s="13" t="s">
        <v>94</v>
      </c>
      <c r="B16" s="14">
        <v>12319455</v>
      </c>
      <c r="J16" s="23"/>
    </row>
  </sheetData>
  <sortState xmlns:xlrd2="http://schemas.microsoft.com/office/spreadsheetml/2017/richdata2" ref="A14:B16">
    <sortCondition ref="B14:B16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0CE5E-E2D3-4BB6-B9B0-BEFB08102705}">
  <dimension ref="C5:D18"/>
  <sheetViews>
    <sheetView topLeftCell="B1" workbookViewId="0">
      <selection activeCell="H19" sqref="H19"/>
    </sheetView>
  </sheetViews>
  <sheetFormatPr defaultRowHeight="14.4" x14ac:dyDescent="0.3"/>
  <cols>
    <col min="3" max="3" width="17.21875" bestFit="1" customWidth="1"/>
    <col min="4" max="4" width="22.33203125" bestFit="1" customWidth="1"/>
    <col min="14" max="14" width="17.21875" bestFit="1" customWidth="1"/>
  </cols>
  <sheetData>
    <row r="5" spans="3:4" x14ac:dyDescent="0.3">
      <c r="C5" s="3" t="s">
        <v>92</v>
      </c>
      <c r="D5" s="1" t="s">
        <v>38</v>
      </c>
    </row>
    <row r="6" spans="3:4" x14ac:dyDescent="0.3">
      <c r="C6" s="2" t="s">
        <v>89</v>
      </c>
      <c r="D6" s="1">
        <v>60000</v>
      </c>
    </row>
    <row r="7" spans="3:4" x14ac:dyDescent="0.3">
      <c r="C7" s="2" t="s">
        <v>90</v>
      </c>
      <c r="D7" s="1">
        <v>899000</v>
      </c>
    </row>
    <row r="8" spans="3:4" x14ac:dyDescent="0.3">
      <c r="C8" s="2" t="s">
        <v>91</v>
      </c>
      <c r="D8" s="1">
        <v>5919500</v>
      </c>
    </row>
    <row r="9" spans="3:4" x14ac:dyDescent="0.3">
      <c r="C9" s="2" t="s">
        <v>7</v>
      </c>
      <c r="D9" s="1">
        <v>6878500</v>
      </c>
    </row>
    <row r="16" spans="3:4" x14ac:dyDescent="0.3">
      <c r="C16" s="2" t="s">
        <v>89</v>
      </c>
      <c r="D16" s="1">
        <v>60000</v>
      </c>
    </row>
    <row r="17" spans="3:4" x14ac:dyDescent="0.3">
      <c r="C17" s="2" t="s">
        <v>90</v>
      </c>
      <c r="D17" s="1">
        <v>899000</v>
      </c>
    </row>
    <row r="18" spans="3:4" x14ac:dyDescent="0.3">
      <c r="C18" s="2" t="s">
        <v>91</v>
      </c>
      <c r="D18" s="1">
        <v>5919500</v>
      </c>
    </row>
  </sheetData>
  <sortState xmlns:xlrd2="http://schemas.microsoft.com/office/spreadsheetml/2017/richdata2" ref="O5:O7">
    <sortCondition descending="1" ref="O5:O7"/>
  </sortState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0522-E481-4941-96D9-61D460AD0CDC}">
  <dimension ref="A4:J54"/>
  <sheetViews>
    <sheetView topLeftCell="A8" workbookViewId="0">
      <selection activeCell="J33" sqref="J33"/>
    </sheetView>
  </sheetViews>
  <sheetFormatPr defaultRowHeight="14.4" x14ac:dyDescent="0.3"/>
  <cols>
    <col min="1" max="1" width="26.21875" bestFit="1" customWidth="1"/>
    <col min="2" max="2" width="22.33203125" bestFit="1" customWidth="1"/>
    <col min="6" max="6" width="17.6640625" bestFit="1" customWidth="1"/>
    <col min="7" max="7" width="15" bestFit="1" customWidth="1"/>
    <col min="9" max="9" width="26.21875" bestFit="1" customWidth="1"/>
    <col min="10" max="10" width="15" bestFit="1" customWidth="1"/>
  </cols>
  <sheetData>
    <row r="4" spans="1:10" x14ac:dyDescent="0.3">
      <c r="A4" s="3" t="s">
        <v>111</v>
      </c>
      <c r="B4" s="1" t="s">
        <v>38</v>
      </c>
      <c r="C4" t="s">
        <v>86</v>
      </c>
      <c r="F4" s="7" t="s">
        <v>87</v>
      </c>
      <c r="G4" s="7" t="s">
        <v>88</v>
      </c>
    </row>
    <row r="5" spans="1:10" x14ac:dyDescent="0.3">
      <c r="A5" s="2" t="s">
        <v>33</v>
      </c>
      <c r="B5" s="1">
        <v>500000</v>
      </c>
      <c r="C5">
        <f>RANK(B5,$B$5:$B$53,0)</f>
        <v>1</v>
      </c>
      <c r="F5" s="1" t="str" cm="1">
        <f t="array" ref="F5:G8">_xlfn._xlws.FILTER($A$5:$B$53,($C$5:$C$53&lt;=4))</f>
        <v>Fire</v>
      </c>
      <c r="G5" s="1">
        <v>500000</v>
      </c>
    </row>
    <row r="6" spans="1:10" x14ac:dyDescent="0.3">
      <c r="A6" s="2" t="s">
        <v>39</v>
      </c>
      <c r="B6" s="1">
        <v>400000</v>
      </c>
      <c r="C6">
        <f t="shared" ref="C6:C54" si="0">RANK(B6,$B$5:$B$53,0)</f>
        <v>2</v>
      </c>
      <c r="F6" s="1" t="str">
        <v>EL-Group Mediclaim</v>
      </c>
      <c r="G6" s="1">
        <v>400000</v>
      </c>
    </row>
    <row r="7" spans="1:10" x14ac:dyDescent="0.3">
      <c r="A7" s="2" t="s">
        <v>40</v>
      </c>
      <c r="B7" s="1">
        <v>400000</v>
      </c>
      <c r="C7">
        <f t="shared" si="0"/>
        <v>2</v>
      </c>
      <c r="F7" s="1" t="str">
        <v>DB -Mega Policy</v>
      </c>
      <c r="G7" s="1">
        <v>400000</v>
      </c>
    </row>
    <row r="8" spans="1:10" x14ac:dyDescent="0.3">
      <c r="A8" s="2" t="s">
        <v>41</v>
      </c>
      <c r="B8" s="1">
        <v>350000</v>
      </c>
      <c r="C8">
        <f t="shared" si="0"/>
        <v>4</v>
      </c>
      <c r="F8" s="1" t="str">
        <v>CVP GMC</v>
      </c>
      <c r="G8" s="1">
        <v>350000</v>
      </c>
    </row>
    <row r="9" spans="1:10" x14ac:dyDescent="0.3">
      <c r="A9" s="2" t="s">
        <v>42</v>
      </c>
      <c r="B9" s="1">
        <v>300000</v>
      </c>
      <c r="C9">
        <f t="shared" si="0"/>
        <v>5</v>
      </c>
      <c r="I9" s="7" t="s">
        <v>87</v>
      </c>
      <c r="J9" s="7" t="s">
        <v>88</v>
      </c>
    </row>
    <row r="10" spans="1:10" x14ac:dyDescent="0.3">
      <c r="A10" s="2" t="s">
        <v>43</v>
      </c>
      <c r="B10" s="1">
        <v>300000</v>
      </c>
      <c r="C10">
        <f t="shared" si="0"/>
        <v>5</v>
      </c>
      <c r="I10" s="1" t="str" cm="1">
        <f t="array" ref="I10:J24">_xlfn._xlws.FILTER($A$5:$B$53,($C$5:$C$53&lt;=10))</f>
        <v>Fire</v>
      </c>
      <c r="J10" s="1">
        <v>500000</v>
      </c>
    </row>
    <row r="11" spans="1:10" x14ac:dyDescent="0.3">
      <c r="A11" s="2" t="s">
        <v>44</v>
      </c>
      <c r="B11" s="1">
        <v>300000</v>
      </c>
      <c r="C11">
        <f t="shared" si="0"/>
        <v>5</v>
      </c>
      <c r="I11" s="1" t="str">
        <v>EL-Group Mediclaim</v>
      </c>
      <c r="J11" s="1">
        <v>400000</v>
      </c>
    </row>
    <row r="12" spans="1:10" x14ac:dyDescent="0.3">
      <c r="A12" s="2" t="s">
        <v>45</v>
      </c>
      <c r="B12" s="1">
        <v>300000</v>
      </c>
      <c r="C12">
        <f t="shared" si="0"/>
        <v>5</v>
      </c>
      <c r="I12" s="1" t="str">
        <v>DB -Mega Policy</v>
      </c>
      <c r="J12" s="1">
        <v>400000</v>
      </c>
    </row>
    <row r="13" spans="1:10" x14ac:dyDescent="0.3">
      <c r="A13" s="2" t="s">
        <v>46</v>
      </c>
      <c r="B13" s="1">
        <v>250000</v>
      </c>
      <c r="C13">
        <f t="shared" si="0"/>
        <v>9</v>
      </c>
      <c r="I13" s="1" t="str">
        <v>CVP GMC</v>
      </c>
      <c r="J13" s="1">
        <v>350000</v>
      </c>
    </row>
    <row r="14" spans="1:10" x14ac:dyDescent="0.3">
      <c r="A14" s="2" t="s">
        <v>47</v>
      </c>
      <c r="B14" s="1">
        <v>200000</v>
      </c>
      <c r="C14">
        <f t="shared" si="0"/>
        <v>10</v>
      </c>
      <c r="I14" s="1" t="str">
        <v>BE-Mega policy</v>
      </c>
      <c r="J14" s="1">
        <v>300000</v>
      </c>
    </row>
    <row r="15" spans="1:10" x14ac:dyDescent="0.3">
      <c r="A15" s="2" t="s">
        <v>48</v>
      </c>
      <c r="B15" s="1">
        <v>200000</v>
      </c>
      <c r="C15">
        <f t="shared" si="0"/>
        <v>10</v>
      </c>
      <c r="I15" s="1" t="str">
        <v>FM-Group Mediclaim</v>
      </c>
      <c r="J15" s="1">
        <v>300000</v>
      </c>
    </row>
    <row r="16" spans="1:10" x14ac:dyDescent="0.3">
      <c r="A16" s="2" t="s">
        <v>49</v>
      </c>
      <c r="B16" s="1">
        <v>200000</v>
      </c>
      <c r="C16">
        <f t="shared" si="0"/>
        <v>10</v>
      </c>
      <c r="I16" s="1" t="str">
        <v>DB -Terrorism Policy</v>
      </c>
      <c r="J16" s="1">
        <v>300000</v>
      </c>
    </row>
    <row r="17" spans="1:10" x14ac:dyDescent="0.3">
      <c r="A17" s="2" t="s">
        <v>50</v>
      </c>
      <c r="B17" s="1">
        <v>200000</v>
      </c>
      <c r="C17">
        <f t="shared" si="0"/>
        <v>10</v>
      </c>
      <c r="I17" s="1" t="str">
        <v>DS- Employees GMC</v>
      </c>
      <c r="J17" s="1">
        <v>300000</v>
      </c>
    </row>
    <row r="18" spans="1:10" x14ac:dyDescent="0.3">
      <c r="A18" s="2" t="s">
        <v>51</v>
      </c>
      <c r="B18" s="1">
        <v>200000</v>
      </c>
      <c r="C18">
        <f t="shared" si="0"/>
        <v>10</v>
      </c>
      <c r="I18" s="1" t="str">
        <v>OP-GMC</v>
      </c>
      <c r="J18" s="1">
        <v>250000</v>
      </c>
    </row>
    <row r="19" spans="1:10" x14ac:dyDescent="0.3">
      <c r="A19" s="2" t="s">
        <v>52</v>
      </c>
      <c r="B19" s="1">
        <v>200000</v>
      </c>
      <c r="C19">
        <f t="shared" si="0"/>
        <v>10</v>
      </c>
      <c r="I19" s="1" t="str">
        <v>CP-PDBI</v>
      </c>
      <c r="J19" s="1">
        <v>200000</v>
      </c>
    </row>
    <row r="20" spans="1:10" x14ac:dyDescent="0.3">
      <c r="A20" s="2" t="s">
        <v>53</v>
      </c>
      <c r="B20" s="1">
        <v>150000</v>
      </c>
      <c r="C20">
        <f t="shared" si="0"/>
        <v>16</v>
      </c>
      <c r="I20" s="1" t="str">
        <v>ITNL - IAR (Operational Roads)</v>
      </c>
      <c r="J20" s="1">
        <v>200000</v>
      </c>
    </row>
    <row r="21" spans="1:10" x14ac:dyDescent="0.3">
      <c r="A21" s="2" t="s">
        <v>54</v>
      </c>
      <c r="B21" s="1">
        <v>125000</v>
      </c>
      <c r="C21">
        <f t="shared" si="0"/>
        <v>17</v>
      </c>
      <c r="I21" s="1" t="str">
        <v>BC - PDBI</v>
      </c>
      <c r="J21" s="1">
        <v>200000</v>
      </c>
    </row>
    <row r="22" spans="1:10" x14ac:dyDescent="0.3">
      <c r="A22" s="2" t="s">
        <v>55</v>
      </c>
      <c r="B22" s="1">
        <v>125000</v>
      </c>
      <c r="C22">
        <f t="shared" si="0"/>
        <v>17</v>
      </c>
      <c r="I22" s="1" t="str">
        <v>Sandesh - PDBI</v>
      </c>
      <c r="J22" s="1">
        <v>200000</v>
      </c>
    </row>
    <row r="23" spans="1:10" x14ac:dyDescent="0.3">
      <c r="A23" s="2" t="s">
        <v>56</v>
      </c>
      <c r="B23" s="1">
        <v>100000</v>
      </c>
      <c r="C23">
        <f t="shared" si="0"/>
        <v>19</v>
      </c>
      <c r="I23" s="1" t="str">
        <v>Sin GMC</v>
      </c>
      <c r="J23" s="1">
        <v>200000</v>
      </c>
    </row>
    <row r="24" spans="1:10" x14ac:dyDescent="0.3">
      <c r="A24" s="2" t="s">
        <v>57</v>
      </c>
      <c r="B24" s="1">
        <v>100000</v>
      </c>
      <c r="C24">
        <f t="shared" si="0"/>
        <v>19</v>
      </c>
      <c r="I24" s="1" t="str">
        <v>VS.-Marine</v>
      </c>
      <c r="J24" s="1">
        <v>200000</v>
      </c>
    </row>
    <row r="25" spans="1:10" x14ac:dyDescent="0.3">
      <c r="A25" s="2" t="s">
        <v>58</v>
      </c>
      <c r="B25" s="1">
        <v>100000</v>
      </c>
      <c r="C25">
        <f t="shared" si="0"/>
        <v>19</v>
      </c>
    </row>
    <row r="26" spans="1:10" x14ac:dyDescent="0.3">
      <c r="A26" s="2" t="s">
        <v>59</v>
      </c>
      <c r="B26" s="1">
        <v>100000</v>
      </c>
      <c r="C26">
        <f t="shared" si="0"/>
        <v>19</v>
      </c>
    </row>
    <row r="27" spans="1:10" x14ac:dyDescent="0.3">
      <c r="A27" s="2" t="s">
        <v>60</v>
      </c>
      <c r="B27" s="1">
        <v>100000</v>
      </c>
      <c r="C27">
        <f t="shared" si="0"/>
        <v>19</v>
      </c>
    </row>
    <row r="28" spans="1:10" x14ac:dyDescent="0.3">
      <c r="A28" s="2" t="s">
        <v>61</v>
      </c>
      <c r="B28" s="1">
        <v>100000</v>
      </c>
      <c r="C28">
        <f t="shared" si="0"/>
        <v>19</v>
      </c>
    </row>
    <row r="29" spans="1:10" x14ac:dyDescent="0.3">
      <c r="A29" s="2" t="s">
        <v>62</v>
      </c>
      <c r="B29" s="1">
        <v>100000</v>
      </c>
      <c r="C29">
        <f t="shared" si="0"/>
        <v>19</v>
      </c>
    </row>
    <row r="30" spans="1:10" x14ac:dyDescent="0.3">
      <c r="A30" s="2" t="s">
        <v>63</v>
      </c>
      <c r="B30" s="1">
        <v>100000</v>
      </c>
      <c r="C30">
        <f t="shared" si="0"/>
        <v>19</v>
      </c>
    </row>
    <row r="31" spans="1:10" x14ac:dyDescent="0.3">
      <c r="A31" s="2" t="s">
        <v>64</v>
      </c>
      <c r="B31" s="1">
        <v>100000</v>
      </c>
      <c r="C31">
        <f t="shared" si="0"/>
        <v>19</v>
      </c>
    </row>
    <row r="32" spans="1:10" x14ac:dyDescent="0.3">
      <c r="A32" s="2" t="s">
        <v>35</v>
      </c>
      <c r="B32" s="1">
        <v>100000</v>
      </c>
      <c r="C32">
        <f t="shared" si="0"/>
        <v>19</v>
      </c>
    </row>
    <row r="33" spans="1:3" x14ac:dyDescent="0.3">
      <c r="A33" s="2" t="s">
        <v>65</v>
      </c>
      <c r="B33" s="1">
        <v>100000</v>
      </c>
      <c r="C33">
        <f t="shared" si="0"/>
        <v>19</v>
      </c>
    </row>
    <row r="34" spans="1:3" x14ac:dyDescent="0.3">
      <c r="A34" s="2" t="s">
        <v>66</v>
      </c>
      <c r="B34" s="1">
        <v>100000</v>
      </c>
      <c r="C34">
        <f t="shared" si="0"/>
        <v>19</v>
      </c>
    </row>
    <row r="35" spans="1:3" x14ac:dyDescent="0.3">
      <c r="A35" s="2" t="s">
        <v>67</v>
      </c>
      <c r="B35" s="1">
        <v>100000</v>
      </c>
      <c r="C35">
        <f t="shared" si="0"/>
        <v>19</v>
      </c>
    </row>
    <row r="36" spans="1:3" x14ac:dyDescent="0.3">
      <c r="A36" s="2" t="s">
        <v>68</v>
      </c>
      <c r="B36" s="1">
        <v>100000</v>
      </c>
      <c r="C36">
        <f t="shared" si="0"/>
        <v>19</v>
      </c>
    </row>
    <row r="37" spans="1:3" x14ac:dyDescent="0.3">
      <c r="A37" s="2" t="s">
        <v>69</v>
      </c>
      <c r="B37" s="1">
        <v>75000</v>
      </c>
      <c r="C37">
        <f t="shared" si="0"/>
        <v>33</v>
      </c>
    </row>
    <row r="38" spans="1:3" x14ac:dyDescent="0.3">
      <c r="A38" s="2" t="s">
        <v>70</v>
      </c>
      <c r="B38" s="1">
        <v>75000</v>
      </c>
      <c r="C38">
        <f t="shared" si="0"/>
        <v>33</v>
      </c>
    </row>
    <row r="39" spans="1:3" x14ac:dyDescent="0.3">
      <c r="A39" s="2" t="s">
        <v>71</v>
      </c>
      <c r="B39" s="1">
        <v>62000</v>
      </c>
      <c r="C39">
        <f t="shared" si="0"/>
        <v>35</v>
      </c>
    </row>
    <row r="40" spans="1:3" x14ac:dyDescent="0.3">
      <c r="A40" s="2" t="s">
        <v>72</v>
      </c>
      <c r="B40" s="1">
        <v>50000</v>
      </c>
      <c r="C40">
        <f t="shared" si="0"/>
        <v>36</v>
      </c>
    </row>
    <row r="41" spans="1:3" x14ac:dyDescent="0.3">
      <c r="A41" s="2" t="s">
        <v>73</v>
      </c>
      <c r="B41" s="1">
        <v>50000</v>
      </c>
      <c r="C41">
        <f t="shared" si="0"/>
        <v>36</v>
      </c>
    </row>
    <row r="42" spans="1:3" x14ac:dyDescent="0.3">
      <c r="A42" s="2" t="s">
        <v>74</v>
      </c>
      <c r="B42" s="1">
        <v>50000</v>
      </c>
      <c r="C42">
        <f t="shared" si="0"/>
        <v>36</v>
      </c>
    </row>
    <row r="43" spans="1:3" x14ac:dyDescent="0.3">
      <c r="A43" s="2" t="s">
        <v>75</v>
      </c>
      <c r="B43" s="1">
        <v>50000</v>
      </c>
      <c r="C43">
        <f t="shared" si="0"/>
        <v>36</v>
      </c>
    </row>
    <row r="44" spans="1:3" x14ac:dyDescent="0.3">
      <c r="A44" s="2" t="s">
        <v>76</v>
      </c>
      <c r="B44" s="1">
        <v>50000</v>
      </c>
      <c r="C44">
        <f t="shared" si="0"/>
        <v>36</v>
      </c>
    </row>
    <row r="45" spans="1:3" x14ac:dyDescent="0.3">
      <c r="A45" s="2" t="s">
        <v>77</v>
      </c>
      <c r="B45" s="1">
        <v>50000</v>
      </c>
      <c r="C45">
        <f t="shared" si="0"/>
        <v>36</v>
      </c>
    </row>
    <row r="46" spans="1:3" x14ac:dyDescent="0.3">
      <c r="A46" s="2" t="s">
        <v>78</v>
      </c>
      <c r="B46" s="1">
        <v>49500</v>
      </c>
      <c r="C46">
        <f t="shared" si="0"/>
        <v>42</v>
      </c>
    </row>
    <row r="47" spans="1:3" x14ac:dyDescent="0.3">
      <c r="A47" s="2" t="s">
        <v>79</v>
      </c>
      <c r="B47" s="1">
        <v>49500</v>
      </c>
      <c r="C47">
        <f t="shared" si="0"/>
        <v>42</v>
      </c>
    </row>
    <row r="48" spans="1:3" x14ac:dyDescent="0.3">
      <c r="A48" s="2" t="s">
        <v>80</v>
      </c>
      <c r="B48" s="1">
        <v>37500</v>
      </c>
      <c r="C48">
        <f t="shared" si="0"/>
        <v>44</v>
      </c>
    </row>
    <row r="49" spans="1:3" x14ac:dyDescent="0.3">
      <c r="A49" s="2" t="s">
        <v>81</v>
      </c>
      <c r="B49" s="1">
        <v>35000</v>
      </c>
      <c r="C49">
        <f t="shared" si="0"/>
        <v>45</v>
      </c>
    </row>
    <row r="50" spans="1:3" x14ac:dyDescent="0.3">
      <c r="A50" s="2" t="s">
        <v>82</v>
      </c>
      <c r="B50" s="1">
        <v>30000</v>
      </c>
      <c r="C50">
        <f t="shared" si="0"/>
        <v>46</v>
      </c>
    </row>
    <row r="51" spans="1:3" x14ac:dyDescent="0.3">
      <c r="A51" s="2" t="s">
        <v>83</v>
      </c>
      <c r="B51" s="1">
        <v>30000</v>
      </c>
      <c r="C51">
        <f t="shared" si="0"/>
        <v>46</v>
      </c>
    </row>
    <row r="52" spans="1:3" x14ac:dyDescent="0.3">
      <c r="A52" s="2" t="s">
        <v>84</v>
      </c>
      <c r="B52" s="1">
        <v>25000</v>
      </c>
      <c r="C52">
        <f t="shared" si="0"/>
        <v>48</v>
      </c>
    </row>
    <row r="53" spans="1:3" x14ac:dyDescent="0.3">
      <c r="A53" s="2" t="s">
        <v>85</v>
      </c>
      <c r="B53" s="1">
        <v>10000</v>
      </c>
      <c r="C53">
        <f t="shared" si="0"/>
        <v>49</v>
      </c>
    </row>
    <row r="54" spans="1:3" x14ac:dyDescent="0.3">
      <c r="A54" s="2" t="s">
        <v>7</v>
      </c>
      <c r="B54" s="1">
        <v>6878500</v>
      </c>
      <c r="C54" t="e">
        <f t="shared" si="0"/>
        <v>#N/A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3722-B052-486B-A91D-6C36229AAD6A}">
  <dimension ref="A3:B11"/>
  <sheetViews>
    <sheetView workbookViewId="0">
      <selection activeCell="I13" sqref="I13"/>
    </sheetView>
  </sheetViews>
  <sheetFormatPr defaultRowHeight="14.4" x14ac:dyDescent="0.3"/>
  <cols>
    <col min="1" max="1" width="16.21875" bestFit="1" customWidth="1"/>
    <col min="2" max="2" width="21.77734375" bestFit="1" customWidth="1"/>
    <col min="4" max="4" width="15.5546875" bestFit="1" customWidth="1"/>
    <col min="5" max="5" width="11.5546875" bestFit="1" customWidth="1"/>
    <col min="6" max="6" width="15.109375" bestFit="1" customWidth="1"/>
    <col min="7" max="7" width="14.6640625" bestFit="1" customWidth="1"/>
  </cols>
  <sheetData>
    <row r="3" spans="1:2" x14ac:dyDescent="0.3">
      <c r="A3" s="6" t="s">
        <v>29</v>
      </c>
      <c r="B3" t="s">
        <v>30</v>
      </c>
    </row>
    <row r="4" spans="1:2" x14ac:dyDescent="0.3">
      <c r="A4" s="5" t="s">
        <v>31</v>
      </c>
      <c r="B4">
        <v>15</v>
      </c>
    </row>
    <row r="5" spans="1:2" x14ac:dyDescent="0.3">
      <c r="A5" s="5" t="s">
        <v>32</v>
      </c>
      <c r="B5">
        <v>6</v>
      </c>
    </row>
    <row r="6" spans="1:2" x14ac:dyDescent="0.3">
      <c r="A6" s="5" t="s">
        <v>33</v>
      </c>
      <c r="B6">
        <v>13</v>
      </c>
    </row>
    <row r="7" spans="1:2" x14ac:dyDescent="0.3">
      <c r="A7" s="5" t="s">
        <v>34</v>
      </c>
      <c r="B7">
        <v>5</v>
      </c>
    </row>
    <row r="8" spans="1:2" x14ac:dyDescent="0.3">
      <c r="A8" s="5" t="s">
        <v>35</v>
      </c>
      <c r="B8">
        <v>7</v>
      </c>
    </row>
    <row r="9" spans="1:2" x14ac:dyDescent="0.3">
      <c r="A9" s="5" t="s">
        <v>36</v>
      </c>
      <c r="B9">
        <v>2</v>
      </c>
    </row>
    <row r="10" spans="1:2" x14ac:dyDescent="0.3">
      <c r="A10" s="5" t="s">
        <v>37</v>
      </c>
      <c r="B10">
        <v>1</v>
      </c>
    </row>
    <row r="11" spans="1:2" x14ac:dyDescent="0.3">
      <c r="A11" s="5" t="s">
        <v>7</v>
      </c>
      <c r="B11">
        <v>49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0DF6-3CB3-47AB-B332-47A980E6AC5F}">
  <dimension ref="A1:K50"/>
  <sheetViews>
    <sheetView topLeftCell="D1" workbookViewId="0">
      <selection activeCell="K20" sqref="K20"/>
    </sheetView>
  </sheetViews>
  <sheetFormatPr defaultRowHeight="14.4" x14ac:dyDescent="0.3"/>
  <cols>
    <col min="1" max="1" width="13.5546875" bestFit="1" customWidth="1"/>
    <col min="2" max="2" width="16.5546875" bestFit="1" customWidth="1"/>
    <col min="3" max="3" width="16.44140625" bestFit="1" customWidth="1"/>
    <col min="4" max="4" width="15.6640625" bestFit="1" customWidth="1"/>
    <col min="5" max="5" width="11.5546875" bestFit="1" customWidth="1"/>
    <col min="6" max="6" width="17.21875" bestFit="1" customWidth="1"/>
    <col min="7" max="7" width="16.33203125" bestFit="1" customWidth="1"/>
    <col min="9" max="9" width="28.77734375" customWidth="1"/>
    <col min="10" max="10" width="27.77734375" customWidth="1"/>
    <col min="11" max="11" width="17.88671875" customWidth="1"/>
  </cols>
  <sheetData>
    <row r="1" spans="1:11" x14ac:dyDescent="0.3">
      <c r="A1" s="19" t="s">
        <v>98</v>
      </c>
      <c r="B1" s="19" t="s">
        <v>28</v>
      </c>
      <c r="C1" s="19" t="s">
        <v>99</v>
      </c>
      <c r="D1" s="19" t="s">
        <v>100</v>
      </c>
      <c r="E1" s="19" t="s">
        <v>101</v>
      </c>
      <c r="F1" s="19" t="s">
        <v>102</v>
      </c>
      <c r="G1" s="19" t="s">
        <v>103</v>
      </c>
    </row>
    <row r="2" spans="1:11" x14ac:dyDescent="0.3">
      <c r="A2">
        <v>3</v>
      </c>
      <c r="B2" t="s">
        <v>15</v>
      </c>
      <c r="C2">
        <v>8000000</v>
      </c>
      <c r="D2">
        <v>400000</v>
      </c>
      <c r="E2" s="20">
        <v>43782</v>
      </c>
      <c r="F2" t="s">
        <v>91</v>
      </c>
      <c r="G2" t="s">
        <v>104</v>
      </c>
      <c r="I2" t="s">
        <v>107</v>
      </c>
      <c r="J2" t="s">
        <v>106</v>
      </c>
      <c r="K2" t="s">
        <v>108</v>
      </c>
    </row>
    <row r="3" spans="1:11" x14ac:dyDescent="0.3">
      <c r="A3">
        <v>1</v>
      </c>
      <c r="B3" t="s">
        <v>14</v>
      </c>
      <c r="C3">
        <v>200000</v>
      </c>
      <c r="D3">
        <v>30000</v>
      </c>
      <c r="E3" s="20">
        <v>43921</v>
      </c>
      <c r="F3" t="s">
        <v>91</v>
      </c>
      <c r="G3" t="s">
        <v>104</v>
      </c>
      <c r="I3">
        <f>COUNTIF($G$2:$G$50,"Closed Won")</f>
        <v>5</v>
      </c>
      <c r="J3">
        <f>COUNTIF($G$2:$G$50,"open")</f>
        <v>44</v>
      </c>
      <c r="K3">
        <f>SUM(I3:J3)</f>
        <v>49</v>
      </c>
    </row>
    <row r="4" spans="1:11" x14ac:dyDescent="0.3">
      <c r="A4">
        <v>1</v>
      </c>
      <c r="B4" t="s">
        <v>14</v>
      </c>
      <c r="C4">
        <v>0</v>
      </c>
      <c r="D4">
        <v>100000</v>
      </c>
      <c r="E4" s="20">
        <v>44012</v>
      </c>
      <c r="F4" t="s">
        <v>91</v>
      </c>
      <c r="G4" t="s">
        <v>104</v>
      </c>
    </row>
    <row r="5" spans="1:11" x14ac:dyDescent="0.3">
      <c r="A5">
        <v>1</v>
      </c>
      <c r="B5" t="s">
        <v>14</v>
      </c>
      <c r="C5">
        <v>0</v>
      </c>
      <c r="D5">
        <v>100000</v>
      </c>
      <c r="E5" s="20">
        <v>43921</v>
      </c>
      <c r="F5" t="s">
        <v>91</v>
      </c>
      <c r="G5" t="s">
        <v>104</v>
      </c>
    </row>
    <row r="6" spans="1:11" x14ac:dyDescent="0.3">
      <c r="A6">
        <v>1</v>
      </c>
      <c r="B6" t="s">
        <v>14</v>
      </c>
      <c r="C6">
        <v>1200000</v>
      </c>
      <c r="D6">
        <v>100000</v>
      </c>
      <c r="E6" s="20">
        <v>43921</v>
      </c>
      <c r="F6" t="s">
        <v>91</v>
      </c>
      <c r="G6" t="s">
        <v>104</v>
      </c>
    </row>
    <row r="7" spans="1:11" x14ac:dyDescent="0.3">
      <c r="A7">
        <v>1</v>
      </c>
      <c r="B7" t="s">
        <v>14</v>
      </c>
      <c r="C7">
        <v>0</v>
      </c>
      <c r="D7">
        <v>100000</v>
      </c>
      <c r="E7" s="20">
        <v>43982</v>
      </c>
      <c r="F7" t="s">
        <v>91</v>
      </c>
      <c r="G7" t="s">
        <v>104</v>
      </c>
      <c r="I7" s="21" t="s">
        <v>109</v>
      </c>
      <c r="J7" s="21" cm="1">
        <f t="array" ref="J7">Table3[Number of Closed Opportunity]/Table3[Total Opportunity]*100</f>
        <v>10.204081632653061</v>
      </c>
    </row>
    <row r="8" spans="1:11" x14ac:dyDescent="0.3">
      <c r="A8">
        <v>1</v>
      </c>
      <c r="B8" t="s">
        <v>14</v>
      </c>
      <c r="C8">
        <v>0</v>
      </c>
      <c r="D8">
        <v>100000</v>
      </c>
      <c r="E8" s="20">
        <v>43982</v>
      </c>
      <c r="F8" t="s">
        <v>91</v>
      </c>
      <c r="G8" t="s">
        <v>104</v>
      </c>
      <c r="J8" t="s">
        <v>110</v>
      </c>
    </row>
    <row r="9" spans="1:11" x14ac:dyDescent="0.3">
      <c r="A9">
        <v>1</v>
      </c>
      <c r="B9" t="s">
        <v>14</v>
      </c>
      <c r="C9">
        <v>0</v>
      </c>
      <c r="D9">
        <v>125000</v>
      </c>
      <c r="E9" s="20">
        <v>44012</v>
      </c>
      <c r="F9" t="s">
        <v>91</v>
      </c>
      <c r="G9" t="s">
        <v>104</v>
      </c>
    </row>
    <row r="10" spans="1:11" x14ac:dyDescent="0.3">
      <c r="A10">
        <v>1</v>
      </c>
      <c r="B10" t="s">
        <v>14</v>
      </c>
      <c r="C10">
        <v>0</v>
      </c>
      <c r="D10">
        <v>100000</v>
      </c>
      <c r="E10" s="20">
        <v>43921</v>
      </c>
      <c r="F10" t="s">
        <v>91</v>
      </c>
      <c r="G10" t="s">
        <v>104</v>
      </c>
    </row>
    <row r="11" spans="1:11" x14ac:dyDescent="0.3">
      <c r="A11">
        <v>12</v>
      </c>
      <c r="B11" t="s">
        <v>27</v>
      </c>
      <c r="C11">
        <v>0</v>
      </c>
      <c r="D11">
        <v>200000</v>
      </c>
      <c r="E11" s="20">
        <v>43921</v>
      </c>
      <c r="F11" t="s">
        <v>91</v>
      </c>
      <c r="G11" t="s">
        <v>104</v>
      </c>
    </row>
    <row r="12" spans="1:11" x14ac:dyDescent="0.3">
      <c r="A12">
        <v>12</v>
      </c>
      <c r="B12" t="s">
        <v>27</v>
      </c>
      <c r="C12">
        <v>0</v>
      </c>
      <c r="D12">
        <v>75000</v>
      </c>
      <c r="E12" s="20">
        <v>43921</v>
      </c>
      <c r="F12" t="s">
        <v>91</v>
      </c>
      <c r="G12" t="s">
        <v>104</v>
      </c>
    </row>
    <row r="13" spans="1:11" x14ac:dyDescent="0.3">
      <c r="A13">
        <v>12</v>
      </c>
      <c r="B13" t="s">
        <v>27</v>
      </c>
      <c r="C13">
        <v>0</v>
      </c>
      <c r="D13">
        <v>25000</v>
      </c>
      <c r="E13" s="20">
        <v>43921</v>
      </c>
      <c r="F13" t="s">
        <v>91</v>
      </c>
      <c r="G13" t="s">
        <v>104</v>
      </c>
    </row>
    <row r="14" spans="1:11" x14ac:dyDescent="0.3">
      <c r="A14">
        <v>12</v>
      </c>
      <c r="B14" t="s">
        <v>27</v>
      </c>
      <c r="C14">
        <v>2000000</v>
      </c>
      <c r="D14">
        <v>150000</v>
      </c>
      <c r="E14" s="20">
        <v>43982</v>
      </c>
      <c r="F14" t="s">
        <v>91</v>
      </c>
      <c r="G14" t="s">
        <v>104</v>
      </c>
    </row>
    <row r="15" spans="1:11" x14ac:dyDescent="0.3">
      <c r="A15">
        <v>12</v>
      </c>
      <c r="B15" t="s">
        <v>27</v>
      </c>
      <c r="C15">
        <v>500000</v>
      </c>
      <c r="D15">
        <v>75000</v>
      </c>
      <c r="E15" s="20">
        <v>43982</v>
      </c>
      <c r="F15" t="s">
        <v>91</v>
      </c>
      <c r="G15" t="s">
        <v>104</v>
      </c>
    </row>
    <row r="16" spans="1:11" x14ac:dyDescent="0.3">
      <c r="A16">
        <v>3</v>
      </c>
      <c r="B16" t="s">
        <v>15</v>
      </c>
      <c r="C16">
        <v>2500000</v>
      </c>
      <c r="D16">
        <v>125000</v>
      </c>
      <c r="E16" s="20">
        <v>43800</v>
      </c>
      <c r="F16" t="s">
        <v>91</v>
      </c>
      <c r="G16" t="s">
        <v>104</v>
      </c>
    </row>
    <row r="17" spans="1:7" x14ac:dyDescent="0.3">
      <c r="A17">
        <v>10</v>
      </c>
      <c r="B17" t="s">
        <v>9</v>
      </c>
      <c r="C17">
        <v>1400000</v>
      </c>
      <c r="D17">
        <v>100000</v>
      </c>
      <c r="E17" s="20">
        <v>43808</v>
      </c>
      <c r="F17" t="s">
        <v>91</v>
      </c>
      <c r="G17" t="s">
        <v>104</v>
      </c>
    </row>
    <row r="18" spans="1:7" x14ac:dyDescent="0.3">
      <c r="A18">
        <v>10</v>
      </c>
      <c r="B18" t="s">
        <v>9</v>
      </c>
      <c r="C18">
        <v>4500000</v>
      </c>
      <c r="D18">
        <v>350000</v>
      </c>
      <c r="E18" s="20">
        <v>43810</v>
      </c>
      <c r="F18" t="s">
        <v>91</v>
      </c>
      <c r="G18" t="s">
        <v>104</v>
      </c>
    </row>
    <row r="19" spans="1:7" x14ac:dyDescent="0.3">
      <c r="A19">
        <v>3</v>
      </c>
      <c r="B19" t="s">
        <v>15</v>
      </c>
      <c r="C19">
        <v>9500000</v>
      </c>
      <c r="D19">
        <v>200000</v>
      </c>
      <c r="E19" s="20">
        <v>43738</v>
      </c>
      <c r="F19" t="s">
        <v>90</v>
      </c>
      <c r="G19" t="s">
        <v>105</v>
      </c>
    </row>
    <row r="20" spans="1:7" x14ac:dyDescent="0.3">
      <c r="A20">
        <v>10</v>
      </c>
      <c r="B20" t="s">
        <v>9</v>
      </c>
      <c r="C20">
        <v>4500000</v>
      </c>
      <c r="D20">
        <v>300000</v>
      </c>
      <c r="E20" s="20">
        <v>43767</v>
      </c>
      <c r="F20" t="s">
        <v>91</v>
      </c>
      <c r="G20" t="s">
        <v>104</v>
      </c>
    </row>
    <row r="21" spans="1:7" x14ac:dyDescent="0.3">
      <c r="A21">
        <v>3</v>
      </c>
      <c r="B21" t="s">
        <v>15</v>
      </c>
      <c r="C21">
        <v>0</v>
      </c>
      <c r="D21">
        <v>100000</v>
      </c>
      <c r="E21" s="20">
        <v>43784</v>
      </c>
      <c r="F21" t="s">
        <v>91</v>
      </c>
      <c r="G21" t="s">
        <v>104</v>
      </c>
    </row>
    <row r="22" spans="1:7" x14ac:dyDescent="0.3">
      <c r="A22">
        <v>3</v>
      </c>
      <c r="B22" t="s">
        <v>15</v>
      </c>
      <c r="C22">
        <v>6000000</v>
      </c>
      <c r="D22">
        <v>300000</v>
      </c>
      <c r="E22" s="20">
        <v>43800</v>
      </c>
      <c r="F22" t="s">
        <v>91</v>
      </c>
      <c r="G22" t="s">
        <v>104</v>
      </c>
    </row>
    <row r="23" spans="1:7" x14ac:dyDescent="0.3">
      <c r="A23">
        <v>10</v>
      </c>
      <c r="B23" t="s">
        <v>9</v>
      </c>
      <c r="C23">
        <v>600000</v>
      </c>
      <c r="D23">
        <v>100000</v>
      </c>
      <c r="E23" s="20">
        <v>43799</v>
      </c>
      <c r="F23" t="s">
        <v>91</v>
      </c>
      <c r="G23" t="s">
        <v>104</v>
      </c>
    </row>
    <row r="24" spans="1:7" x14ac:dyDescent="0.3">
      <c r="A24">
        <v>10</v>
      </c>
      <c r="B24" t="s">
        <v>9</v>
      </c>
      <c r="C24">
        <v>210000</v>
      </c>
      <c r="D24">
        <v>35000</v>
      </c>
      <c r="E24" s="20">
        <v>43799</v>
      </c>
      <c r="F24" t="s">
        <v>91</v>
      </c>
      <c r="G24" t="s">
        <v>104</v>
      </c>
    </row>
    <row r="25" spans="1:7" x14ac:dyDescent="0.3">
      <c r="A25">
        <v>10</v>
      </c>
      <c r="B25" t="s">
        <v>9</v>
      </c>
      <c r="C25">
        <v>300000</v>
      </c>
      <c r="D25">
        <v>49500</v>
      </c>
      <c r="E25" s="20">
        <v>43738</v>
      </c>
      <c r="F25" t="s">
        <v>90</v>
      </c>
      <c r="G25" t="s">
        <v>105</v>
      </c>
    </row>
    <row r="26" spans="1:7" x14ac:dyDescent="0.3">
      <c r="A26">
        <v>10</v>
      </c>
      <c r="B26" t="s">
        <v>9</v>
      </c>
      <c r="C26">
        <v>300000</v>
      </c>
      <c r="D26">
        <v>49500</v>
      </c>
      <c r="E26" s="20">
        <v>43738</v>
      </c>
      <c r="F26" t="s">
        <v>90</v>
      </c>
      <c r="G26" t="s">
        <v>105</v>
      </c>
    </row>
    <row r="27" spans="1:7" x14ac:dyDescent="0.3">
      <c r="A27">
        <v>10</v>
      </c>
      <c r="B27" t="s">
        <v>9</v>
      </c>
      <c r="C27">
        <v>5000000</v>
      </c>
      <c r="D27">
        <v>250000</v>
      </c>
      <c r="E27" s="20">
        <v>43799</v>
      </c>
      <c r="F27" t="s">
        <v>91</v>
      </c>
      <c r="G27" t="s">
        <v>104</v>
      </c>
    </row>
    <row r="28" spans="1:7" x14ac:dyDescent="0.3">
      <c r="A28">
        <v>3</v>
      </c>
      <c r="B28" t="s">
        <v>15</v>
      </c>
      <c r="C28">
        <v>0</v>
      </c>
      <c r="D28">
        <v>100000</v>
      </c>
      <c r="E28" s="20">
        <v>43769</v>
      </c>
      <c r="F28" t="s">
        <v>90</v>
      </c>
      <c r="G28" t="s">
        <v>105</v>
      </c>
    </row>
    <row r="29" spans="1:7" x14ac:dyDescent="0.3">
      <c r="A29">
        <v>12</v>
      </c>
      <c r="B29" t="s">
        <v>27</v>
      </c>
      <c r="C29">
        <v>90000000</v>
      </c>
      <c r="D29">
        <v>200000</v>
      </c>
      <c r="E29" s="20">
        <v>44074</v>
      </c>
      <c r="F29" t="s">
        <v>91</v>
      </c>
      <c r="G29" t="s">
        <v>104</v>
      </c>
    </row>
    <row r="30" spans="1:7" x14ac:dyDescent="0.3">
      <c r="A30">
        <v>3</v>
      </c>
      <c r="B30" t="s">
        <v>15</v>
      </c>
      <c r="C30">
        <v>0</v>
      </c>
      <c r="D30">
        <v>10000</v>
      </c>
      <c r="E30" s="20">
        <v>43738</v>
      </c>
      <c r="F30" t="s">
        <v>89</v>
      </c>
      <c r="G30" t="s">
        <v>104</v>
      </c>
    </row>
    <row r="31" spans="1:7" x14ac:dyDescent="0.3">
      <c r="A31">
        <v>6</v>
      </c>
      <c r="B31" t="s">
        <v>24</v>
      </c>
      <c r="C31">
        <v>0</v>
      </c>
      <c r="D31">
        <v>50000</v>
      </c>
      <c r="E31" s="20">
        <v>43921</v>
      </c>
      <c r="F31" t="s">
        <v>91</v>
      </c>
      <c r="G31" t="s">
        <v>104</v>
      </c>
    </row>
    <row r="32" spans="1:7" x14ac:dyDescent="0.3">
      <c r="A32">
        <v>6</v>
      </c>
      <c r="B32" t="s">
        <v>24</v>
      </c>
      <c r="C32">
        <v>300000</v>
      </c>
      <c r="D32">
        <v>30000</v>
      </c>
      <c r="E32" s="20">
        <v>43921</v>
      </c>
      <c r="F32" t="s">
        <v>91</v>
      </c>
      <c r="G32" t="s">
        <v>104</v>
      </c>
    </row>
    <row r="33" spans="1:7" x14ac:dyDescent="0.3">
      <c r="A33">
        <v>6</v>
      </c>
      <c r="B33" t="s">
        <v>24</v>
      </c>
      <c r="C33">
        <v>0</v>
      </c>
      <c r="D33">
        <v>200000</v>
      </c>
      <c r="E33" s="20">
        <v>43921</v>
      </c>
      <c r="F33" t="s">
        <v>91</v>
      </c>
      <c r="G33" t="s">
        <v>104</v>
      </c>
    </row>
    <row r="34" spans="1:7" x14ac:dyDescent="0.3">
      <c r="A34">
        <v>6</v>
      </c>
      <c r="B34" t="s">
        <v>24</v>
      </c>
      <c r="C34">
        <v>300000</v>
      </c>
      <c r="D34">
        <v>50000</v>
      </c>
      <c r="E34" s="20">
        <v>43921</v>
      </c>
      <c r="F34" t="s">
        <v>91</v>
      </c>
      <c r="G34" t="s">
        <v>104</v>
      </c>
    </row>
    <row r="35" spans="1:7" x14ac:dyDescent="0.3">
      <c r="A35">
        <v>6</v>
      </c>
      <c r="B35" t="s">
        <v>24</v>
      </c>
      <c r="C35">
        <v>1000000</v>
      </c>
      <c r="D35">
        <v>100000</v>
      </c>
      <c r="E35" s="20">
        <v>44043</v>
      </c>
      <c r="F35" t="s">
        <v>91</v>
      </c>
      <c r="G35" t="s">
        <v>104</v>
      </c>
    </row>
    <row r="36" spans="1:7" x14ac:dyDescent="0.3">
      <c r="A36">
        <v>6</v>
      </c>
      <c r="B36" t="s">
        <v>24</v>
      </c>
      <c r="C36">
        <v>0</v>
      </c>
      <c r="D36">
        <v>300000</v>
      </c>
      <c r="E36" s="20">
        <v>44012</v>
      </c>
      <c r="F36" t="s">
        <v>91</v>
      </c>
      <c r="G36" t="s">
        <v>104</v>
      </c>
    </row>
    <row r="37" spans="1:7" x14ac:dyDescent="0.3">
      <c r="A37">
        <v>6</v>
      </c>
      <c r="B37" t="s">
        <v>24</v>
      </c>
      <c r="C37">
        <v>0</v>
      </c>
      <c r="D37">
        <v>200000</v>
      </c>
      <c r="E37" s="20">
        <v>44012</v>
      </c>
      <c r="F37" t="s">
        <v>91</v>
      </c>
      <c r="G37" t="s">
        <v>104</v>
      </c>
    </row>
    <row r="38" spans="1:7" x14ac:dyDescent="0.3">
      <c r="A38">
        <v>6</v>
      </c>
      <c r="B38" t="s">
        <v>24</v>
      </c>
      <c r="C38">
        <v>0</v>
      </c>
      <c r="D38">
        <v>200000</v>
      </c>
      <c r="E38" s="20">
        <v>44012</v>
      </c>
      <c r="F38" t="s">
        <v>91</v>
      </c>
      <c r="G38" t="s">
        <v>104</v>
      </c>
    </row>
    <row r="39" spans="1:7" x14ac:dyDescent="0.3">
      <c r="A39">
        <v>6</v>
      </c>
      <c r="B39" t="s">
        <v>24</v>
      </c>
      <c r="C39">
        <v>0</v>
      </c>
      <c r="D39">
        <v>400000</v>
      </c>
      <c r="E39" s="20">
        <v>44012</v>
      </c>
      <c r="F39" t="s">
        <v>91</v>
      </c>
      <c r="G39" t="s">
        <v>104</v>
      </c>
    </row>
    <row r="40" spans="1:7" x14ac:dyDescent="0.3">
      <c r="A40">
        <v>12</v>
      </c>
      <c r="B40" t="s">
        <v>27</v>
      </c>
      <c r="C40">
        <v>0</v>
      </c>
      <c r="D40">
        <v>300000</v>
      </c>
      <c r="E40" s="20">
        <v>44012</v>
      </c>
      <c r="F40" t="s">
        <v>91</v>
      </c>
      <c r="G40" t="s">
        <v>104</v>
      </c>
    </row>
    <row r="41" spans="1:7" x14ac:dyDescent="0.3">
      <c r="A41">
        <v>12</v>
      </c>
      <c r="B41" t="s">
        <v>27</v>
      </c>
      <c r="C41">
        <v>500000</v>
      </c>
      <c r="D41">
        <v>50000</v>
      </c>
      <c r="E41" s="20">
        <v>43830</v>
      </c>
      <c r="F41" t="s">
        <v>91</v>
      </c>
      <c r="G41" t="s">
        <v>104</v>
      </c>
    </row>
    <row r="42" spans="1:7" x14ac:dyDescent="0.3">
      <c r="A42">
        <v>12</v>
      </c>
      <c r="B42" t="s">
        <v>27</v>
      </c>
      <c r="C42">
        <v>1000000</v>
      </c>
      <c r="D42">
        <v>100000</v>
      </c>
      <c r="E42" s="20">
        <v>43738</v>
      </c>
      <c r="F42" t="s">
        <v>91</v>
      </c>
      <c r="G42" t="s">
        <v>104</v>
      </c>
    </row>
    <row r="43" spans="1:7" x14ac:dyDescent="0.3">
      <c r="A43">
        <v>10</v>
      </c>
      <c r="B43" t="s">
        <v>9</v>
      </c>
      <c r="C43">
        <v>500000</v>
      </c>
      <c r="D43">
        <v>62000</v>
      </c>
      <c r="E43" s="20">
        <v>43738</v>
      </c>
      <c r="F43" t="s">
        <v>91</v>
      </c>
      <c r="G43" t="s">
        <v>104</v>
      </c>
    </row>
    <row r="44" spans="1:7" x14ac:dyDescent="0.3">
      <c r="A44">
        <v>10</v>
      </c>
      <c r="B44" t="s">
        <v>9</v>
      </c>
      <c r="C44">
        <v>300000</v>
      </c>
      <c r="D44">
        <v>37500</v>
      </c>
      <c r="E44" s="20">
        <v>43738</v>
      </c>
      <c r="F44" t="s">
        <v>91</v>
      </c>
      <c r="G44" t="s">
        <v>104</v>
      </c>
    </row>
    <row r="45" spans="1:7" x14ac:dyDescent="0.3">
      <c r="A45">
        <v>3</v>
      </c>
      <c r="B45" t="s">
        <v>15</v>
      </c>
      <c r="C45">
        <v>700000</v>
      </c>
      <c r="D45">
        <v>100000</v>
      </c>
      <c r="E45" s="20">
        <v>43830</v>
      </c>
      <c r="F45" t="s">
        <v>91</v>
      </c>
      <c r="G45" t="s">
        <v>104</v>
      </c>
    </row>
    <row r="46" spans="1:7" x14ac:dyDescent="0.3">
      <c r="A46">
        <v>10</v>
      </c>
      <c r="B46" t="s">
        <v>9</v>
      </c>
      <c r="C46">
        <v>800000</v>
      </c>
      <c r="D46">
        <v>50000</v>
      </c>
      <c r="E46" s="20">
        <v>43738</v>
      </c>
      <c r="F46" t="s">
        <v>91</v>
      </c>
      <c r="G46" t="s">
        <v>104</v>
      </c>
    </row>
    <row r="47" spans="1:7" x14ac:dyDescent="0.3">
      <c r="A47">
        <v>3</v>
      </c>
      <c r="B47" t="s">
        <v>15</v>
      </c>
      <c r="C47">
        <v>0</v>
      </c>
      <c r="D47">
        <v>500000</v>
      </c>
      <c r="E47" s="20">
        <v>43739</v>
      </c>
      <c r="F47" t="s">
        <v>90</v>
      </c>
      <c r="G47" t="s">
        <v>105</v>
      </c>
    </row>
    <row r="48" spans="1:7" x14ac:dyDescent="0.3">
      <c r="A48">
        <v>12</v>
      </c>
      <c r="B48" t="s">
        <v>27</v>
      </c>
      <c r="C48">
        <v>1000000</v>
      </c>
      <c r="D48">
        <v>100000</v>
      </c>
      <c r="E48" s="20">
        <v>43830</v>
      </c>
      <c r="F48" t="s">
        <v>91</v>
      </c>
      <c r="G48" t="s">
        <v>104</v>
      </c>
    </row>
    <row r="49" spans="1:7" x14ac:dyDescent="0.3">
      <c r="A49">
        <v>3</v>
      </c>
      <c r="B49" t="s">
        <v>15</v>
      </c>
      <c r="C49">
        <v>0</v>
      </c>
      <c r="D49">
        <v>50000</v>
      </c>
      <c r="E49" s="20">
        <v>43738</v>
      </c>
      <c r="F49" t="s">
        <v>89</v>
      </c>
      <c r="G49" t="s">
        <v>104</v>
      </c>
    </row>
    <row r="50" spans="1:7" x14ac:dyDescent="0.3">
      <c r="A50">
        <v>12</v>
      </c>
      <c r="B50" t="s">
        <v>27</v>
      </c>
      <c r="C50">
        <v>0</v>
      </c>
      <c r="D50">
        <v>50000</v>
      </c>
      <c r="E50" s="20">
        <v>43921</v>
      </c>
      <c r="F50" t="s">
        <v>91</v>
      </c>
      <c r="G50" t="s">
        <v>104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63C5-728D-4691-A92F-D4EADDAD8B87}">
  <dimension ref="A1"/>
  <sheetViews>
    <sheetView showGridLines="0" tabSelected="1" zoomScale="53" zoomScaleNormal="53" workbookViewId="0">
      <selection activeCell="AJ25" sqref="AJ25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143CB7-1148-4A31-94FA-6ACB8091C1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KPI 1</vt:lpstr>
      <vt:lpstr>KPI 2 &amp; 5</vt:lpstr>
      <vt:lpstr>KPI 3</vt:lpstr>
      <vt:lpstr>KPI 4</vt:lpstr>
      <vt:lpstr>KPI 6</vt:lpstr>
      <vt:lpstr>Extra KPI </vt:lpstr>
      <vt:lpstr>Opportunity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K S</dc:creator>
  <cp:lastModifiedBy>Jeevan K S</cp:lastModifiedBy>
  <dcterms:created xsi:type="dcterms:W3CDTF">2024-10-28T17:11:41Z</dcterms:created>
  <dcterms:modified xsi:type="dcterms:W3CDTF">2024-11-02T18:41:16Z</dcterms:modified>
</cp:coreProperties>
</file>