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Financial Statements\"/>
    </mc:Choice>
  </mc:AlternateContent>
  <xr:revisionPtr revIDLastSave="0" documentId="13_ncr:1_{11C1E9B5-C9A9-42D1-9095-426A855B3088}" xr6:coauthVersionLast="47" xr6:coauthVersionMax="47" xr10:uidLastSave="{00000000-0000-0000-0000-000000000000}"/>
  <bookViews>
    <workbookView xWindow="6315" yWindow="930" windowWidth="22980" windowHeight="19515" xr2:uid="{00000000-000D-0000-FFFF-FFFF00000000}"/>
  </bookViews>
  <sheets>
    <sheet name="3-Year Sales Forecast" sheetId="3" r:id="rId1"/>
    <sheet name="Charts" sheetId="4" r:id="rId2"/>
    <sheet name="©" sheetId="6" r:id="rId3"/>
  </sheets>
  <definedNames>
    <definedName name="_xlnm.Print_Area" localSheetId="0">'3-Year Sales Forecast'!$A$4:$AV$41</definedName>
    <definedName name="valuevx">42.314159</definedName>
    <definedName name="vertex42_copyright" hidden="1">"© 2016 Vertex42 LLC"</definedName>
    <definedName name="vertex42_id" hidden="1">"sales-forecast.xlsx"</definedName>
    <definedName name="vertex42_title" hidden="1">"Sales Forecast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9" i="3" l="1"/>
  <c r="AT8" i="3"/>
  <c r="AT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D17" i="3"/>
  <c r="E17" i="3"/>
  <c r="F17" i="3"/>
  <c r="G17" i="3"/>
  <c r="H17" i="3"/>
  <c r="I17" i="3"/>
  <c r="J17" i="3"/>
  <c r="K17" i="3"/>
  <c r="L17" i="3"/>
  <c r="M17" i="3"/>
  <c r="C17" i="3"/>
  <c r="P9" i="3" l="1"/>
  <c r="P8" i="3"/>
  <c r="AR12" i="3"/>
  <c r="AF19" i="3"/>
  <c r="AF18" i="3"/>
  <c r="AF17" i="3"/>
  <c r="Q19" i="3"/>
  <c r="Q18" i="3"/>
  <c r="Q17" i="3"/>
  <c r="AQ19" i="3"/>
  <c r="AP19" i="3"/>
  <c r="AO19" i="3"/>
  <c r="AN19" i="3"/>
  <c r="AM19" i="3"/>
  <c r="AL19" i="3"/>
  <c r="AK19" i="3"/>
  <c r="AJ19" i="3"/>
  <c r="AI19" i="3"/>
  <c r="AH19" i="3"/>
  <c r="AG19" i="3"/>
  <c r="AQ18" i="3"/>
  <c r="AP18" i="3"/>
  <c r="AO18" i="3"/>
  <c r="AN18" i="3"/>
  <c r="AM18" i="3"/>
  <c r="AL18" i="3"/>
  <c r="AK18" i="3"/>
  <c r="AJ18" i="3"/>
  <c r="AI18" i="3"/>
  <c r="AH18" i="3"/>
  <c r="AG18" i="3"/>
  <c r="AQ17" i="3"/>
  <c r="AP17" i="3"/>
  <c r="AO17" i="3"/>
  <c r="AN17" i="3"/>
  <c r="AM17" i="3"/>
  <c r="AL17" i="3"/>
  <c r="AK17" i="3"/>
  <c r="AJ17" i="3"/>
  <c r="AI17" i="3"/>
  <c r="AH17" i="3"/>
  <c r="AG17" i="3"/>
  <c r="AB19" i="3"/>
  <c r="AA19" i="3"/>
  <c r="Z19" i="3"/>
  <c r="Y19" i="3"/>
  <c r="X19" i="3"/>
  <c r="W19" i="3"/>
  <c r="V19" i="3"/>
  <c r="U19" i="3"/>
  <c r="T19" i="3"/>
  <c r="S19" i="3"/>
  <c r="R19" i="3"/>
  <c r="AB18" i="3"/>
  <c r="AA18" i="3"/>
  <c r="Z18" i="3"/>
  <c r="Y18" i="3"/>
  <c r="X18" i="3"/>
  <c r="W18" i="3"/>
  <c r="V18" i="3"/>
  <c r="U18" i="3"/>
  <c r="T18" i="3"/>
  <c r="S18" i="3"/>
  <c r="R18" i="3"/>
  <c r="AB17" i="3"/>
  <c r="AA17" i="3"/>
  <c r="Z17" i="3"/>
  <c r="Y17" i="3"/>
  <c r="X17" i="3"/>
  <c r="W17" i="3"/>
  <c r="V17" i="3"/>
  <c r="U17" i="3"/>
  <c r="T17" i="3"/>
  <c r="S17" i="3"/>
  <c r="R17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Q22" i="3"/>
  <c r="AP22" i="3"/>
  <c r="AP25" i="3" s="1"/>
  <c r="AO22" i="3"/>
  <c r="AO25" i="3" s="1"/>
  <c r="AN22" i="3"/>
  <c r="AM22" i="3"/>
  <c r="AL22" i="3"/>
  <c r="AL25" i="3" s="1"/>
  <c r="AK22" i="3"/>
  <c r="AK25" i="3" s="1"/>
  <c r="AJ22" i="3"/>
  <c r="AI22" i="3"/>
  <c r="AH22" i="3"/>
  <c r="AH25" i="3" s="1"/>
  <c r="AG22" i="3"/>
  <c r="AG25" i="3" s="1"/>
  <c r="AF22" i="3"/>
  <c r="AB24" i="3"/>
  <c r="AA24" i="3"/>
  <c r="Z24" i="3"/>
  <c r="Y24" i="3"/>
  <c r="X24" i="3"/>
  <c r="W24" i="3"/>
  <c r="V24" i="3"/>
  <c r="U24" i="3"/>
  <c r="T24" i="3"/>
  <c r="S24" i="3"/>
  <c r="R24" i="3"/>
  <c r="Q24" i="3"/>
  <c r="AB23" i="3"/>
  <c r="AA23" i="3"/>
  <c r="Z23" i="3"/>
  <c r="Y23" i="3"/>
  <c r="X23" i="3"/>
  <c r="W23" i="3"/>
  <c r="V23" i="3"/>
  <c r="U23" i="3"/>
  <c r="T23" i="3"/>
  <c r="S23" i="3"/>
  <c r="R23" i="3"/>
  <c r="Q23" i="3"/>
  <c r="AB22" i="3"/>
  <c r="AA22" i="3"/>
  <c r="AA25" i="3" s="1"/>
  <c r="Z22" i="3"/>
  <c r="Z25" i="3" s="1"/>
  <c r="Y22" i="3"/>
  <c r="X22" i="3"/>
  <c r="W22" i="3"/>
  <c r="W25" i="3" s="1"/>
  <c r="V22" i="3"/>
  <c r="V25" i="3" s="1"/>
  <c r="U22" i="3"/>
  <c r="T22" i="3"/>
  <c r="S22" i="3"/>
  <c r="S25" i="3" s="1"/>
  <c r="R22" i="3"/>
  <c r="R25" i="3" s="1"/>
  <c r="Q22" i="3"/>
  <c r="B22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B35" i="3"/>
  <c r="AA35" i="3"/>
  <c r="Z35" i="3"/>
  <c r="Y35" i="3"/>
  <c r="X35" i="3"/>
  <c r="W35" i="3"/>
  <c r="V35" i="3"/>
  <c r="U35" i="3"/>
  <c r="T35" i="3"/>
  <c r="S35" i="3"/>
  <c r="R35" i="3"/>
  <c r="Q35" i="3"/>
  <c r="AB34" i="3"/>
  <c r="AA34" i="3"/>
  <c r="Z34" i="3"/>
  <c r="Z39" i="3" s="1"/>
  <c r="Y34" i="3"/>
  <c r="Y39" i="3" s="1"/>
  <c r="X34" i="3"/>
  <c r="W34" i="3"/>
  <c r="V34" i="3"/>
  <c r="V39" i="3" s="1"/>
  <c r="U34" i="3"/>
  <c r="T34" i="3"/>
  <c r="S34" i="3"/>
  <c r="R34" i="3"/>
  <c r="R39" i="3" s="1"/>
  <c r="Q34" i="3"/>
  <c r="Q39" i="3" s="1"/>
  <c r="AB33" i="3"/>
  <c r="AB38" i="3" s="1"/>
  <c r="AA33" i="3"/>
  <c r="AA38" i="3" s="1"/>
  <c r="Z33" i="3"/>
  <c r="Z38" i="3" s="1"/>
  <c r="Y33" i="3"/>
  <c r="X33" i="3"/>
  <c r="X38" i="3" s="1"/>
  <c r="W33" i="3"/>
  <c r="W38" i="3" s="1"/>
  <c r="V33" i="3"/>
  <c r="V38" i="3" s="1"/>
  <c r="U33" i="3"/>
  <c r="T33" i="3"/>
  <c r="T38" i="3" s="1"/>
  <c r="S33" i="3"/>
  <c r="S38" i="3" s="1"/>
  <c r="R33" i="3"/>
  <c r="R38" i="3" s="1"/>
  <c r="Q33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Q38" i="3"/>
  <c r="AP38" i="3"/>
  <c r="AO38" i="3"/>
  <c r="AN38" i="3"/>
  <c r="AN41" i="3" s="1"/>
  <c r="AM38" i="3"/>
  <c r="AL38" i="3"/>
  <c r="AK38" i="3"/>
  <c r="AJ38" i="3"/>
  <c r="AI38" i="3"/>
  <c r="AH38" i="3"/>
  <c r="AG38" i="3"/>
  <c r="AF38" i="3"/>
  <c r="AF41" i="3" s="1"/>
  <c r="AB40" i="3"/>
  <c r="AA40" i="3"/>
  <c r="Z40" i="3"/>
  <c r="Y40" i="3"/>
  <c r="X40" i="3"/>
  <c r="W40" i="3"/>
  <c r="V40" i="3"/>
  <c r="U40" i="3"/>
  <c r="T40" i="3"/>
  <c r="S40" i="3"/>
  <c r="R40" i="3"/>
  <c r="Q40" i="3"/>
  <c r="AB39" i="3"/>
  <c r="AA39" i="3"/>
  <c r="X39" i="3"/>
  <c r="W39" i="3"/>
  <c r="U39" i="3"/>
  <c r="T39" i="3"/>
  <c r="S39" i="3"/>
  <c r="Y38" i="3"/>
  <c r="U38" i="3"/>
  <c r="U41" i="3" s="1"/>
  <c r="Q38" i="3"/>
  <c r="AE9" i="3"/>
  <c r="AE8" i="3"/>
  <c r="AE7" i="3"/>
  <c r="P7" i="3"/>
  <c r="AC12" i="3"/>
  <c r="AC13" i="3"/>
  <c r="AC14" i="3"/>
  <c r="B23" i="3"/>
  <c r="C23" i="3"/>
  <c r="D23" i="3"/>
  <c r="E23" i="3"/>
  <c r="F23" i="3"/>
  <c r="G23" i="3"/>
  <c r="H23" i="3"/>
  <c r="I23" i="3"/>
  <c r="J23" i="3"/>
  <c r="K23" i="3"/>
  <c r="L23" i="3"/>
  <c r="M23" i="3"/>
  <c r="B24" i="3"/>
  <c r="C24" i="3"/>
  <c r="D24" i="3"/>
  <c r="E24" i="3"/>
  <c r="F24" i="3"/>
  <c r="G24" i="3"/>
  <c r="H24" i="3"/>
  <c r="I24" i="3"/>
  <c r="J24" i="3"/>
  <c r="K24" i="3"/>
  <c r="L24" i="3"/>
  <c r="M24" i="3"/>
  <c r="C22" i="3"/>
  <c r="D22" i="3"/>
  <c r="E22" i="3"/>
  <c r="F22" i="3"/>
  <c r="G22" i="3"/>
  <c r="H22" i="3"/>
  <c r="I22" i="3"/>
  <c r="J22" i="3"/>
  <c r="K22" i="3"/>
  <c r="L22" i="3"/>
  <c r="M22" i="3"/>
  <c r="B34" i="3"/>
  <c r="C34" i="3"/>
  <c r="D34" i="3"/>
  <c r="D39" i="3" s="1"/>
  <c r="E34" i="3"/>
  <c r="E39" i="3" s="1"/>
  <c r="F34" i="3"/>
  <c r="F39" i="3" s="1"/>
  <c r="G34" i="3"/>
  <c r="G39" i="3" s="1"/>
  <c r="H34" i="3"/>
  <c r="H39" i="3" s="1"/>
  <c r="I34" i="3"/>
  <c r="J34" i="3"/>
  <c r="J39" i="3" s="1"/>
  <c r="K34" i="3"/>
  <c r="K39" i="3" s="1"/>
  <c r="L34" i="3"/>
  <c r="L39" i="3" s="1"/>
  <c r="M34" i="3"/>
  <c r="M39" i="3" s="1"/>
  <c r="B35" i="3"/>
  <c r="C35" i="3"/>
  <c r="D35" i="3"/>
  <c r="D40" i="3" s="1"/>
  <c r="E35" i="3"/>
  <c r="E40" i="3" s="1"/>
  <c r="F35" i="3"/>
  <c r="F40" i="3" s="1"/>
  <c r="G35" i="3"/>
  <c r="G40" i="3" s="1"/>
  <c r="H35" i="3"/>
  <c r="H40" i="3" s="1"/>
  <c r="I35" i="3"/>
  <c r="J35" i="3"/>
  <c r="K35" i="3"/>
  <c r="K40" i="3" s="1"/>
  <c r="L35" i="3"/>
  <c r="L40" i="3" s="1"/>
  <c r="M35" i="3"/>
  <c r="M40" i="3" s="1"/>
  <c r="C33" i="3"/>
  <c r="C38" i="3" s="1"/>
  <c r="D33" i="3"/>
  <c r="D38" i="3" s="1"/>
  <c r="E33" i="3"/>
  <c r="E38" i="3" s="1"/>
  <c r="F33" i="3"/>
  <c r="F38" i="3" s="1"/>
  <c r="G33" i="3"/>
  <c r="H33" i="3"/>
  <c r="H38" i="3" s="1"/>
  <c r="I33" i="3"/>
  <c r="I38" i="3" s="1"/>
  <c r="J33" i="3"/>
  <c r="J38" i="3" s="1"/>
  <c r="K33" i="3"/>
  <c r="K38" i="3" s="1"/>
  <c r="L33" i="3"/>
  <c r="L38" i="3" s="1"/>
  <c r="M33" i="3"/>
  <c r="M38" i="3" s="1"/>
  <c r="B33" i="3"/>
  <c r="B38" i="3" s="1"/>
  <c r="B39" i="3"/>
  <c r="C39" i="3"/>
  <c r="I39" i="3"/>
  <c r="B40" i="3"/>
  <c r="C40" i="3"/>
  <c r="I40" i="3"/>
  <c r="J40" i="3"/>
  <c r="G38" i="3"/>
  <c r="Y41" i="3" l="1"/>
  <c r="U25" i="3"/>
  <c r="AC23" i="3"/>
  <c r="AF25" i="3"/>
  <c r="AN25" i="3"/>
  <c r="AR24" i="3"/>
  <c r="AJ41" i="3"/>
  <c r="X25" i="3"/>
  <c r="AI25" i="3"/>
  <c r="AQ25" i="3"/>
  <c r="AC18" i="3"/>
  <c r="AC19" i="3"/>
  <c r="AC35" i="3"/>
  <c r="AR18" i="3"/>
  <c r="AR19" i="3"/>
  <c r="Q25" i="3"/>
  <c r="Y25" i="3"/>
  <c r="AC24" i="3"/>
  <c r="AJ25" i="3"/>
  <c r="AR23" i="3"/>
  <c r="AC17" i="3"/>
  <c r="AR17" i="3"/>
  <c r="AR35" i="3"/>
  <c r="T25" i="3"/>
  <c r="AB25" i="3"/>
  <c r="AM25" i="3"/>
  <c r="E41" i="3"/>
  <c r="F41" i="3"/>
  <c r="M41" i="3"/>
  <c r="I41" i="3"/>
  <c r="J41" i="3"/>
  <c r="AR22" i="3"/>
  <c r="AR25" i="3" s="1"/>
  <c r="AC22" i="3"/>
  <c r="AG41" i="3"/>
  <c r="AK41" i="3"/>
  <c r="AO41" i="3"/>
  <c r="AR39" i="3"/>
  <c r="AR33" i="3"/>
  <c r="AR34" i="3"/>
  <c r="AC34" i="3"/>
  <c r="S41" i="3"/>
  <c r="W41" i="3"/>
  <c r="AA41" i="3"/>
  <c r="Q41" i="3"/>
  <c r="T41" i="3"/>
  <c r="X41" i="3"/>
  <c r="AB41" i="3"/>
  <c r="AC33" i="3"/>
  <c r="AI41" i="3"/>
  <c r="AM41" i="3"/>
  <c r="AQ41" i="3"/>
  <c r="AH41" i="3"/>
  <c r="AL41" i="3"/>
  <c r="AP41" i="3"/>
  <c r="AR40" i="3"/>
  <c r="AC39" i="3"/>
  <c r="Z41" i="3"/>
  <c r="R41" i="3"/>
  <c r="V41" i="3"/>
  <c r="AC40" i="3"/>
  <c r="AR38" i="3"/>
  <c r="AC38" i="3"/>
  <c r="D41" i="3"/>
  <c r="K41" i="3"/>
  <c r="G41" i="3"/>
  <c r="C41" i="3"/>
  <c r="B41" i="3"/>
  <c r="H41" i="3"/>
  <c r="L41" i="3"/>
  <c r="AC25" i="3" l="1"/>
  <c r="AC41" i="3"/>
  <c r="AR41" i="3"/>
  <c r="B6" i="3"/>
  <c r="C6" i="3" s="1"/>
  <c r="D6" i="3" s="1"/>
  <c r="E6" i="3" s="1"/>
  <c r="F6" i="3" s="1"/>
  <c r="G6" i="3" s="1"/>
  <c r="H6" i="3" s="1"/>
  <c r="I6" i="3" s="1"/>
  <c r="J6" i="3" s="1"/>
  <c r="K6" i="3" s="1"/>
  <c r="L6" i="3" s="1"/>
  <c r="M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M25" i="3" l="1"/>
  <c r="L25" i="3"/>
  <c r="K25" i="3"/>
  <c r="J25" i="3"/>
  <c r="I25" i="3"/>
  <c r="H25" i="3"/>
  <c r="G25" i="3"/>
  <c r="F25" i="3"/>
  <c r="E25" i="3"/>
  <c r="D25" i="3"/>
  <c r="C25" i="3"/>
  <c r="B25" i="3"/>
  <c r="AR30" i="3"/>
  <c r="AC30" i="3"/>
  <c r="N30" i="3"/>
  <c r="A30" i="3"/>
  <c r="AR29" i="3"/>
  <c r="AC29" i="3"/>
  <c r="N29" i="3"/>
  <c r="A29" i="3"/>
  <c r="AR28" i="3"/>
  <c r="AC28" i="3"/>
  <c r="N28" i="3"/>
  <c r="A28" i="3"/>
  <c r="AR14" i="3"/>
  <c r="N14" i="3"/>
  <c r="AR13" i="3"/>
  <c r="N13" i="3"/>
  <c r="N12" i="3"/>
  <c r="AU12" i="3" s="1"/>
  <c r="A19" i="3"/>
  <c r="A18" i="3"/>
  <c r="A17" i="3"/>
  <c r="AR9" i="3"/>
  <c r="AC9" i="3"/>
  <c r="N9" i="3"/>
  <c r="AR8" i="3"/>
  <c r="AC8" i="3"/>
  <c r="N8" i="3"/>
  <c r="AR7" i="3"/>
  <c r="AC7" i="3"/>
  <c r="N7" i="3"/>
  <c r="AT28" i="3" l="1"/>
  <c r="AE28" i="3"/>
  <c r="P28" i="3"/>
  <c r="AT30" i="3"/>
  <c r="P30" i="3"/>
  <c r="AE30" i="3"/>
  <c r="AT29" i="3"/>
  <c r="P29" i="3"/>
  <c r="AE29" i="3"/>
  <c r="A35" i="3"/>
  <c r="AT19" i="3"/>
  <c r="AE19" i="3"/>
  <c r="P19" i="3"/>
  <c r="A34" i="3"/>
  <c r="AT18" i="3"/>
  <c r="P18" i="3"/>
  <c r="AE18" i="3"/>
  <c r="A33" i="3"/>
  <c r="AT17" i="3"/>
  <c r="P17" i="3"/>
  <c r="AE17" i="3"/>
  <c r="AU7" i="3"/>
  <c r="N39" i="3"/>
  <c r="N17" i="3"/>
  <c r="AU17" i="3" s="1"/>
  <c r="N24" i="3"/>
  <c r="AU24" i="3" s="1"/>
  <c r="AV24" i="3"/>
  <c r="N18" i="3"/>
  <c r="AU18" i="3" s="1"/>
  <c r="N40" i="3"/>
  <c r="N23" i="3"/>
  <c r="AU23" i="3" s="1"/>
  <c r="N19" i="3"/>
  <c r="AV19" i="3"/>
  <c r="AV7" i="3"/>
  <c r="AU8" i="3"/>
  <c r="AV8" i="3"/>
  <c r="AU9" i="3"/>
  <c r="AV9" i="3"/>
  <c r="AV12" i="3"/>
  <c r="AU13" i="3"/>
  <c r="AV13" i="3"/>
  <c r="AU14" i="3"/>
  <c r="AV14" i="3"/>
  <c r="AU28" i="3"/>
  <c r="AV28" i="3"/>
  <c r="AU29" i="3"/>
  <c r="AV29" i="3"/>
  <c r="AU30" i="3"/>
  <c r="AV30" i="3"/>
  <c r="A12" i="3"/>
  <c r="A13" i="3"/>
  <c r="A14" i="3"/>
  <c r="N33" i="3"/>
  <c r="N34" i="3"/>
  <c r="AV39" i="3"/>
  <c r="N35" i="3"/>
  <c r="N22" i="3"/>
  <c r="AT12" i="3" l="1"/>
  <c r="AE12" i="3"/>
  <c r="P12" i="3"/>
  <c r="AT34" i="3"/>
  <c r="AE34" i="3"/>
  <c r="P34" i="3"/>
  <c r="A24" i="3"/>
  <c r="AT14" i="3"/>
  <c r="AE14" i="3"/>
  <c r="P14" i="3"/>
  <c r="AT33" i="3"/>
  <c r="AE33" i="3"/>
  <c r="P33" i="3"/>
  <c r="AT35" i="3"/>
  <c r="AE35" i="3"/>
  <c r="P35" i="3"/>
  <c r="AT13" i="3"/>
  <c r="AE13" i="3"/>
  <c r="P13" i="3"/>
  <c r="AV17" i="3"/>
  <c r="AU40" i="3"/>
  <c r="AU39" i="3"/>
  <c r="AV40" i="3"/>
  <c r="N38" i="3"/>
  <c r="AU38" i="3" s="1"/>
  <c r="N25" i="3"/>
  <c r="AU25" i="3" s="1"/>
  <c r="AV23" i="3"/>
  <c r="AV18" i="3"/>
  <c r="AV35" i="3"/>
  <c r="AU35" i="3"/>
  <c r="AV33" i="3"/>
  <c r="AU34" i="3"/>
  <c r="AU19" i="3"/>
  <c r="AV34" i="3"/>
  <c r="AU33" i="3"/>
  <c r="AV22" i="3"/>
  <c r="AU22" i="3"/>
  <c r="AV38" i="3"/>
  <c r="A40" i="3"/>
  <c r="A39" i="3"/>
  <c r="A23" i="3"/>
  <c r="A38" i="3"/>
  <c r="A22" i="3"/>
  <c r="AT24" i="3" l="1"/>
  <c r="AE24" i="3"/>
  <c r="P24" i="3"/>
  <c r="AT23" i="3"/>
  <c r="AE23" i="3"/>
  <c r="P23" i="3"/>
  <c r="AT39" i="3"/>
  <c r="AE39" i="3"/>
  <c r="P39" i="3"/>
  <c r="AT40" i="3"/>
  <c r="AE40" i="3"/>
  <c r="P40" i="3"/>
  <c r="AT22" i="3"/>
  <c r="AE22" i="3"/>
  <c r="P22" i="3"/>
  <c r="AT38" i="3"/>
  <c r="AE38" i="3"/>
  <c r="P38" i="3"/>
  <c r="N41" i="3"/>
  <c r="AU41" i="3" s="1"/>
  <c r="AV41" i="3"/>
  <c r="AV25" i="3"/>
</calcChain>
</file>

<file path=xl/sharedStrings.xml><?xml version="1.0" encoding="utf-8"?>
<sst xmlns="http://schemas.openxmlformats.org/spreadsheetml/2006/main" count="112" uniqueCount="49">
  <si>
    <t>Revenue</t>
  </si>
  <si>
    <t>Total Revenue</t>
  </si>
  <si>
    <t>Unit Price</t>
  </si>
  <si>
    <t>Total Units Sold</t>
  </si>
  <si>
    <t>Units Sold</t>
  </si>
  <si>
    <t>Product/Service A</t>
  </si>
  <si>
    <t>Product/Service B</t>
  </si>
  <si>
    <t>Product/Service C</t>
  </si>
  <si>
    <t>Total Gross Profit</t>
  </si>
  <si>
    <t>Unit COGS</t>
  </si>
  <si>
    <t>Forecast Start Date</t>
  </si>
  <si>
    <t>Year 1</t>
  </si>
  <si>
    <t>Year 2</t>
  </si>
  <si>
    <t>Gross Profit</t>
  </si>
  <si>
    <t>Year 3</t>
  </si>
  <si>
    <t>Avg Growth Rate</t>
  </si>
  <si>
    <t>Avg Unit Price</t>
  </si>
  <si>
    <t>Avg COGS</t>
  </si>
  <si>
    <t>Yr 2 vs Yr 1</t>
  </si>
  <si>
    <t>Yr 3 vs Yr 2</t>
  </si>
  <si>
    <t>&lt;</t>
  </si>
  <si>
    <t>&gt;</t>
  </si>
  <si>
    <t>Sales Forecast Template - 3 Years</t>
  </si>
  <si>
    <t>Sales Growth Rate</t>
  </si>
  <si>
    <t>(Units Sold * Unit Price)</t>
  </si>
  <si>
    <t>[Business Name] Sales Forecast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</si>
  <si>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</si>
  <si>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</si>
  <si>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</si>
  <si>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</si>
  <si>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Sales Forecast Template</t>
  </si>
  <si>
    <t>Year-to-Year Comparison</t>
  </si>
  <si>
    <t>Hide these columns for the 3-year summary view</t>
  </si>
  <si>
    <t>Sales Forecast Year 2</t>
  </si>
  <si>
    <t>Sales Forecast Year 3</t>
  </si>
  <si>
    <t>(Unit Price - Unit COGS)</t>
  </si>
  <si>
    <t>Margin Per Unit</t>
  </si>
  <si>
    <t>Avg Margin</t>
  </si>
  <si>
    <t>% Change</t>
  </si>
  <si>
    <t>Difference</t>
  </si>
  <si>
    <r>
      <t xml:space="preserve">Edit cells that do </t>
    </r>
    <r>
      <rPr>
        <i/>
        <sz val="9"/>
        <color theme="1"/>
        <rFont val="Arial"/>
        <family val="2"/>
      </rPr>
      <t>not</t>
    </r>
    <r>
      <rPr>
        <sz val="9"/>
        <color theme="1"/>
        <rFont val="Arial"/>
        <family val="2"/>
      </rPr>
      <t xml:space="preserve"> contain formulas</t>
    </r>
  </si>
  <si>
    <t>(Revenue - COGS or Margin Per Unit * Units Sold)</t>
  </si>
  <si>
    <t>HELP</t>
  </si>
  <si>
    <t>&lt; Hide these columns for the 3-year summary view &gt;</t>
  </si>
  <si>
    <t>https://www.vertex42.com/ExcelTemplates/sales-forecast.html</t>
  </si>
  <si>
    <t>https://www.vertex42.com/licensing/EULA_privateuse.html</t>
  </si>
  <si>
    <t>© 2016-2021 Vertex42 LLC</t>
  </si>
  <si>
    <t>License Agreement</t>
  </si>
  <si>
    <t>Do not delete this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</si>
</sst>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[$-409]mmm\-yy;@"/>
  </numFmts>
  <fonts count="3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9" tint="-0.249977111117893"/>
      <name val="Arial"/>
      <family val="2"/>
    </font>
    <font>
      <b/>
      <sz val="10"/>
      <color theme="3"/>
      <name val="Arial"/>
      <family val="2"/>
    </font>
    <font>
      <sz val="10"/>
      <color theme="0"/>
      <name val="Arial"/>
      <family val="2"/>
    </font>
    <font>
      <b/>
      <sz val="20"/>
      <color theme="0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3"/>
      <name val="Arial"/>
      <family val="2"/>
    </font>
    <font>
      <b/>
      <sz val="8"/>
      <name val="Arial"/>
      <family val="2"/>
    </font>
    <font>
      <i/>
      <sz val="8"/>
      <color theme="1"/>
      <name val="Arial"/>
      <family val="2"/>
    </font>
    <font>
      <b/>
      <sz val="12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4" tint="-0.499984740745262"/>
      <name val="Arial"/>
      <family val="2"/>
    </font>
    <font>
      <sz val="8"/>
      <name val="Arial"/>
      <family val="2"/>
    </font>
    <font>
      <b/>
      <sz val="9"/>
      <color theme="4" tint="-0.499984740745262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2"/>
      <color indexed="12"/>
      <name val="Arial"/>
      <family val="2"/>
    </font>
    <font>
      <u/>
      <sz val="11"/>
      <color rgb="FF3333FF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i/>
      <sz val="9"/>
      <color theme="1"/>
      <name val="Arial"/>
      <family val="2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3464AB"/>
        <bgColor indexed="64"/>
      </patternFill>
    </fill>
  </fills>
  <borders count="20">
    <border>
      <left/>
      <right/>
      <top/>
      <bottom/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24994659260841701"/>
      </left>
      <right/>
      <top/>
      <bottom/>
      <diagonal/>
    </border>
    <border>
      <left/>
      <right style="medium">
        <color theme="4" tint="-0.2499465926084170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rgb="FF3464AB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/>
    <xf numFmtId="0" fontId="31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5" fillId="0" borderId="0" xfId="0" applyFont="1" applyBorder="1"/>
    <xf numFmtId="0" fontId="4" fillId="0" borderId="0" xfId="0" applyFont="1" applyBorder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Border="1" applyAlignment="1">
      <alignment vertical="center"/>
    </xf>
    <xf numFmtId="6" fontId="10" fillId="2" borderId="8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7" fillId="3" borderId="0" xfId="0" applyFont="1" applyFill="1" applyBorder="1"/>
    <xf numFmtId="0" fontId="12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right" vertical="center"/>
    </xf>
    <xf numFmtId="0" fontId="10" fillId="6" borderId="0" xfId="0" applyFont="1" applyFill="1" applyAlignment="1">
      <alignment horizontal="left"/>
    </xf>
    <xf numFmtId="0" fontId="18" fillId="6" borderId="0" xfId="0" applyFont="1" applyFill="1" applyAlignment="1">
      <alignment horizontal="left" vertical="center"/>
    </xf>
    <xf numFmtId="0" fontId="15" fillId="6" borderId="10" xfId="0" applyFont="1" applyFill="1" applyBorder="1" applyAlignment="1">
      <alignment horizontal="right" vertical="center"/>
    </xf>
    <xf numFmtId="0" fontId="16" fillId="6" borderId="9" xfId="0" applyFont="1" applyFill="1" applyBorder="1" applyAlignment="1">
      <alignment horizontal="left" vertical="center"/>
    </xf>
    <xf numFmtId="6" fontId="10" fillId="7" borderId="7" xfId="0" applyNumberFormat="1" applyFont="1" applyFill="1" applyBorder="1" applyAlignment="1">
      <alignment horizontal="center" vertical="center"/>
    </xf>
    <xf numFmtId="8" fontId="10" fillId="7" borderId="7" xfId="0" applyNumberFormat="1" applyFont="1" applyFill="1" applyBorder="1" applyAlignment="1">
      <alignment horizontal="center" vertical="center"/>
    </xf>
    <xf numFmtId="9" fontId="10" fillId="7" borderId="7" xfId="0" applyNumberFormat="1" applyFont="1" applyFill="1" applyBorder="1" applyAlignment="1">
      <alignment horizontal="center" vertical="center"/>
    </xf>
    <xf numFmtId="9" fontId="10" fillId="7" borderId="7" xfId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9" fontId="10" fillId="4" borderId="7" xfId="0" applyNumberFormat="1" applyFont="1" applyFill="1" applyBorder="1" applyAlignment="1">
      <alignment horizontal="center" vertical="center"/>
    </xf>
    <xf numFmtId="8" fontId="10" fillId="4" borderId="7" xfId="0" applyNumberFormat="1" applyFont="1" applyFill="1" applyBorder="1" applyAlignment="1">
      <alignment horizontal="center" vertical="center"/>
    </xf>
    <xf numFmtId="6" fontId="9" fillId="4" borderId="8" xfId="0" applyNumberFormat="1" applyFont="1" applyFill="1" applyBorder="1" applyAlignment="1">
      <alignment horizontal="center" vertical="center"/>
    </xf>
    <xf numFmtId="6" fontId="9" fillId="4" borderId="7" xfId="0" applyNumberFormat="1" applyFont="1" applyFill="1" applyBorder="1" applyAlignment="1">
      <alignment horizontal="center" vertical="center"/>
    </xf>
    <xf numFmtId="6" fontId="9" fillId="4" borderId="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8" fillId="4" borderId="0" xfId="0" applyFont="1" applyFill="1" applyBorder="1" applyAlignment="1">
      <alignment horizontal="right" vertical="center"/>
    </xf>
    <xf numFmtId="0" fontId="25" fillId="4" borderId="0" xfId="0" applyFont="1" applyFill="1" applyAlignment="1">
      <alignment horizontal="right" vertical="center"/>
    </xf>
    <xf numFmtId="0" fontId="26" fillId="6" borderId="0" xfId="0" applyFont="1" applyFill="1" applyAlignment="1">
      <alignment horizontal="left" vertical="center"/>
    </xf>
    <xf numFmtId="0" fontId="25" fillId="4" borderId="0" xfId="0" applyFont="1" applyFill="1" applyAlignment="1">
      <alignment vertical="center"/>
    </xf>
    <xf numFmtId="9" fontId="10" fillId="8" borderId="4" xfId="0" applyNumberFormat="1" applyFont="1" applyFill="1" applyBorder="1" applyAlignment="1">
      <alignment horizontal="center" vertical="center"/>
    </xf>
    <xf numFmtId="1" fontId="10" fillId="3" borderId="4" xfId="0" applyNumberFormat="1" applyFont="1" applyFill="1" applyBorder="1" applyAlignment="1" applyProtection="1">
      <alignment horizontal="center" vertical="center"/>
      <protection locked="0"/>
    </xf>
    <xf numFmtId="8" fontId="10" fillId="0" borderId="4" xfId="0" applyNumberFormat="1" applyFont="1" applyBorder="1" applyAlignment="1" applyProtection="1">
      <alignment horizontal="center" vertical="center"/>
      <protection locked="0"/>
    </xf>
    <xf numFmtId="8" fontId="10" fillId="0" borderId="5" xfId="0" applyNumberFormat="1" applyFont="1" applyBorder="1" applyAlignment="1" applyProtection="1">
      <alignment horizontal="center" vertical="center"/>
      <protection locked="0"/>
    </xf>
    <xf numFmtId="0" fontId="10" fillId="8" borderId="7" xfId="0" applyFont="1" applyFill="1" applyBorder="1" applyAlignment="1">
      <alignment vertical="center"/>
    </xf>
    <xf numFmtId="6" fontId="10" fillId="8" borderId="12" xfId="0" applyNumberFormat="1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vertical="center"/>
    </xf>
    <xf numFmtId="6" fontId="9" fillId="4" borderId="13" xfId="0" applyNumberFormat="1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center"/>
    </xf>
    <xf numFmtId="6" fontId="9" fillId="4" borderId="1" xfId="0" applyNumberFormat="1" applyFont="1" applyFill="1" applyBorder="1" applyAlignment="1">
      <alignment horizontal="center" vertical="center"/>
    </xf>
    <xf numFmtId="6" fontId="9" fillId="4" borderId="3" xfId="0" applyNumberFormat="1" applyFont="1" applyFill="1" applyBorder="1" applyAlignment="1">
      <alignment horizontal="center" vertical="center"/>
    </xf>
    <xf numFmtId="8" fontId="10" fillId="8" borderId="12" xfId="0" applyNumberFormat="1" applyFont="1" applyFill="1" applyBorder="1" applyAlignment="1">
      <alignment horizontal="center" vertical="center"/>
    </xf>
    <xf numFmtId="8" fontId="10" fillId="0" borderId="12" xfId="0" applyNumberFormat="1" applyFont="1" applyBorder="1" applyAlignment="1" applyProtection="1">
      <alignment horizontal="center" vertical="center"/>
      <protection locked="0"/>
    </xf>
    <xf numFmtId="9" fontId="10" fillId="8" borderId="5" xfId="0" applyNumberFormat="1" applyFont="1" applyFill="1" applyBorder="1" applyAlignment="1">
      <alignment horizontal="center" vertical="center"/>
    </xf>
    <xf numFmtId="9" fontId="10" fillId="8" borderId="12" xfId="0" applyNumberFormat="1" applyFont="1" applyFill="1" applyBorder="1" applyAlignment="1">
      <alignment horizontal="center" vertical="center"/>
    </xf>
    <xf numFmtId="0" fontId="10" fillId="0" borderId="7" xfId="0" applyFont="1" applyBorder="1" applyAlignment="1" applyProtection="1">
      <alignment vertical="center"/>
      <protection locked="0"/>
    </xf>
    <xf numFmtId="1" fontId="10" fillId="3" borderId="5" xfId="0" applyNumberFormat="1" applyFont="1" applyFill="1" applyBorder="1" applyAlignment="1" applyProtection="1">
      <alignment horizontal="center" vertical="center"/>
      <protection locked="0"/>
    </xf>
    <xf numFmtId="1" fontId="10" fillId="3" borderId="12" xfId="0" applyNumberFormat="1" applyFont="1" applyFill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vertical="center"/>
      <protection locked="0"/>
    </xf>
    <xf numFmtId="1" fontId="10" fillId="3" borderId="16" xfId="0" applyNumberFormat="1" applyFont="1" applyFill="1" applyBorder="1" applyAlignment="1" applyProtection="1">
      <alignment horizontal="center" vertical="center"/>
      <protection locked="0"/>
    </xf>
    <xf numFmtId="1" fontId="10" fillId="3" borderId="17" xfId="0" applyNumberFormat="1" applyFont="1" applyFill="1" applyBorder="1" applyAlignment="1" applyProtection="1">
      <alignment horizontal="center" vertical="center"/>
      <protection locked="0"/>
    </xf>
    <xf numFmtId="1" fontId="10" fillId="3" borderId="18" xfId="0" applyNumberFormat="1" applyFont="1" applyFill="1" applyBorder="1" applyAlignment="1" applyProtection="1">
      <alignment horizontal="center" vertical="center"/>
      <protection locked="0"/>
    </xf>
    <xf numFmtId="1" fontId="10" fillId="4" borderId="15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4" fontId="9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7" borderId="7" xfId="0" applyFont="1" applyFill="1" applyBorder="1" applyAlignment="1">
      <alignment vertical="center"/>
    </xf>
    <xf numFmtId="0" fontId="10" fillId="7" borderId="13" xfId="0" applyFont="1" applyFill="1" applyBorder="1" applyAlignment="1">
      <alignment vertical="center"/>
    </xf>
    <xf numFmtId="6" fontId="10" fillId="7" borderId="13" xfId="0" applyNumberFormat="1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vertical="center"/>
    </xf>
    <xf numFmtId="9" fontId="10" fillId="7" borderId="15" xfId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24" fillId="4" borderId="0" xfId="2" applyFill="1" applyAlignment="1">
      <alignment vertical="center"/>
    </xf>
    <xf numFmtId="14" fontId="8" fillId="3" borderId="6" xfId="0" applyNumberFormat="1" applyFont="1" applyFill="1" applyBorder="1" applyAlignment="1" applyProtection="1">
      <alignment horizontal="center" vertical="center"/>
      <protection locked="0"/>
    </xf>
    <xf numFmtId="14" fontId="8" fillId="3" borderId="11" xfId="0" applyNumberFormat="1" applyFont="1" applyFill="1" applyBorder="1" applyAlignment="1" applyProtection="1">
      <alignment horizontal="center" vertical="center"/>
      <protection locked="0"/>
    </xf>
    <xf numFmtId="0" fontId="29" fillId="9" borderId="19" xfId="3" applyFont="1" applyFill="1" applyBorder="1" applyAlignment="1">
      <alignment horizontal="left" vertical="center" indent="1"/>
    </xf>
    <xf numFmtId="0" fontId="29" fillId="9" borderId="19" xfId="3" applyFont="1" applyFill="1" applyBorder="1" applyAlignment="1">
      <alignment horizontal="left" vertical="center"/>
    </xf>
    <xf numFmtId="0" fontId="30" fillId="9" borderId="19" xfId="3" applyFont="1" applyFill="1" applyBorder="1" applyAlignment="1">
      <alignment vertical="center"/>
    </xf>
    <xf numFmtId="0" fontId="28" fillId="0" borderId="0" xfId="3"/>
    <xf numFmtId="0" fontId="20" fillId="3" borderId="0" xfId="3" applyFont="1" applyFill="1"/>
    <xf numFmtId="0" fontId="21" fillId="3" borderId="0" xfId="3" applyFont="1" applyFill="1" applyAlignment="1">
      <alignment horizontal="left" wrapText="1" indent="1"/>
    </xf>
    <xf numFmtId="0" fontId="22" fillId="3" borderId="0" xfId="3" applyFont="1" applyFill="1"/>
    <xf numFmtId="0" fontId="21" fillId="3" borderId="0" xfId="3" applyFont="1" applyFill="1"/>
    <xf numFmtId="0" fontId="21" fillId="3" borderId="0" xfId="3" applyFont="1" applyFill="1" applyAlignment="1">
      <alignment horizontal="left" wrapText="1"/>
    </xf>
    <xf numFmtId="0" fontId="14" fillId="3" borderId="0" xfId="3" applyFont="1" applyFill="1" applyAlignment="1">
      <alignment horizontal="left" wrapText="1"/>
    </xf>
    <xf numFmtId="0" fontId="23" fillId="3" borderId="0" xfId="3" applyFont="1" applyFill="1" applyAlignment="1">
      <alignment horizontal="left" wrapText="1"/>
    </xf>
    <xf numFmtId="0" fontId="21" fillId="3" borderId="0" xfId="3" applyFont="1" applyFill="1" applyAlignment="1">
      <alignment horizontal="left"/>
    </xf>
    <xf numFmtId="0" fontId="32" fillId="3" borderId="0" xfId="3" applyFont="1" applyFill="1" applyAlignment="1">
      <alignment horizontal="left" wrapText="1"/>
    </xf>
    <xf numFmtId="0" fontId="20" fillId="0" borderId="0" xfId="3" applyFont="1"/>
    <xf numFmtId="0" fontId="24" fillId="3" borderId="0" xfId="2" applyFill="1" applyAlignment="1" applyProtection="1">
      <alignment horizontal="left" wrapText="1"/>
    </xf>
  </cellXfs>
  <cellStyles count="5">
    <cellStyle name="Hyperlink" xfId="2" builtinId="8" customBuiltin="1"/>
    <cellStyle name="Hyperlink 2" xfId="4" xr:uid="{62D50DE8-6C11-4289-89A9-B0500ED33FA5}"/>
    <cellStyle name="Normal" xfId="0" builtinId="0"/>
    <cellStyle name="Normal 2" xfId="3" xr:uid="{DDCE2BFE-B310-4296-A632-BA48CC8819E0}"/>
    <cellStyle name="Percent" xfId="1" builtinId="5"/>
  </cellStyles>
  <dxfs count="0"/>
  <tableStyles count="0" defaultTableStyle="TableStyleMedium2" defaultPivotStyle="PivotStyleLight16"/>
  <colors>
    <mruColors>
      <color rgb="FFEAEAEA"/>
      <color rgb="FFDDDDDD"/>
      <color rgb="FF3333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1: Units Sold</a:t>
            </a:r>
          </a:p>
        </c:rich>
      </c:tx>
      <c:layout>
        <c:manualLayout>
          <c:xMode val="edge"/>
          <c:yMode val="edge"/>
          <c:x val="0.3207909011373578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65025371828522"/>
          <c:y val="0.12104229693963091"/>
          <c:w val="0.84323863517060371"/>
          <c:h val="0.57142070978322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'3-Year Sales Forecast'!$A$7</c:f>
              <c:strCache>
                <c:ptCount val="1"/>
                <c:pt idx="0">
                  <c:v>Product/Service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Forecast'!$B$7:$M$7</c:f>
              <c:numCache>
                <c:formatCode>0</c:formatCode>
                <c:ptCount val="12"/>
                <c:pt idx="0">
                  <c:v>500</c:v>
                </c:pt>
                <c:pt idx="1">
                  <c:v>525</c:v>
                </c:pt>
                <c:pt idx="2">
                  <c:v>550</c:v>
                </c:pt>
                <c:pt idx="3">
                  <c:v>575</c:v>
                </c:pt>
                <c:pt idx="4">
                  <c:v>550</c:v>
                </c:pt>
                <c:pt idx="5">
                  <c:v>525</c:v>
                </c:pt>
                <c:pt idx="6">
                  <c:v>525</c:v>
                </c:pt>
                <c:pt idx="7">
                  <c:v>550</c:v>
                </c:pt>
                <c:pt idx="8">
                  <c:v>575</c:v>
                </c:pt>
                <c:pt idx="9">
                  <c:v>600</c:v>
                </c:pt>
                <c:pt idx="10">
                  <c:v>650</c:v>
                </c:pt>
                <c:pt idx="1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E7C-93E5-18B91BD0543A}"/>
            </c:ext>
          </c:extLst>
        </c:ser>
        <c:ser>
          <c:idx val="1"/>
          <c:order val="1"/>
          <c:tx>
            <c:strRef>
              <c:f>'3-Year Sales Forecast'!$A$8</c:f>
              <c:strCache>
                <c:ptCount val="1"/>
                <c:pt idx="0">
                  <c:v>Product/Service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Forecast'!$B$8:$M$8</c:f>
              <c:numCache>
                <c:formatCode>0</c:formatCode>
                <c:ptCount val="12"/>
                <c:pt idx="0">
                  <c:v>1500</c:v>
                </c:pt>
                <c:pt idx="1">
                  <c:v>1000</c:v>
                </c:pt>
                <c:pt idx="2">
                  <c:v>1000</c:v>
                </c:pt>
                <c:pt idx="3">
                  <c:v>1250</c:v>
                </c:pt>
                <c:pt idx="4">
                  <c:v>1250</c:v>
                </c:pt>
                <c:pt idx="5">
                  <c:v>1500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E-4E7C-93E5-18B91BD0543A}"/>
            </c:ext>
          </c:extLst>
        </c:ser>
        <c:ser>
          <c:idx val="2"/>
          <c:order val="2"/>
          <c:tx>
            <c:strRef>
              <c:f>'3-Year Sales Forecast'!$A$9</c:f>
              <c:strCache>
                <c:ptCount val="1"/>
                <c:pt idx="0">
                  <c:v>Product/Service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Forecast'!$B$9:$M$9</c:f>
              <c:numCache>
                <c:formatCode>0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400</c:v>
                </c:pt>
                <c:pt idx="7">
                  <c:v>350</c:v>
                </c:pt>
                <c:pt idx="8">
                  <c:v>350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E-4E7C-93E5-18B91BD05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869760"/>
        <c:axId val="200871296"/>
      </c:barChart>
      <c:dateAx>
        <c:axId val="20086976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1296"/>
        <c:crosses val="autoZero"/>
        <c:auto val="1"/>
        <c:lblOffset val="100"/>
        <c:baseTimeUnit val="months"/>
      </c:dateAx>
      <c:valAx>
        <c:axId val="2008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334033245844267E-3"/>
          <c:y val="0.89832737395766271"/>
          <c:w val="0.97466652668416442"/>
          <c:h val="0.10167262604233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1: Growth Rate</a:t>
            </a:r>
          </a:p>
        </c:rich>
      </c:tx>
      <c:layout>
        <c:manualLayout>
          <c:xMode val="edge"/>
          <c:yMode val="edge"/>
          <c:x val="0.3064553648830024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46109844795442"/>
          <c:y val="0.13309230161256577"/>
          <c:w val="0.84357319695057797"/>
          <c:h val="0.52698560593733146"/>
        </c:manualLayout>
      </c:layout>
      <c:lineChart>
        <c:grouping val="standard"/>
        <c:varyColors val="0"/>
        <c:ser>
          <c:idx val="0"/>
          <c:order val="0"/>
          <c:tx>
            <c:strRef>
              <c:f>'3-Year Sales Forecast'!$A$17</c:f>
              <c:strCache>
                <c:ptCount val="1"/>
                <c:pt idx="0">
                  <c:v>Product/Service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Forecast'!$B$17:$M$17</c:f>
              <c:numCache>
                <c:formatCode>0%</c:formatCode>
                <c:ptCount val="12"/>
                <c:pt idx="0">
                  <c:v>0</c:v>
                </c:pt>
                <c:pt idx="1">
                  <c:v>5.0000000000000044E-2</c:v>
                </c:pt>
                <c:pt idx="2">
                  <c:v>4.7619047619047672E-2</c:v>
                </c:pt>
                <c:pt idx="3">
                  <c:v>4.5454545454545414E-2</c:v>
                </c:pt>
                <c:pt idx="4">
                  <c:v>-4.3478260869565188E-2</c:v>
                </c:pt>
                <c:pt idx="5">
                  <c:v>-4.5454545454545414E-2</c:v>
                </c:pt>
                <c:pt idx="6">
                  <c:v>0</c:v>
                </c:pt>
                <c:pt idx="7">
                  <c:v>4.7619047619047672E-2</c:v>
                </c:pt>
                <c:pt idx="8">
                  <c:v>4.5454545454545414E-2</c:v>
                </c:pt>
                <c:pt idx="9">
                  <c:v>4.3478260869565188E-2</c:v>
                </c:pt>
                <c:pt idx="10">
                  <c:v>8.3333333333333259E-2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7-4A26-B0B9-24B276676AE5}"/>
            </c:ext>
          </c:extLst>
        </c:ser>
        <c:ser>
          <c:idx val="1"/>
          <c:order val="1"/>
          <c:tx>
            <c:strRef>
              <c:f>'3-Year Sales Forecast'!$A$18</c:f>
              <c:strCache>
                <c:ptCount val="1"/>
                <c:pt idx="0">
                  <c:v>Product/Service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Forecast'!$B$18:$M$18</c:f>
              <c:numCache>
                <c:formatCode>0%</c:formatCode>
                <c:ptCount val="12"/>
                <c:pt idx="0">
                  <c:v>0</c:v>
                </c:pt>
                <c:pt idx="1">
                  <c:v>-0.33333333333333337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0.19999999999999996</c:v>
                </c:pt>
                <c:pt idx="6">
                  <c:v>0</c:v>
                </c:pt>
                <c:pt idx="7">
                  <c:v>0.16666666666666674</c:v>
                </c:pt>
                <c:pt idx="8">
                  <c:v>0.14285714285714279</c:v>
                </c:pt>
                <c:pt idx="9">
                  <c:v>0.25</c:v>
                </c:pt>
                <c:pt idx="10">
                  <c:v>0.19999999999999996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7-4A26-B0B9-24B276676AE5}"/>
            </c:ext>
          </c:extLst>
        </c:ser>
        <c:ser>
          <c:idx val="2"/>
          <c:order val="2"/>
          <c:tx>
            <c:strRef>
              <c:f>'3-Year Sales Forecast'!$A$19</c:f>
              <c:strCache>
                <c:ptCount val="1"/>
                <c:pt idx="0">
                  <c:v>Product/Service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Forecast'!$B$19:$M$19</c:f>
              <c:numCache>
                <c:formatCode>0%</c:formatCode>
                <c:ptCount val="12"/>
                <c:pt idx="0">
                  <c:v>0</c:v>
                </c:pt>
                <c:pt idx="1">
                  <c:v>0.33333333333333326</c:v>
                </c:pt>
                <c:pt idx="2">
                  <c:v>0.25</c:v>
                </c:pt>
                <c:pt idx="3">
                  <c:v>0.19999999999999996</c:v>
                </c:pt>
                <c:pt idx="4">
                  <c:v>0.16666666666666674</c:v>
                </c:pt>
                <c:pt idx="5">
                  <c:v>0.14285714285714279</c:v>
                </c:pt>
                <c:pt idx="6">
                  <c:v>0</c:v>
                </c:pt>
                <c:pt idx="7">
                  <c:v>-0.125</c:v>
                </c:pt>
                <c:pt idx="8">
                  <c:v>0</c:v>
                </c:pt>
                <c:pt idx="9">
                  <c:v>-0.1428571428571429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7-4A26-B0B9-24B276676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22240"/>
        <c:axId val="200923776"/>
      </c:lineChart>
      <c:dateAx>
        <c:axId val="20092224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low"/>
        <c:spPr>
          <a:noFill/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23776"/>
        <c:crosses val="autoZero"/>
        <c:auto val="1"/>
        <c:lblOffset val="100"/>
        <c:baseTimeUnit val="months"/>
      </c:dateAx>
      <c:valAx>
        <c:axId val="2009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165847187496167E-3"/>
          <c:y val="0.89606728646703815"/>
          <c:w val="0.98622449378054933"/>
          <c:h val="0.10393271353296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1: Gross Profit</a:t>
            </a:r>
            <a:endParaRPr lang="en-US"/>
          </a:p>
        </c:rich>
      </c:tx>
      <c:layout>
        <c:manualLayout>
          <c:xMode val="edge"/>
          <c:yMode val="edge"/>
          <c:x val="0.3080620122484689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529497812773403"/>
          <c:y val="0.13849149526213181"/>
          <c:w val="0.79559391076115482"/>
          <c:h val="0.53763233160543455"/>
        </c:manualLayout>
      </c:layout>
      <c:lineChart>
        <c:grouping val="standard"/>
        <c:varyColors val="0"/>
        <c:ser>
          <c:idx val="0"/>
          <c:order val="0"/>
          <c:tx>
            <c:strRef>
              <c:f>'3-Year Sales Forecast'!$A$38</c:f>
              <c:strCache>
                <c:ptCount val="1"/>
                <c:pt idx="0">
                  <c:v>Product/Service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Forecast'!$B$38:$M$38</c:f>
              <c:numCache>
                <c:formatCode>"$"#,##0_);[Red]\("$"#,##0\)</c:formatCode>
                <c:ptCount val="12"/>
                <c:pt idx="0">
                  <c:v>7744.9999999999991</c:v>
                </c:pt>
                <c:pt idx="1">
                  <c:v>8132.2499999999991</c:v>
                </c:pt>
                <c:pt idx="2">
                  <c:v>8519.5</c:v>
                </c:pt>
                <c:pt idx="3">
                  <c:v>8906.75</c:v>
                </c:pt>
                <c:pt idx="4">
                  <c:v>8519.5</c:v>
                </c:pt>
                <c:pt idx="5">
                  <c:v>8132.2499999999991</c:v>
                </c:pt>
                <c:pt idx="6">
                  <c:v>8132.2499999999991</c:v>
                </c:pt>
                <c:pt idx="7">
                  <c:v>8519.5</c:v>
                </c:pt>
                <c:pt idx="8">
                  <c:v>8906.75</c:v>
                </c:pt>
                <c:pt idx="9">
                  <c:v>9593.9999999999982</c:v>
                </c:pt>
                <c:pt idx="10">
                  <c:v>10393.499999999998</c:v>
                </c:pt>
                <c:pt idx="11">
                  <c:v>10393.499999999998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4-4C0B-9B47-43DB855B1AA3}"/>
            </c:ext>
          </c:extLst>
        </c:ser>
        <c:ser>
          <c:idx val="1"/>
          <c:order val="1"/>
          <c:tx>
            <c:strRef>
              <c:f>'3-Year Sales Forecast'!$A$39</c:f>
              <c:strCache>
                <c:ptCount val="1"/>
                <c:pt idx="0">
                  <c:v>Product/Service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Forecast'!$B$39:$M$39</c:f>
              <c:numCache>
                <c:formatCode>"$"#,##0_);[Red]\("$"#,##0\)</c:formatCode>
                <c:ptCount val="12"/>
                <c:pt idx="0">
                  <c:v>17835</c:v>
                </c:pt>
                <c:pt idx="1">
                  <c:v>11890</c:v>
                </c:pt>
                <c:pt idx="2">
                  <c:v>11890</c:v>
                </c:pt>
                <c:pt idx="3">
                  <c:v>14862.5</c:v>
                </c:pt>
                <c:pt idx="4">
                  <c:v>14862.5</c:v>
                </c:pt>
                <c:pt idx="5">
                  <c:v>17835</c:v>
                </c:pt>
                <c:pt idx="6">
                  <c:v>17835</c:v>
                </c:pt>
                <c:pt idx="7">
                  <c:v>20807.5</c:v>
                </c:pt>
                <c:pt idx="8">
                  <c:v>23780</c:v>
                </c:pt>
                <c:pt idx="9">
                  <c:v>29725</c:v>
                </c:pt>
                <c:pt idx="10">
                  <c:v>35670</c:v>
                </c:pt>
                <c:pt idx="11">
                  <c:v>35670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4-4C0B-9B47-43DB855B1AA3}"/>
            </c:ext>
          </c:extLst>
        </c:ser>
        <c:ser>
          <c:idx val="2"/>
          <c:order val="2"/>
          <c:tx>
            <c:strRef>
              <c:f>'3-Year Sales Forecast'!$A$40</c:f>
              <c:strCache>
                <c:ptCount val="1"/>
                <c:pt idx="0">
                  <c:v>Product/Service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Forecast'!$B$40:$M$40</c:f>
              <c:numCache>
                <c:formatCode>"$"#,##0_);[Red]\("$"#,##0\)</c:formatCode>
                <c:ptCount val="12"/>
                <c:pt idx="0">
                  <c:v>7266.0000000000009</c:v>
                </c:pt>
                <c:pt idx="1">
                  <c:v>9688.0000000000018</c:v>
                </c:pt>
                <c:pt idx="2">
                  <c:v>12110.000000000002</c:v>
                </c:pt>
                <c:pt idx="3">
                  <c:v>14532.000000000002</c:v>
                </c:pt>
                <c:pt idx="4">
                  <c:v>16954</c:v>
                </c:pt>
                <c:pt idx="5">
                  <c:v>19376.000000000004</c:v>
                </c:pt>
                <c:pt idx="6">
                  <c:v>19376.000000000004</c:v>
                </c:pt>
                <c:pt idx="7">
                  <c:v>16954</c:v>
                </c:pt>
                <c:pt idx="8">
                  <c:v>16954</c:v>
                </c:pt>
                <c:pt idx="9">
                  <c:v>14532.000000000002</c:v>
                </c:pt>
                <c:pt idx="10">
                  <c:v>14532.000000000002</c:v>
                </c:pt>
                <c:pt idx="11">
                  <c:v>14532.000000000002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4-4C0B-9B47-43DB855B1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51552"/>
        <c:axId val="201353088"/>
      </c:lineChart>
      <c:dateAx>
        <c:axId val="201351552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3088"/>
        <c:crosses val="autoZero"/>
        <c:auto val="1"/>
        <c:lblOffset val="100"/>
        <c:baseTimeUnit val="months"/>
      </c:dateAx>
      <c:valAx>
        <c:axId val="2013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38082239720035E-2"/>
          <c:y val="0.89653481993078321"/>
          <c:w val="0.98279363079615056"/>
          <c:h val="0.10346518006921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3-Year Growth Rate</a:t>
            </a:r>
          </a:p>
        </c:rich>
      </c:tx>
      <c:layout>
        <c:manualLayout>
          <c:xMode val="edge"/>
          <c:yMode val="edge"/>
          <c:x val="0.40990875205357363"/>
          <c:y val="3.985099688625877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092261752243648E-2"/>
          <c:y val="0.10556750298685785"/>
          <c:w val="0.92396835971424718"/>
          <c:h val="0.59314951222495038"/>
        </c:manualLayout>
      </c:layout>
      <c:lineChart>
        <c:grouping val="standard"/>
        <c:varyColors val="0"/>
        <c:ser>
          <c:idx val="0"/>
          <c:order val="0"/>
          <c:tx>
            <c:strRef>
              <c:f>'3-Year Sales Forecast'!$A$17</c:f>
              <c:strCache>
                <c:ptCount val="1"/>
                <c:pt idx="0">
                  <c:v>Product/Service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Forecast'!$B$17:$M$17,'3-Year Sales Forecast'!$Q$17:$AB$17,'3-Year Sales Forecast'!$AF$17:$AQ$17)</c:f>
              <c:numCache>
                <c:formatCode>0%</c:formatCode>
                <c:ptCount val="36"/>
                <c:pt idx="0">
                  <c:v>0</c:v>
                </c:pt>
                <c:pt idx="1">
                  <c:v>5.0000000000000044E-2</c:v>
                </c:pt>
                <c:pt idx="2">
                  <c:v>4.7619047619047672E-2</c:v>
                </c:pt>
                <c:pt idx="3">
                  <c:v>4.5454545454545414E-2</c:v>
                </c:pt>
                <c:pt idx="4">
                  <c:v>-4.3478260869565188E-2</c:v>
                </c:pt>
                <c:pt idx="5">
                  <c:v>-4.5454545454545414E-2</c:v>
                </c:pt>
                <c:pt idx="6">
                  <c:v>0</c:v>
                </c:pt>
                <c:pt idx="7">
                  <c:v>4.7619047619047672E-2</c:v>
                </c:pt>
                <c:pt idx="8">
                  <c:v>4.5454545454545414E-2</c:v>
                </c:pt>
                <c:pt idx="9">
                  <c:v>4.3478260869565188E-2</c:v>
                </c:pt>
                <c:pt idx="10">
                  <c:v>8.3333333333333259E-2</c:v>
                </c:pt>
                <c:pt idx="11">
                  <c:v>0</c:v>
                </c:pt>
                <c:pt idx="12">
                  <c:v>-3.8461538461538436E-2</c:v>
                </c:pt>
                <c:pt idx="13">
                  <c:v>-4.0000000000000036E-2</c:v>
                </c:pt>
                <c:pt idx="14">
                  <c:v>-4.166666666666663E-2</c:v>
                </c:pt>
                <c:pt idx="15">
                  <c:v>-4.3478260869565188E-2</c:v>
                </c:pt>
                <c:pt idx="16">
                  <c:v>4.5454545454545414E-2</c:v>
                </c:pt>
                <c:pt idx="17">
                  <c:v>4.3478260869565188E-2</c:v>
                </c:pt>
                <c:pt idx="18">
                  <c:v>0</c:v>
                </c:pt>
                <c:pt idx="19">
                  <c:v>4.1666666666666741E-2</c:v>
                </c:pt>
                <c:pt idx="20">
                  <c:v>4.0000000000000036E-2</c:v>
                </c:pt>
                <c:pt idx="21">
                  <c:v>3.8461538461538547E-2</c:v>
                </c:pt>
                <c:pt idx="22">
                  <c:v>3.7037037037036979E-2</c:v>
                </c:pt>
                <c:pt idx="23">
                  <c:v>3.5714285714285809E-2</c:v>
                </c:pt>
                <c:pt idx="24">
                  <c:v>3.4482758620689724E-2</c:v>
                </c:pt>
                <c:pt idx="25">
                  <c:v>-6.6666666666666652E-2</c:v>
                </c:pt>
                <c:pt idx="26">
                  <c:v>-7.1428571428571397E-2</c:v>
                </c:pt>
                <c:pt idx="27">
                  <c:v>0</c:v>
                </c:pt>
                <c:pt idx="28">
                  <c:v>3.8461538461538547E-2</c:v>
                </c:pt>
                <c:pt idx="29">
                  <c:v>3.7037037037036979E-2</c:v>
                </c:pt>
                <c:pt idx="30">
                  <c:v>0</c:v>
                </c:pt>
                <c:pt idx="31">
                  <c:v>3.5714285714285809E-2</c:v>
                </c:pt>
                <c:pt idx="32">
                  <c:v>3.4482758620689724E-2</c:v>
                </c:pt>
                <c:pt idx="33">
                  <c:v>6.6666666666666652E-2</c:v>
                </c:pt>
                <c:pt idx="34">
                  <c:v>6.25E-2</c:v>
                </c:pt>
                <c:pt idx="35">
                  <c:v>5.8823529411764719E-2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A524-4C59-B96C-F58420760E8B}"/>
            </c:ext>
          </c:extLst>
        </c:ser>
        <c:ser>
          <c:idx val="1"/>
          <c:order val="1"/>
          <c:tx>
            <c:strRef>
              <c:f>'3-Year Sales Forecast'!$A$18</c:f>
              <c:strCache>
                <c:ptCount val="1"/>
                <c:pt idx="0">
                  <c:v>Product/Service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Forecast'!$B$18:$M$18,'3-Year Sales Forecast'!$Q$18:$AB$18,'3-Year Sales Forecast'!$AF$18:$AQ$18)</c:f>
              <c:numCache>
                <c:formatCode>0%</c:formatCode>
                <c:ptCount val="36"/>
                <c:pt idx="0">
                  <c:v>0</c:v>
                </c:pt>
                <c:pt idx="1">
                  <c:v>-0.33333333333333337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0.19999999999999996</c:v>
                </c:pt>
                <c:pt idx="6">
                  <c:v>0</c:v>
                </c:pt>
                <c:pt idx="7">
                  <c:v>0.16666666666666674</c:v>
                </c:pt>
                <c:pt idx="8">
                  <c:v>0.14285714285714279</c:v>
                </c:pt>
                <c:pt idx="9">
                  <c:v>0.25</c:v>
                </c:pt>
                <c:pt idx="10">
                  <c:v>0.19999999999999996</c:v>
                </c:pt>
                <c:pt idx="11">
                  <c:v>0</c:v>
                </c:pt>
                <c:pt idx="12">
                  <c:v>-0.33333333333333337</c:v>
                </c:pt>
                <c:pt idx="13">
                  <c:v>-0.25</c:v>
                </c:pt>
                <c:pt idx="14">
                  <c:v>0</c:v>
                </c:pt>
                <c:pt idx="15">
                  <c:v>0.16666666666666674</c:v>
                </c:pt>
                <c:pt idx="16">
                  <c:v>0</c:v>
                </c:pt>
                <c:pt idx="17">
                  <c:v>0.14285714285714279</c:v>
                </c:pt>
                <c:pt idx="18">
                  <c:v>0</c:v>
                </c:pt>
                <c:pt idx="19">
                  <c:v>0.125</c:v>
                </c:pt>
                <c:pt idx="20">
                  <c:v>0.11111111111111116</c:v>
                </c:pt>
                <c:pt idx="21">
                  <c:v>0.19999999999999996</c:v>
                </c:pt>
                <c:pt idx="22">
                  <c:v>0.16666666666666674</c:v>
                </c:pt>
                <c:pt idx="23">
                  <c:v>0</c:v>
                </c:pt>
                <c:pt idx="24">
                  <c:v>-0.1428571428571429</c:v>
                </c:pt>
                <c:pt idx="25">
                  <c:v>-0.33333333333333337</c:v>
                </c:pt>
                <c:pt idx="26">
                  <c:v>0</c:v>
                </c:pt>
                <c:pt idx="27">
                  <c:v>0.125</c:v>
                </c:pt>
                <c:pt idx="28">
                  <c:v>0</c:v>
                </c:pt>
                <c:pt idx="29">
                  <c:v>0.11111111111111116</c:v>
                </c:pt>
                <c:pt idx="30">
                  <c:v>0</c:v>
                </c:pt>
                <c:pt idx="31">
                  <c:v>0.10000000000000009</c:v>
                </c:pt>
                <c:pt idx="32">
                  <c:v>9.0909090909090828E-2</c:v>
                </c:pt>
                <c:pt idx="33">
                  <c:v>0.16666666666666674</c:v>
                </c:pt>
                <c:pt idx="34">
                  <c:v>0.14285714285714279</c:v>
                </c:pt>
                <c:pt idx="35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A524-4C59-B96C-F58420760E8B}"/>
            </c:ext>
          </c:extLst>
        </c:ser>
        <c:ser>
          <c:idx val="2"/>
          <c:order val="2"/>
          <c:tx>
            <c:strRef>
              <c:f>'3-Year Sales Forecast'!$A$19</c:f>
              <c:strCache>
                <c:ptCount val="1"/>
                <c:pt idx="0">
                  <c:v>Product/Service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Forecast'!$B$19:$M$19,'3-Year Sales Forecast'!$Q$19:$AB$19,'3-Year Sales Forecast'!$AF$19:$AQ$19)</c:f>
              <c:numCache>
                <c:formatCode>0%</c:formatCode>
                <c:ptCount val="36"/>
                <c:pt idx="0">
                  <c:v>0</c:v>
                </c:pt>
                <c:pt idx="1">
                  <c:v>0.33333333333333326</c:v>
                </c:pt>
                <c:pt idx="2">
                  <c:v>0.25</c:v>
                </c:pt>
                <c:pt idx="3">
                  <c:v>0.19999999999999996</c:v>
                </c:pt>
                <c:pt idx="4">
                  <c:v>0.16666666666666674</c:v>
                </c:pt>
                <c:pt idx="5">
                  <c:v>0.14285714285714279</c:v>
                </c:pt>
                <c:pt idx="6">
                  <c:v>0</c:v>
                </c:pt>
                <c:pt idx="7">
                  <c:v>-0.125</c:v>
                </c:pt>
                <c:pt idx="8">
                  <c:v>0</c:v>
                </c:pt>
                <c:pt idx="9">
                  <c:v>-0.1428571428571429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-0.16666666666666663</c:v>
                </c:pt>
                <c:pt idx="14">
                  <c:v>0.19999999999999996</c:v>
                </c:pt>
                <c:pt idx="15">
                  <c:v>0.16666666666666674</c:v>
                </c:pt>
                <c:pt idx="16">
                  <c:v>0.14285714285714279</c:v>
                </c:pt>
                <c:pt idx="17">
                  <c:v>0.125</c:v>
                </c:pt>
                <c:pt idx="18">
                  <c:v>0.11111111111111116</c:v>
                </c:pt>
                <c:pt idx="19">
                  <c:v>-0.19999999999999996</c:v>
                </c:pt>
                <c:pt idx="20">
                  <c:v>0</c:v>
                </c:pt>
                <c:pt idx="21">
                  <c:v>-0.125</c:v>
                </c:pt>
                <c:pt idx="22">
                  <c:v>0</c:v>
                </c:pt>
                <c:pt idx="23">
                  <c:v>-7.1428571428571397E-2</c:v>
                </c:pt>
                <c:pt idx="24">
                  <c:v>0</c:v>
                </c:pt>
                <c:pt idx="25">
                  <c:v>7.6923076923076872E-2</c:v>
                </c:pt>
                <c:pt idx="26">
                  <c:v>0.14285714285714279</c:v>
                </c:pt>
                <c:pt idx="27">
                  <c:v>0.125</c:v>
                </c:pt>
                <c:pt idx="28">
                  <c:v>0.11111111111111116</c:v>
                </c:pt>
                <c:pt idx="29">
                  <c:v>0.10000000000000009</c:v>
                </c:pt>
                <c:pt idx="30">
                  <c:v>9.0909090909090828E-2</c:v>
                </c:pt>
                <c:pt idx="31">
                  <c:v>-0.16666666666666663</c:v>
                </c:pt>
                <c:pt idx="32">
                  <c:v>0</c:v>
                </c:pt>
                <c:pt idx="33">
                  <c:v>-9.9999999999999978E-2</c:v>
                </c:pt>
                <c:pt idx="34">
                  <c:v>0</c:v>
                </c:pt>
                <c:pt idx="35">
                  <c:v>-5.555555555555558E-2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A524-4C59-B96C-F5842076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90720"/>
        <c:axId val="201466240"/>
      </c:lineChart>
      <c:dateAx>
        <c:axId val="20139072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low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6240"/>
        <c:crosses val="autoZero"/>
        <c:auto val="1"/>
        <c:lblOffset val="100"/>
        <c:baseTimeUnit val="months"/>
      </c:dateAx>
      <c:valAx>
        <c:axId val="201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73671715088841"/>
          <c:y val="0.91265466816647922"/>
          <c:w val="0.55452656569822312"/>
          <c:h val="8.7345331833520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3-Year Units Sold</a:t>
            </a:r>
          </a:p>
        </c:rich>
      </c:tx>
      <c:layout>
        <c:manualLayout>
          <c:xMode val="edge"/>
          <c:yMode val="edge"/>
          <c:x val="0.41031343383540991"/>
          <c:y val="3.94457707595591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971602862516922E-2"/>
          <c:y val="0.10078853046594985"/>
          <c:w val="0.92408901860397397"/>
          <c:h val="0.59792848474585836"/>
        </c:manualLayout>
      </c:layout>
      <c:lineChart>
        <c:grouping val="standard"/>
        <c:varyColors val="0"/>
        <c:ser>
          <c:idx val="0"/>
          <c:order val="0"/>
          <c:tx>
            <c:strRef>
              <c:f>'3-Year Sales Forecast'!$A$7</c:f>
              <c:strCache>
                <c:ptCount val="1"/>
                <c:pt idx="0">
                  <c:v>Product/Service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Forecast'!$B$7:$M$7,'3-Year Sales Forecast'!$Q$7:$AB$7,'3-Year Sales Forecast'!$AF$7:$AQ$7)</c:f>
              <c:numCache>
                <c:formatCode>0</c:formatCode>
                <c:ptCount val="36"/>
                <c:pt idx="0">
                  <c:v>500</c:v>
                </c:pt>
                <c:pt idx="1">
                  <c:v>525</c:v>
                </c:pt>
                <c:pt idx="2">
                  <c:v>550</c:v>
                </c:pt>
                <c:pt idx="3">
                  <c:v>575</c:v>
                </c:pt>
                <c:pt idx="4">
                  <c:v>550</c:v>
                </c:pt>
                <c:pt idx="5">
                  <c:v>525</c:v>
                </c:pt>
                <c:pt idx="6">
                  <c:v>525</c:v>
                </c:pt>
                <c:pt idx="7">
                  <c:v>550</c:v>
                </c:pt>
                <c:pt idx="8">
                  <c:v>575</c:v>
                </c:pt>
                <c:pt idx="9">
                  <c:v>600</c:v>
                </c:pt>
                <c:pt idx="10">
                  <c:v>650</c:v>
                </c:pt>
                <c:pt idx="11">
                  <c:v>650</c:v>
                </c:pt>
                <c:pt idx="12">
                  <c:v>625</c:v>
                </c:pt>
                <c:pt idx="13">
                  <c:v>600</c:v>
                </c:pt>
                <c:pt idx="14">
                  <c:v>575</c:v>
                </c:pt>
                <c:pt idx="15">
                  <c:v>550</c:v>
                </c:pt>
                <c:pt idx="16">
                  <c:v>575</c:v>
                </c:pt>
                <c:pt idx="17">
                  <c:v>600</c:v>
                </c:pt>
                <c:pt idx="18">
                  <c:v>600</c:v>
                </c:pt>
                <c:pt idx="19">
                  <c:v>625</c:v>
                </c:pt>
                <c:pt idx="20">
                  <c:v>650</c:v>
                </c:pt>
                <c:pt idx="21">
                  <c:v>675</c:v>
                </c:pt>
                <c:pt idx="22">
                  <c:v>700</c:v>
                </c:pt>
                <c:pt idx="23">
                  <c:v>725</c:v>
                </c:pt>
                <c:pt idx="24">
                  <c:v>750</c:v>
                </c:pt>
                <c:pt idx="25">
                  <c:v>700</c:v>
                </c:pt>
                <c:pt idx="26">
                  <c:v>650</c:v>
                </c:pt>
                <c:pt idx="27">
                  <c:v>650</c:v>
                </c:pt>
                <c:pt idx="28">
                  <c:v>675</c:v>
                </c:pt>
                <c:pt idx="29">
                  <c:v>700</c:v>
                </c:pt>
                <c:pt idx="30">
                  <c:v>700</c:v>
                </c:pt>
                <c:pt idx="31">
                  <c:v>725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20C3-40AE-AF4E-3124808E8489}"/>
            </c:ext>
          </c:extLst>
        </c:ser>
        <c:ser>
          <c:idx val="1"/>
          <c:order val="1"/>
          <c:tx>
            <c:strRef>
              <c:f>'3-Year Sales Forecast'!$A$8</c:f>
              <c:strCache>
                <c:ptCount val="1"/>
                <c:pt idx="0">
                  <c:v>Product/Service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Forecast'!$B$8:$M$8,'3-Year Sales Forecast'!$Q$8:$AB$8,'3-Year Sales Forecast'!$AF$8:$AQ$8)</c:f>
              <c:numCache>
                <c:formatCode>0</c:formatCode>
                <c:ptCount val="36"/>
                <c:pt idx="0">
                  <c:v>1500</c:v>
                </c:pt>
                <c:pt idx="1">
                  <c:v>1000</c:v>
                </c:pt>
                <c:pt idx="2">
                  <c:v>1000</c:v>
                </c:pt>
                <c:pt idx="3">
                  <c:v>1250</c:v>
                </c:pt>
                <c:pt idx="4">
                  <c:v>1250</c:v>
                </c:pt>
                <c:pt idx="5">
                  <c:v>1500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3000</c:v>
                </c:pt>
                <c:pt idx="12">
                  <c:v>2000</c:v>
                </c:pt>
                <c:pt idx="13">
                  <c:v>1500</c:v>
                </c:pt>
                <c:pt idx="14">
                  <c:v>1500</c:v>
                </c:pt>
                <c:pt idx="15">
                  <c:v>1750</c:v>
                </c:pt>
                <c:pt idx="16">
                  <c:v>1750</c:v>
                </c:pt>
                <c:pt idx="17">
                  <c:v>2000</c:v>
                </c:pt>
                <c:pt idx="18">
                  <c:v>2000</c:v>
                </c:pt>
                <c:pt idx="19">
                  <c:v>2250</c:v>
                </c:pt>
                <c:pt idx="20">
                  <c:v>2500</c:v>
                </c:pt>
                <c:pt idx="21">
                  <c:v>3000</c:v>
                </c:pt>
                <c:pt idx="22">
                  <c:v>3500</c:v>
                </c:pt>
                <c:pt idx="23">
                  <c:v>3500</c:v>
                </c:pt>
                <c:pt idx="24">
                  <c:v>3000</c:v>
                </c:pt>
                <c:pt idx="25">
                  <c:v>2000</c:v>
                </c:pt>
                <c:pt idx="26">
                  <c:v>2000</c:v>
                </c:pt>
                <c:pt idx="27">
                  <c:v>2250</c:v>
                </c:pt>
                <c:pt idx="28">
                  <c:v>2250</c:v>
                </c:pt>
                <c:pt idx="29">
                  <c:v>2500</c:v>
                </c:pt>
                <c:pt idx="30">
                  <c:v>2500</c:v>
                </c:pt>
                <c:pt idx="31">
                  <c:v>2750</c:v>
                </c:pt>
                <c:pt idx="32">
                  <c:v>3000</c:v>
                </c:pt>
                <c:pt idx="33">
                  <c:v>3500</c:v>
                </c:pt>
                <c:pt idx="34">
                  <c:v>4000</c:v>
                </c:pt>
                <c:pt idx="35">
                  <c:v>4000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20C3-40AE-AF4E-3124808E8489}"/>
            </c:ext>
          </c:extLst>
        </c:ser>
        <c:ser>
          <c:idx val="2"/>
          <c:order val="2"/>
          <c:tx>
            <c:strRef>
              <c:f>'3-Year Sales Forecast'!$A$9</c:f>
              <c:strCache>
                <c:ptCount val="1"/>
                <c:pt idx="0">
                  <c:v>Product/Service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Forecast'!$B$9:$M$9,'3-Year Sales Forecast'!$Q$9:$AB$9,'3-Year Sales Forecast'!$AF$9:$AQ$9)</c:f>
              <c:numCache>
                <c:formatCode>0</c:formatCode>
                <c:ptCount val="3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400</c:v>
                </c:pt>
                <c:pt idx="7">
                  <c:v>350</c:v>
                </c:pt>
                <c:pt idx="8">
                  <c:v>350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400</c:v>
                </c:pt>
                <c:pt idx="20">
                  <c:v>400</c:v>
                </c:pt>
                <c:pt idx="21">
                  <c:v>350</c:v>
                </c:pt>
                <c:pt idx="22">
                  <c:v>350</c:v>
                </c:pt>
                <c:pt idx="23">
                  <c:v>325</c:v>
                </c:pt>
                <c:pt idx="24">
                  <c:v>325</c:v>
                </c:pt>
                <c:pt idx="25">
                  <c:v>350</c:v>
                </c:pt>
                <c:pt idx="26">
                  <c:v>400</c:v>
                </c:pt>
                <c:pt idx="27">
                  <c:v>450</c:v>
                </c:pt>
                <c:pt idx="28">
                  <c:v>500</c:v>
                </c:pt>
                <c:pt idx="29">
                  <c:v>550</c:v>
                </c:pt>
                <c:pt idx="30">
                  <c:v>600</c:v>
                </c:pt>
                <c:pt idx="31">
                  <c:v>500</c:v>
                </c:pt>
                <c:pt idx="32">
                  <c:v>500</c:v>
                </c:pt>
                <c:pt idx="33">
                  <c:v>450</c:v>
                </c:pt>
                <c:pt idx="34">
                  <c:v>450</c:v>
                </c:pt>
                <c:pt idx="35">
                  <c:v>425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20C3-40AE-AF4E-3124808E8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93504"/>
        <c:axId val="201515776"/>
      </c:lineChart>
      <c:dateAx>
        <c:axId val="201493504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5776"/>
        <c:crosses val="autoZero"/>
        <c:auto val="1"/>
        <c:lblOffset val="100"/>
        <c:baseTimeUnit val="months"/>
      </c:dateAx>
      <c:valAx>
        <c:axId val="201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1: Revenue</a:t>
            </a:r>
          </a:p>
        </c:rich>
      </c:tx>
      <c:layout>
        <c:manualLayout>
          <c:xMode val="edge"/>
          <c:yMode val="edge"/>
          <c:x val="0.332864869646640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42440918355737"/>
          <c:y val="0.12706729927609836"/>
          <c:w val="0.79689345149523094"/>
          <c:h val="0.5679281060666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'3-Year Sales Forecast'!$A$22</c:f>
              <c:strCache>
                <c:ptCount val="1"/>
                <c:pt idx="0">
                  <c:v>Product/Service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Forecast'!$B$22:$M$22</c:f>
              <c:numCache>
                <c:formatCode>"$"#,##0_);[Red]\("$"#,##0\)</c:formatCode>
                <c:ptCount val="12"/>
                <c:pt idx="0">
                  <c:v>9995</c:v>
                </c:pt>
                <c:pt idx="1">
                  <c:v>10494.75</c:v>
                </c:pt>
                <c:pt idx="2">
                  <c:v>10994.5</c:v>
                </c:pt>
                <c:pt idx="3">
                  <c:v>11494.25</c:v>
                </c:pt>
                <c:pt idx="4">
                  <c:v>10994.5</c:v>
                </c:pt>
                <c:pt idx="5">
                  <c:v>10494.75</c:v>
                </c:pt>
                <c:pt idx="6">
                  <c:v>10494.75</c:v>
                </c:pt>
                <c:pt idx="7">
                  <c:v>10994.5</c:v>
                </c:pt>
                <c:pt idx="8">
                  <c:v>11494.25</c:v>
                </c:pt>
                <c:pt idx="9">
                  <c:v>11993.999999999998</c:v>
                </c:pt>
                <c:pt idx="10">
                  <c:v>12993.499999999998</c:v>
                </c:pt>
                <c:pt idx="11">
                  <c:v>12993.499999999998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D-4278-9F2C-67FB11595DED}"/>
            </c:ext>
          </c:extLst>
        </c:ser>
        <c:ser>
          <c:idx val="1"/>
          <c:order val="1"/>
          <c:tx>
            <c:strRef>
              <c:f>'3-Year Sales Forecast'!$A$23</c:f>
              <c:strCache>
                <c:ptCount val="1"/>
                <c:pt idx="0">
                  <c:v>Product/Service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Forecast'!$B$23:$M$23</c:f>
              <c:numCache>
                <c:formatCode>"$"#,##0_);[Red]\("$"#,##0\)</c:formatCode>
                <c:ptCount val="12"/>
                <c:pt idx="0">
                  <c:v>22485</c:v>
                </c:pt>
                <c:pt idx="1">
                  <c:v>14990</c:v>
                </c:pt>
                <c:pt idx="2">
                  <c:v>14990</c:v>
                </c:pt>
                <c:pt idx="3">
                  <c:v>18737.5</c:v>
                </c:pt>
                <c:pt idx="4">
                  <c:v>18737.5</c:v>
                </c:pt>
                <c:pt idx="5">
                  <c:v>22485</c:v>
                </c:pt>
                <c:pt idx="6">
                  <c:v>22485</c:v>
                </c:pt>
                <c:pt idx="7">
                  <c:v>26232.5</c:v>
                </c:pt>
                <c:pt idx="8">
                  <c:v>29980</c:v>
                </c:pt>
                <c:pt idx="9">
                  <c:v>37475</c:v>
                </c:pt>
                <c:pt idx="10">
                  <c:v>44970</c:v>
                </c:pt>
                <c:pt idx="11">
                  <c:v>44970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D-4278-9F2C-67FB11595DED}"/>
            </c:ext>
          </c:extLst>
        </c:ser>
        <c:ser>
          <c:idx val="2"/>
          <c:order val="2"/>
          <c:tx>
            <c:strRef>
              <c:f>'3-Year Sales Forecast'!$A$24</c:f>
              <c:strCache>
                <c:ptCount val="1"/>
                <c:pt idx="0">
                  <c:v>Product/Service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Forecast'!$B$24:$M$24</c:f>
              <c:numCache>
                <c:formatCode>"$"#,##0_);[Red]\("$"#,##0\)</c:formatCode>
                <c:ptCount val="12"/>
                <c:pt idx="0">
                  <c:v>7498.5</c:v>
                </c:pt>
                <c:pt idx="1">
                  <c:v>9998</c:v>
                </c:pt>
                <c:pt idx="2">
                  <c:v>12497.5</c:v>
                </c:pt>
                <c:pt idx="3">
                  <c:v>14997</c:v>
                </c:pt>
                <c:pt idx="4">
                  <c:v>17496.5</c:v>
                </c:pt>
                <c:pt idx="5">
                  <c:v>19996</c:v>
                </c:pt>
                <c:pt idx="6">
                  <c:v>19996</c:v>
                </c:pt>
                <c:pt idx="7">
                  <c:v>17496.5</c:v>
                </c:pt>
                <c:pt idx="8">
                  <c:v>17496.5</c:v>
                </c:pt>
                <c:pt idx="9">
                  <c:v>14997</c:v>
                </c:pt>
                <c:pt idx="10">
                  <c:v>14997</c:v>
                </c:pt>
                <c:pt idx="11">
                  <c:v>14997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D-4278-9F2C-67FB11595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16000"/>
        <c:axId val="201617792"/>
      </c:barChart>
      <c:dateAx>
        <c:axId val="20161600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7792"/>
        <c:crosses val="autoZero"/>
        <c:auto val="1"/>
        <c:lblOffset val="100"/>
        <c:baseTimeUnit val="months"/>
      </c:dateAx>
      <c:valAx>
        <c:axId val="2016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715169349344552E-3"/>
          <c:y val="0.89832737395766271"/>
          <c:w val="0.9847907867324629"/>
          <c:h val="0.10167262604233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3-Year Gross Profit</a:t>
            </a:r>
          </a:p>
        </c:rich>
      </c:tx>
      <c:layout>
        <c:manualLayout>
          <c:xMode val="edge"/>
          <c:yMode val="edge"/>
          <c:x val="0.40414944903581268"/>
          <c:y val="4.382060938034920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043410121255501E-2"/>
          <c:y val="9.1230585424133828E-2"/>
          <c:w val="0.90101719593935059"/>
          <c:h val="0.60748642978767442"/>
        </c:manualLayout>
      </c:layout>
      <c:lineChart>
        <c:grouping val="standard"/>
        <c:varyColors val="0"/>
        <c:ser>
          <c:idx val="0"/>
          <c:order val="0"/>
          <c:tx>
            <c:strRef>
              <c:f>'3-Year Sales Forecast'!$A$38</c:f>
              <c:strCache>
                <c:ptCount val="1"/>
                <c:pt idx="0">
                  <c:v>Product/Service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Forecast'!$B$38:$M$38,'3-Year Sales Forecast'!$Q$38:$AB$38,'3-Year Sales Forecast'!$AF$38:$AQ$38)</c:f>
              <c:numCache>
                <c:formatCode>"$"#,##0_);[Red]\("$"#,##0\)</c:formatCode>
                <c:ptCount val="36"/>
                <c:pt idx="0">
                  <c:v>7744.9999999999991</c:v>
                </c:pt>
                <c:pt idx="1">
                  <c:v>8132.2499999999991</c:v>
                </c:pt>
                <c:pt idx="2">
                  <c:v>8519.5</c:v>
                </c:pt>
                <c:pt idx="3">
                  <c:v>8906.75</c:v>
                </c:pt>
                <c:pt idx="4">
                  <c:v>8519.5</c:v>
                </c:pt>
                <c:pt idx="5">
                  <c:v>8132.2499999999991</c:v>
                </c:pt>
                <c:pt idx="6">
                  <c:v>8132.2499999999991</c:v>
                </c:pt>
                <c:pt idx="7">
                  <c:v>8519.5</c:v>
                </c:pt>
                <c:pt idx="8">
                  <c:v>8906.75</c:v>
                </c:pt>
                <c:pt idx="9">
                  <c:v>9593.9999999999982</c:v>
                </c:pt>
                <c:pt idx="10">
                  <c:v>10393.499999999998</c:v>
                </c:pt>
                <c:pt idx="11">
                  <c:v>10393.499999999998</c:v>
                </c:pt>
                <c:pt idx="12">
                  <c:v>9993.7499999999982</c:v>
                </c:pt>
                <c:pt idx="13">
                  <c:v>9593.9999999999982</c:v>
                </c:pt>
                <c:pt idx="14">
                  <c:v>8906.75</c:v>
                </c:pt>
                <c:pt idx="15">
                  <c:v>8519.5</c:v>
                </c:pt>
                <c:pt idx="16">
                  <c:v>8906.75</c:v>
                </c:pt>
                <c:pt idx="17">
                  <c:v>9593.9999999999982</c:v>
                </c:pt>
                <c:pt idx="18">
                  <c:v>9593.9999999999982</c:v>
                </c:pt>
                <c:pt idx="19">
                  <c:v>9993.7499999999982</c:v>
                </c:pt>
                <c:pt idx="20">
                  <c:v>10393.499999999998</c:v>
                </c:pt>
                <c:pt idx="21">
                  <c:v>10793.249999999998</c:v>
                </c:pt>
                <c:pt idx="22">
                  <c:v>11367.999999999998</c:v>
                </c:pt>
                <c:pt idx="23">
                  <c:v>11773.999999999998</c:v>
                </c:pt>
                <c:pt idx="24">
                  <c:v>12179.999999999998</c:v>
                </c:pt>
                <c:pt idx="25">
                  <c:v>11367.999999999998</c:v>
                </c:pt>
                <c:pt idx="26">
                  <c:v>10393.499999999998</c:v>
                </c:pt>
                <c:pt idx="27">
                  <c:v>10393.499999999998</c:v>
                </c:pt>
                <c:pt idx="28">
                  <c:v>10793.249999999998</c:v>
                </c:pt>
                <c:pt idx="29">
                  <c:v>11367.999999999998</c:v>
                </c:pt>
                <c:pt idx="30">
                  <c:v>11367.999999999998</c:v>
                </c:pt>
                <c:pt idx="31">
                  <c:v>11773.999999999998</c:v>
                </c:pt>
                <c:pt idx="32">
                  <c:v>12179.999999999998</c:v>
                </c:pt>
                <c:pt idx="33">
                  <c:v>13191.999999999998</c:v>
                </c:pt>
                <c:pt idx="34">
                  <c:v>14016.499999999998</c:v>
                </c:pt>
                <c:pt idx="35">
                  <c:v>14840.999999999998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1C73-4E8D-A678-CF074F9CD7B0}"/>
            </c:ext>
          </c:extLst>
        </c:ser>
        <c:ser>
          <c:idx val="1"/>
          <c:order val="1"/>
          <c:tx>
            <c:strRef>
              <c:f>'3-Year Sales Forecast'!$A$39</c:f>
              <c:strCache>
                <c:ptCount val="1"/>
                <c:pt idx="0">
                  <c:v>Product/Service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Forecast'!$B$39:$M$39,'3-Year Sales Forecast'!$Q$39:$AB$39,'3-Year Sales Forecast'!$AF$39:$AQ$39)</c:f>
              <c:numCache>
                <c:formatCode>"$"#,##0_);[Red]\("$"#,##0\)</c:formatCode>
                <c:ptCount val="36"/>
                <c:pt idx="0">
                  <c:v>17835</c:v>
                </c:pt>
                <c:pt idx="1">
                  <c:v>11890</c:v>
                </c:pt>
                <c:pt idx="2">
                  <c:v>11890</c:v>
                </c:pt>
                <c:pt idx="3">
                  <c:v>14862.5</c:v>
                </c:pt>
                <c:pt idx="4">
                  <c:v>14862.5</c:v>
                </c:pt>
                <c:pt idx="5">
                  <c:v>17835</c:v>
                </c:pt>
                <c:pt idx="6">
                  <c:v>17835</c:v>
                </c:pt>
                <c:pt idx="7">
                  <c:v>20807.5</c:v>
                </c:pt>
                <c:pt idx="8">
                  <c:v>23780</c:v>
                </c:pt>
                <c:pt idx="9">
                  <c:v>29725</c:v>
                </c:pt>
                <c:pt idx="10">
                  <c:v>35670</c:v>
                </c:pt>
                <c:pt idx="11">
                  <c:v>35670</c:v>
                </c:pt>
                <c:pt idx="12">
                  <c:v>23780</c:v>
                </c:pt>
                <c:pt idx="13">
                  <c:v>17835</c:v>
                </c:pt>
                <c:pt idx="14">
                  <c:v>17835</c:v>
                </c:pt>
                <c:pt idx="15">
                  <c:v>20807.5</c:v>
                </c:pt>
                <c:pt idx="16">
                  <c:v>20807.5</c:v>
                </c:pt>
                <c:pt idx="17">
                  <c:v>23780</c:v>
                </c:pt>
                <c:pt idx="18">
                  <c:v>23780</c:v>
                </c:pt>
                <c:pt idx="19">
                  <c:v>26752.5</c:v>
                </c:pt>
                <c:pt idx="20">
                  <c:v>29725</c:v>
                </c:pt>
                <c:pt idx="21">
                  <c:v>36270</c:v>
                </c:pt>
                <c:pt idx="22">
                  <c:v>42315</c:v>
                </c:pt>
                <c:pt idx="23">
                  <c:v>42315</c:v>
                </c:pt>
                <c:pt idx="24">
                  <c:v>36270</c:v>
                </c:pt>
                <c:pt idx="25">
                  <c:v>23780</c:v>
                </c:pt>
                <c:pt idx="26">
                  <c:v>23780</c:v>
                </c:pt>
                <c:pt idx="27">
                  <c:v>26752.5</c:v>
                </c:pt>
                <c:pt idx="28">
                  <c:v>26752.5</c:v>
                </c:pt>
                <c:pt idx="29">
                  <c:v>29725</c:v>
                </c:pt>
                <c:pt idx="30">
                  <c:v>29725</c:v>
                </c:pt>
                <c:pt idx="31">
                  <c:v>32697.5</c:v>
                </c:pt>
                <c:pt idx="32">
                  <c:v>36270</c:v>
                </c:pt>
                <c:pt idx="33">
                  <c:v>42315</c:v>
                </c:pt>
                <c:pt idx="34">
                  <c:v>48560</c:v>
                </c:pt>
                <c:pt idx="35">
                  <c:v>48560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1C73-4E8D-A678-CF074F9CD7B0}"/>
            </c:ext>
          </c:extLst>
        </c:ser>
        <c:ser>
          <c:idx val="2"/>
          <c:order val="2"/>
          <c:tx>
            <c:strRef>
              <c:f>'3-Year Sales Forecast'!$A$40</c:f>
              <c:strCache>
                <c:ptCount val="1"/>
                <c:pt idx="0">
                  <c:v>Product/Service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Forecast'!$B$40:$M$40,'3-Year Sales Forecast'!$Q$40:$AB$40,'3-Year Sales Forecast'!$AF$40:$AQ$40)</c:f>
              <c:numCache>
                <c:formatCode>"$"#,##0_);[Red]\("$"#,##0\)</c:formatCode>
                <c:ptCount val="36"/>
                <c:pt idx="0">
                  <c:v>7266.0000000000009</c:v>
                </c:pt>
                <c:pt idx="1">
                  <c:v>9688.0000000000018</c:v>
                </c:pt>
                <c:pt idx="2">
                  <c:v>12110.000000000002</c:v>
                </c:pt>
                <c:pt idx="3">
                  <c:v>14532.000000000002</c:v>
                </c:pt>
                <c:pt idx="4">
                  <c:v>16954</c:v>
                </c:pt>
                <c:pt idx="5">
                  <c:v>19376.000000000004</c:v>
                </c:pt>
                <c:pt idx="6">
                  <c:v>19376.000000000004</c:v>
                </c:pt>
                <c:pt idx="7">
                  <c:v>16954</c:v>
                </c:pt>
                <c:pt idx="8">
                  <c:v>16954</c:v>
                </c:pt>
                <c:pt idx="9">
                  <c:v>14532.000000000002</c:v>
                </c:pt>
                <c:pt idx="10">
                  <c:v>14532.000000000002</c:v>
                </c:pt>
                <c:pt idx="11">
                  <c:v>14532.000000000002</c:v>
                </c:pt>
                <c:pt idx="12">
                  <c:v>16032.000000000002</c:v>
                </c:pt>
                <c:pt idx="13">
                  <c:v>13360.000000000002</c:v>
                </c:pt>
                <c:pt idx="14">
                  <c:v>16032.000000000002</c:v>
                </c:pt>
                <c:pt idx="15">
                  <c:v>18704</c:v>
                </c:pt>
                <c:pt idx="16">
                  <c:v>21376.000000000004</c:v>
                </c:pt>
                <c:pt idx="17">
                  <c:v>24048.000000000004</c:v>
                </c:pt>
                <c:pt idx="18">
                  <c:v>26945</c:v>
                </c:pt>
                <c:pt idx="19">
                  <c:v>21376.000000000004</c:v>
                </c:pt>
                <c:pt idx="20">
                  <c:v>21376.000000000004</c:v>
                </c:pt>
                <c:pt idx="21">
                  <c:v>18704</c:v>
                </c:pt>
                <c:pt idx="22">
                  <c:v>18704</c:v>
                </c:pt>
                <c:pt idx="23">
                  <c:v>17368</c:v>
                </c:pt>
                <c:pt idx="24">
                  <c:v>18993</c:v>
                </c:pt>
                <c:pt idx="25">
                  <c:v>20454</c:v>
                </c:pt>
                <c:pt idx="26">
                  <c:v>23376.000000000004</c:v>
                </c:pt>
                <c:pt idx="27">
                  <c:v>26298.000000000004</c:v>
                </c:pt>
                <c:pt idx="28">
                  <c:v>29445</c:v>
                </c:pt>
                <c:pt idx="29">
                  <c:v>32389.5</c:v>
                </c:pt>
                <c:pt idx="30">
                  <c:v>35334</c:v>
                </c:pt>
                <c:pt idx="31">
                  <c:v>29445</c:v>
                </c:pt>
                <c:pt idx="32">
                  <c:v>29445</c:v>
                </c:pt>
                <c:pt idx="33">
                  <c:v>26298.000000000004</c:v>
                </c:pt>
                <c:pt idx="34">
                  <c:v>26298.000000000004</c:v>
                </c:pt>
                <c:pt idx="35">
                  <c:v>24837.000000000004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1C73-4E8D-A678-CF074F9C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47232"/>
        <c:axId val="201648768"/>
      </c:lineChart>
      <c:dateAx>
        <c:axId val="201647232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8768"/>
        <c:crosses val="autoZero"/>
        <c:auto val="1"/>
        <c:lblOffset val="100"/>
        <c:baseTimeUnit val="months"/>
      </c:dateAx>
      <c:valAx>
        <c:axId val="2016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90178087243226"/>
          <c:y val="0.91536941034544594"/>
          <c:w val="0.55452701676753213"/>
          <c:h val="8.0645725735895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426720</xdr:colOff>
      <xdr:row>0</xdr:row>
      <xdr:rowOff>45720</xdr:rowOff>
    </xdr:from>
    <xdr:to>
      <xdr:col>48</xdr:col>
      <xdr:colOff>121920</xdr:colOff>
      <xdr:row>0</xdr:row>
      <xdr:rowOff>411480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6040" y="45720"/>
          <a:ext cx="1463040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</xdr:rowOff>
    </xdr:from>
    <xdr:to>
      <xdr:col>6</xdr:col>
      <xdr:colOff>219075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14</xdr:row>
      <xdr:rowOff>4762</xdr:rowOff>
    </xdr:from>
    <xdr:to>
      <xdr:col>11</xdr:col>
      <xdr:colOff>670554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685799</xdr:colOff>
      <xdr:row>14</xdr:row>
      <xdr:rowOff>4762</xdr:rowOff>
    </xdr:from>
    <xdr:to>
      <xdr:col>6</xdr:col>
      <xdr:colOff>219074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220974</xdr:colOff>
      <xdr:row>57</xdr:row>
      <xdr:rowOff>1</xdr:rowOff>
    </xdr:from>
    <xdr:to>
      <xdr:col>12</xdr:col>
      <xdr:colOff>0</xdr:colOff>
      <xdr:row>71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220974</xdr:colOff>
      <xdr:row>27</xdr:row>
      <xdr:rowOff>9525</xdr:rowOff>
    </xdr:from>
    <xdr:to>
      <xdr:col>12</xdr:col>
      <xdr:colOff>0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428625</xdr:colOff>
      <xdr:row>1</xdr:row>
      <xdr:rowOff>4762</xdr:rowOff>
    </xdr:from>
    <xdr:to>
      <xdr:col>11</xdr:col>
      <xdr:colOff>685794</xdr:colOff>
      <xdr:row>13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42</xdr:row>
      <xdr:rowOff>1</xdr:rowOff>
    </xdr:from>
    <xdr:to>
      <xdr:col>12</xdr:col>
      <xdr:colOff>0</xdr:colOff>
      <xdr:row>56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86672A-E0C2-4981-80A9-CB9FBEE9D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 blue Jo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sales-forecas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sales-forecas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5"/>
  <sheetViews>
    <sheetView showGridLines="0" tabSelected="1" workbookViewId="0">
      <selection activeCell="D2" sqref="D2:E2"/>
    </sheetView>
  </sheetViews>
  <sheetFormatPr defaultColWidth="9" defaultRowHeight="12.75" x14ac:dyDescent="0.2"/>
  <cols>
    <col min="1" max="1" width="14.875" style="1" customWidth="1"/>
    <col min="2" max="13" width="7.5" style="1" customWidth="1"/>
    <col min="14" max="14" width="11.75" style="1" customWidth="1"/>
    <col min="15" max="15" width="2.25" style="1" customWidth="1"/>
    <col min="16" max="16" width="14.875" style="1" customWidth="1"/>
    <col min="17" max="17" width="7.5" style="8" customWidth="1"/>
    <col min="18" max="28" width="7.5" style="1" customWidth="1"/>
    <col min="29" max="29" width="11.75" style="1" customWidth="1"/>
    <col min="30" max="30" width="2.25" style="1" customWidth="1"/>
    <col min="31" max="31" width="14.875" style="1" customWidth="1"/>
    <col min="32" max="43" width="7.5" style="1" customWidth="1"/>
    <col min="44" max="44" width="11.75" style="1" customWidth="1"/>
    <col min="45" max="45" width="2.25" style="1" customWidth="1"/>
    <col min="46" max="46" width="13.75" style="1" customWidth="1"/>
    <col min="47" max="48" width="11.625" style="1" customWidth="1"/>
    <col min="49" max="16384" width="9" style="1"/>
  </cols>
  <sheetData>
    <row r="1" spans="1:48" s="2" customFormat="1" ht="37.5" customHeight="1" x14ac:dyDescent="0.2">
      <c r="A1" s="6" t="s">
        <v>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6"/>
      <c r="AU1" s="5"/>
      <c r="AV1" s="5"/>
    </row>
    <row r="2" spans="1:48" s="2" customFormat="1" ht="18" customHeight="1" x14ac:dyDescent="0.2">
      <c r="A2" s="76" t="s">
        <v>42</v>
      </c>
      <c r="B2" s="4"/>
      <c r="C2" s="40" t="s">
        <v>10</v>
      </c>
      <c r="D2" s="77">
        <v>44577</v>
      </c>
      <c r="E2" s="78"/>
      <c r="F2" s="4"/>
      <c r="G2" s="43" t="s">
        <v>40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1" t="s">
        <v>46</v>
      </c>
    </row>
    <row r="3" spans="1:48" s="2" customFormat="1" ht="18" customHeight="1" x14ac:dyDescent="0.2">
      <c r="A3" s="4"/>
      <c r="B3" s="28" t="s">
        <v>20</v>
      </c>
      <c r="C3" s="26"/>
      <c r="D3" s="25"/>
      <c r="E3" s="26"/>
      <c r="F3" s="26"/>
      <c r="G3" s="42" t="s">
        <v>43</v>
      </c>
      <c r="H3" s="26"/>
      <c r="I3" s="26"/>
      <c r="J3" s="26"/>
      <c r="K3" s="26"/>
      <c r="L3" s="26"/>
      <c r="M3" s="27" t="s">
        <v>21</v>
      </c>
      <c r="N3" s="4"/>
      <c r="O3" s="28" t="s">
        <v>20</v>
      </c>
      <c r="P3" s="25"/>
      <c r="Q3" s="42" t="s">
        <v>32</v>
      </c>
      <c r="R3" s="25"/>
      <c r="S3" s="25"/>
      <c r="T3" s="25"/>
      <c r="U3" s="25"/>
      <c r="V3" s="25"/>
      <c r="W3" s="25"/>
      <c r="X3" s="25"/>
      <c r="Y3" s="25"/>
      <c r="Z3" s="25"/>
      <c r="AA3" s="25"/>
      <c r="AB3" s="27" t="s">
        <v>21</v>
      </c>
      <c r="AC3" s="4"/>
      <c r="AD3" s="28" t="s">
        <v>20</v>
      </c>
      <c r="AE3" s="25"/>
      <c r="AF3" s="42" t="s">
        <v>32</v>
      </c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7" t="s">
        <v>21</v>
      </c>
      <c r="AR3" s="4"/>
      <c r="AS3" s="28" t="s">
        <v>20</v>
      </c>
      <c r="AT3" s="27" t="s">
        <v>21</v>
      </c>
      <c r="AU3" s="4"/>
      <c r="AV3" s="41"/>
    </row>
    <row r="4" spans="1:48" s="2" customFormat="1" ht="26.25" customHeight="1" x14ac:dyDescent="0.2">
      <c r="A4" s="39" t="s">
        <v>25</v>
      </c>
      <c r="P4" s="39" t="s">
        <v>33</v>
      </c>
      <c r="Q4" s="39"/>
      <c r="AE4" s="39" t="s">
        <v>34</v>
      </c>
      <c r="AF4" s="39"/>
      <c r="AT4" s="39" t="s">
        <v>31</v>
      </c>
    </row>
    <row r="5" spans="1:48" s="11" customFormat="1" ht="13.5" customHeight="1" x14ac:dyDescent="0.2">
      <c r="N5" s="9" t="s">
        <v>11</v>
      </c>
      <c r="Q5" s="12"/>
      <c r="AC5" s="9" t="s">
        <v>12</v>
      </c>
      <c r="AF5" s="12"/>
      <c r="AR5" s="9" t="s">
        <v>14</v>
      </c>
      <c r="AU5" s="10" t="s">
        <v>18</v>
      </c>
      <c r="AV5" s="10" t="s">
        <v>19</v>
      </c>
    </row>
    <row r="6" spans="1:48" s="11" customFormat="1" ht="15" customHeight="1" thickBot="1" x14ac:dyDescent="0.25">
      <c r="A6" s="67" t="s">
        <v>4</v>
      </c>
      <c r="B6" s="68">
        <f>D2</f>
        <v>44577</v>
      </c>
      <c r="C6" s="68">
        <f>EDATE(B6,1)</f>
        <v>44608</v>
      </c>
      <c r="D6" s="68">
        <f t="shared" ref="D6:M6" si="0">EDATE(C6,1)</f>
        <v>44636</v>
      </c>
      <c r="E6" s="68">
        <f t="shared" si="0"/>
        <v>44667</v>
      </c>
      <c r="F6" s="68">
        <f t="shared" si="0"/>
        <v>44697</v>
      </c>
      <c r="G6" s="68">
        <f t="shared" si="0"/>
        <v>44728</v>
      </c>
      <c r="H6" s="68">
        <f t="shared" si="0"/>
        <v>44758</v>
      </c>
      <c r="I6" s="68">
        <f t="shared" si="0"/>
        <v>44789</v>
      </c>
      <c r="J6" s="68">
        <f t="shared" si="0"/>
        <v>44820</v>
      </c>
      <c r="K6" s="68">
        <f t="shared" si="0"/>
        <v>44850</v>
      </c>
      <c r="L6" s="68">
        <f t="shared" si="0"/>
        <v>44881</v>
      </c>
      <c r="M6" s="68">
        <f t="shared" si="0"/>
        <v>44911</v>
      </c>
      <c r="N6" s="69" t="s">
        <v>3</v>
      </c>
      <c r="P6" s="67" t="s">
        <v>4</v>
      </c>
      <c r="Q6" s="68">
        <f>EDATE(M6,1)</f>
        <v>44942</v>
      </c>
      <c r="R6" s="68">
        <f>EDATE(Q6,1)</f>
        <v>44973</v>
      </c>
      <c r="S6" s="68">
        <f t="shared" ref="S6:AB6" si="1">EDATE(R6,1)</f>
        <v>45001</v>
      </c>
      <c r="T6" s="68">
        <f t="shared" si="1"/>
        <v>45032</v>
      </c>
      <c r="U6" s="68">
        <f t="shared" si="1"/>
        <v>45062</v>
      </c>
      <c r="V6" s="68">
        <f t="shared" si="1"/>
        <v>45093</v>
      </c>
      <c r="W6" s="68">
        <f t="shared" si="1"/>
        <v>45123</v>
      </c>
      <c r="X6" s="68">
        <f t="shared" si="1"/>
        <v>45154</v>
      </c>
      <c r="Y6" s="68">
        <f t="shared" si="1"/>
        <v>45185</v>
      </c>
      <c r="Z6" s="68">
        <f t="shared" si="1"/>
        <v>45215</v>
      </c>
      <c r="AA6" s="68">
        <f t="shared" si="1"/>
        <v>45246</v>
      </c>
      <c r="AB6" s="68">
        <f t="shared" si="1"/>
        <v>45276</v>
      </c>
      <c r="AC6" s="69" t="s">
        <v>3</v>
      </c>
      <c r="AE6" s="67" t="s">
        <v>4</v>
      </c>
      <c r="AF6" s="68">
        <f>EDATE(AB6,1)</f>
        <v>45307</v>
      </c>
      <c r="AG6" s="68">
        <f>EDATE(AF6,1)</f>
        <v>45338</v>
      </c>
      <c r="AH6" s="68">
        <f t="shared" ref="AH6:AQ6" si="2">EDATE(AG6,1)</f>
        <v>45367</v>
      </c>
      <c r="AI6" s="68">
        <f t="shared" si="2"/>
        <v>45398</v>
      </c>
      <c r="AJ6" s="68">
        <f t="shared" si="2"/>
        <v>45428</v>
      </c>
      <c r="AK6" s="68">
        <f t="shared" si="2"/>
        <v>45459</v>
      </c>
      <c r="AL6" s="68">
        <f t="shared" si="2"/>
        <v>45489</v>
      </c>
      <c r="AM6" s="68">
        <f t="shared" si="2"/>
        <v>45520</v>
      </c>
      <c r="AN6" s="68">
        <f t="shared" si="2"/>
        <v>45551</v>
      </c>
      <c r="AO6" s="68">
        <f t="shared" si="2"/>
        <v>45581</v>
      </c>
      <c r="AP6" s="68">
        <f t="shared" si="2"/>
        <v>45612</v>
      </c>
      <c r="AQ6" s="68">
        <f t="shared" si="2"/>
        <v>45642</v>
      </c>
      <c r="AR6" s="69" t="s">
        <v>3</v>
      </c>
      <c r="AT6" s="67" t="s">
        <v>4</v>
      </c>
      <c r="AU6" s="75" t="s">
        <v>38</v>
      </c>
      <c r="AV6" s="75" t="s">
        <v>38</v>
      </c>
    </row>
    <row r="7" spans="1:48" s="11" customFormat="1" ht="15" customHeight="1" x14ac:dyDescent="0.2">
      <c r="A7" s="62" t="s">
        <v>5</v>
      </c>
      <c r="B7" s="63">
        <v>500</v>
      </c>
      <c r="C7" s="64">
        <v>525</v>
      </c>
      <c r="D7" s="64">
        <v>550</v>
      </c>
      <c r="E7" s="64">
        <v>575</v>
      </c>
      <c r="F7" s="64">
        <v>550</v>
      </c>
      <c r="G7" s="64">
        <v>525</v>
      </c>
      <c r="H7" s="64">
        <v>525</v>
      </c>
      <c r="I7" s="64">
        <v>550</v>
      </c>
      <c r="J7" s="64">
        <v>575</v>
      </c>
      <c r="K7" s="64">
        <v>600</v>
      </c>
      <c r="L7" s="64">
        <v>650</v>
      </c>
      <c r="M7" s="65">
        <v>650</v>
      </c>
      <c r="N7" s="66">
        <f>SUM(B7:M7)</f>
        <v>6775</v>
      </c>
      <c r="P7" s="48" t="str">
        <f>A7</f>
        <v>Product/Service A</v>
      </c>
      <c r="Q7" s="63">
        <v>625</v>
      </c>
      <c r="R7" s="64">
        <v>600</v>
      </c>
      <c r="S7" s="64">
        <v>575</v>
      </c>
      <c r="T7" s="64">
        <v>550</v>
      </c>
      <c r="U7" s="64">
        <v>575</v>
      </c>
      <c r="V7" s="64">
        <v>600</v>
      </c>
      <c r="W7" s="64">
        <v>600</v>
      </c>
      <c r="X7" s="64">
        <v>625</v>
      </c>
      <c r="Y7" s="64">
        <v>650</v>
      </c>
      <c r="Z7" s="64">
        <v>675</v>
      </c>
      <c r="AA7" s="64">
        <v>700</v>
      </c>
      <c r="AB7" s="65">
        <v>725</v>
      </c>
      <c r="AC7" s="66">
        <f>SUM(Q7:AB7)</f>
        <v>7500</v>
      </c>
      <c r="AE7" s="48" t="str">
        <f>A7</f>
        <v>Product/Service A</v>
      </c>
      <c r="AF7" s="63">
        <v>750</v>
      </c>
      <c r="AG7" s="64">
        <v>700</v>
      </c>
      <c r="AH7" s="64">
        <v>650</v>
      </c>
      <c r="AI7" s="64">
        <v>650</v>
      </c>
      <c r="AJ7" s="64">
        <v>675</v>
      </c>
      <c r="AK7" s="64">
        <v>700</v>
      </c>
      <c r="AL7" s="64">
        <v>700</v>
      </c>
      <c r="AM7" s="64">
        <v>725</v>
      </c>
      <c r="AN7" s="64">
        <v>750</v>
      </c>
      <c r="AO7" s="64">
        <v>800</v>
      </c>
      <c r="AP7" s="64">
        <v>850</v>
      </c>
      <c r="AQ7" s="65">
        <v>900</v>
      </c>
      <c r="AR7" s="66">
        <f>SUM(AF7:AQ7)</f>
        <v>8850</v>
      </c>
      <c r="AS7" s="14"/>
      <c r="AT7" s="73" t="str">
        <f>A7</f>
        <v>Product/Service A</v>
      </c>
      <c r="AU7" s="74">
        <f>(AC7/N7)-1</f>
        <v>0.10701107011070121</v>
      </c>
      <c r="AV7" s="74">
        <f>(AR7/AC7)-1</f>
        <v>0.17999999999999994</v>
      </c>
    </row>
    <row r="8" spans="1:48" s="11" customFormat="1" ht="15" customHeight="1" x14ac:dyDescent="0.2">
      <c r="A8" s="59" t="s">
        <v>6</v>
      </c>
      <c r="B8" s="61">
        <v>1500</v>
      </c>
      <c r="C8" s="45">
        <v>1000</v>
      </c>
      <c r="D8" s="45">
        <v>1000</v>
      </c>
      <c r="E8" s="45">
        <v>1250</v>
      </c>
      <c r="F8" s="45">
        <v>1250</v>
      </c>
      <c r="G8" s="45">
        <v>1500</v>
      </c>
      <c r="H8" s="45">
        <v>1500</v>
      </c>
      <c r="I8" s="45">
        <v>1750</v>
      </c>
      <c r="J8" s="45">
        <v>2000</v>
      </c>
      <c r="K8" s="45">
        <v>2500</v>
      </c>
      <c r="L8" s="45">
        <v>3000</v>
      </c>
      <c r="M8" s="60">
        <v>3000</v>
      </c>
      <c r="N8" s="33">
        <f t="shared" ref="N8:N9" si="3">SUM(B8:M8)</f>
        <v>21250</v>
      </c>
      <c r="P8" s="48" t="str">
        <f>A8</f>
        <v>Product/Service B</v>
      </c>
      <c r="Q8" s="61">
        <v>2000</v>
      </c>
      <c r="R8" s="45">
        <v>1500</v>
      </c>
      <c r="S8" s="45">
        <v>1500</v>
      </c>
      <c r="T8" s="45">
        <v>1750</v>
      </c>
      <c r="U8" s="45">
        <v>1750</v>
      </c>
      <c r="V8" s="45">
        <v>2000</v>
      </c>
      <c r="W8" s="45">
        <v>2000</v>
      </c>
      <c r="X8" s="45">
        <v>2250</v>
      </c>
      <c r="Y8" s="45">
        <v>2500</v>
      </c>
      <c r="Z8" s="45">
        <v>3000</v>
      </c>
      <c r="AA8" s="45">
        <v>3500</v>
      </c>
      <c r="AB8" s="60">
        <v>3500</v>
      </c>
      <c r="AC8" s="33">
        <f t="shared" ref="AC8:AC9" si="4">SUM(Q8:AB8)</f>
        <v>27250</v>
      </c>
      <c r="AE8" s="48" t="str">
        <f>A8</f>
        <v>Product/Service B</v>
      </c>
      <c r="AF8" s="61">
        <v>3000</v>
      </c>
      <c r="AG8" s="45">
        <v>2000</v>
      </c>
      <c r="AH8" s="45">
        <v>2000</v>
      </c>
      <c r="AI8" s="45">
        <v>2250</v>
      </c>
      <c r="AJ8" s="45">
        <v>2250</v>
      </c>
      <c r="AK8" s="45">
        <v>2500</v>
      </c>
      <c r="AL8" s="45">
        <v>2500</v>
      </c>
      <c r="AM8" s="45">
        <v>2750</v>
      </c>
      <c r="AN8" s="45">
        <v>3000</v>
      </c>
      <c r="AO8" s="45">
        <v>3500</v>
      </c>
      <c r="AP8" s="45">
        <v>4000</v>
      </c>
      <c r="AQ8" s="60">
        <v>4000</v>
      </c>
      <c r="AR8" s="33">
        <f t="shared" ref="AR8:AR9" si="5">SUM(AF8:AQ8)</f>
        <v>33750</v>
      </c>
      <c r="AS8" s="14"/>
      <c r="AT8" s="70" t="str">
        <f>A8</f>
        <v>Product/Service B</v>
      </c>
      <c r="AU8" s="32">
        <f>(AC8/N8)-1</f>
        <v>0.2823529411764707</v>
      </c>
      <c r="AV8" s="32">
        <f>(AR8/AC8)-1</f>
        <v>0.23853211009174302</v>
      </c>
    </row>
    <row r="9" spans="1:48" s="11" customFormat="1" ht="15" customHeight="1" x14ac:dyDescent="0.2">
      <c r="A9" s="59" t="s">
        <v>7</v>
      </c>
      <c r="B9" s="61">
        <v>150</v>
      </c>
      <c r="C9" s="45">
        <v>200</v>
      </c>
      <c r="D9" s="45">
        <v>250</v>
      </c>
      <c r="E9" s="45">
        <v>300</v>
      </c>
      <c r="F9" s="45">
        <v>350</v>
      </c>
      <c r="G9" s="45">
        <v>400</v>
      </c>
      <c r="H9" s="45">
        <v>400</v>
      </c>
      <c r="I9" s="45">
        <v>350</v>
      </c>
      <c r="J9" s="45">
        <v>350</v>
      </c>
      <c r="K9" s="45">
        <v>300</v>
      </c>
      <c r="L9" s="45">
        <v>300</v>
      </c>
      <c r="M9" s="60">
        <v>300</v>
      </c>
      <c r="N9" s="33">
        <f t="shared" si="3"/>
        <v>3650</v>
      </c>
      <c r="P9" s="48" t="str">
        <f>A9</f>
        <v>Product/Service C</v>
      </c>
      <c r="Q9" s="61">
        <v>300</v>
      </c>
      <c r="R9" s="45">
        <v>250</v>
      </c>
      <c r="S9" s="45">
        <v>300</v>
      </c>
      <c r="T9" s="45">
        <v>350</v>
      </c>
      <c r="U9" s="45">
        <v>400</v>
      </c>
      <c r="V9" s="45">
        <v>450</v>
      </c>
      <c r="W9" s="45">
        <v>500</v>
      </c>
      <c r="X9" s="45">
        <v>400</v>
      </c>
      <c r="Y9" s="45">
        <v>400</v>
      </c>
      <c r="Z9" s="45">
        <v>350</v>
      </c>
      <c r="AA9" s="45">
        <v>350</v>
      </c>
      <c r="AB9" s="60">
        <v>325</v>
      </c>
      <c r="AC9" s="33">
        <f t="shared" si="4"/>
        <v>4375</v>
      </c>
      <c r="AE9" s="48" t="str">
        <f>A9</f>
        <v>Product/Service C</v>
      </c>
      <c r="AF9" s="61">
        <v>325</v>
      </c>
      <c r="AG9" s="45">
        <v>350</v>
      </c>
      <c r="AH9" s="45">
        <v>400</v>
      </c>
      <c r="AI9" s="45">
        <v>450</v>
      </c>
      <c r="AJ9" s="45">
        <v>500</v>
      </c>
      <c r="AK9" s="45">
        <v>550</v>
      </c>
      <c r="AL9" s="45">
        <v>600</v>
      </c>
      <c r="AM9" s="45">
        <v>500</v>
      </c>
      <c r="AN9" s="45">
        <v>500</v>
      </c>
      <c r="AO9" s="45">
        <v>450</v>
      </c>
      <c r="AP9" s="45">
        <v>450</v>
      </c>
      <c r="AQ9" s="60">
        <v>425</v>
      </c>
      <c r="AR9" s="33">
        <f t="shared" si="5"/>
        <v>5500</v>
      </c>
      <c r="AS9" s="14"/>
      <c r="AT9" s="70" t="str">
        <f>A9</f>
        <v>Product/Service C</v>
      </c>
      <c r="AU9" s="32">
        <f>(AC9/N9)-1</f>
        <v>0.19863013698630128</v>
      </c>
      <c r="AV9" s="32">
        <f>(AR9/AC9)-1</f>
        <v>0.25714285714285712</v>
      </c>
    </row>
    <row r="10" spans="1:48" s="11" customFormat="1" ht="9.6" customHeight="1" x14ac:dyDescent="0.2">
      <c r="N10" s="14"/>
      <c r="Q10" s="12"/>
      <c r="AC10" s="14"/>
      <c r="AF10" s="12"/>
      <c r="AR10" s="14"/>
      <c r="AU10" s="14"/>
      <c r="AV10" s="14"/>
    </row>
    <row r="11" spans="1:48" s="11" customFormat="1" ht="15" customHeight="1" x14ac:dyDescent="0.2">
      <c r="A11" s="13" t="s">
        <v>2</v>
      </c>
      <c r="N11" s="10" t="s">
        <v>16</v>
      </c>
      <c r="P11" s="13" t="s">
        <v>2</v>
      </c>
      <c r="AC11" s="10" t="s">
        <v>16</v>
      </c>
      <c r="AE11" s="13" t="s">
        <v>2</v>
      </c>
      <c r="AR11" s="10" t="s">
        <v>16</v>
      </c>
      <c r="AT11" s="13" t="s">
        <v>2</v>
      </c>
      <c r="AU11" s="14" t="s">
        <v>39</v>
      </c>
      <c r="AV11" s="14" t="s">
        <v>39</v>
      </c>
    </row>
    <row r="12" spans="1:48" s="11" customFormat="1" ht="15" customHeight="1" x14ac:dyDescent="0.2">
      <c r="A12" s="48" t="str">
        <f>A17</f>
        <v>Product/Service A</v>
      </c>
      <c r="B12" s="56">
        <v>19.989999999999998</v>
      </c>
      <c r="C12" s="46">
        <v>19.989999999999998</v>
      </c>
      <c r="D12" s="46">
        <v>19.989999999999998</v>
      </c>
      <c r="E12" s="46">
        <v>19.989999999999998</v>
      </c>
      <c r="F12" s="46">
        <v>19.989999999999998</v>
      </c>
      <c r="G12" s="46">
        <v>19.989999999999998</v>
      </c>
      <c r="H12" s="46">
        <v>19.989999999999998</v>
      </c>
      <c r="I12" s="46">
        <v>19.989999999999998</v>
      </c>
      <c r="J12" s="46">
        <v>19.989999999999998</v>
      </c>
      <c r="K12" s="46">
        <v>19.989999999999998</v>
      </c>
      <c r="L12" s="46">
        <v>19.989999999999998</v>
      </c>
      <c r="M12" s="47">
        <v>19.989999999999998</v>
      </c>
      <c r="N12" s="35">
        <f>AVERAGE(B12:M12)</f>
        <v>19.990000000000002</v>
      </c>
      <c r="P12" s="48" t="str">
        <f>A12</f>
        <v>Product/Service A</v>
      </c>
      <c r="Q12" s="56">
        <v>19.989999999999998</v>
      </c>
      <c r="R12" s="46">
        <v>19.989999999999998</v>
      </c>
      <c r="S12" s="46">
        <v>19.989999999999998</v>
      </c>
      <c r="T12" s="46">
        <v>19.989999999999998</v>
      </c>
      <c r="U12" s="46">
        <v>19.989999999999998</v>
      </c>
      <c r="V12" s="46">
        <v>19.989999999999998</v>
      </c>
      <c r="W12" s="46">
        <v>19.989999999999998</v>
      </c>
      <c r="X12" s="46">
        <v>19.989999999999998</v>
      </c>
      <c r="Y12" s="46">
        <v>19.989999999999998</v>
      </c>
      <c r="Z12" s="46">
        <v>19.989999999999998</v>
      </c>
      <c r="AA12" s="46">
        <v>19.989999999999998</v>
      </c>
      <c r="AB12" s="47">
        <v>19.989999999999998</v>
      </c>
      <c r="AC12" s="35">
        <f>AVERAGE(Q12:AB12)</f>
        <v>19.990000000000002</v>
      </c>
      <c r="AE12" s="48" t="str">
        <f>A12</f>
        <v>Product/Service A</v>
      </c>
      <c r="AF12" s="56">
        <v>19.989999999999998</v>
      </c>
      <c r="AG12" s="46">
        <v>19.989999999999998</v>
      </c>
      <c r="AH12" s="46">
        <v>19.989999999999998</v>
      </c>
      <c r="AI12" s="46">
        <v>19.989999999999998</v>
      </c>
      <c r="AJ12" s="46">
        <v>19.989999999999998</v>
      </c>
      <c r="AK12" s="46">
        <v>19.989999999999998</v>
      </c>
      <c r="AL12" s="46">
        <v>19.989999999999998</v>
      </c>
      <c r="AM12" s="46">
        <v>19.989999999999998</v>
      </c>
      <c r="AN12" s="46">
        <v>19.989999999999998</v>
      </c>
      <c r="AO12" s="46">
        <v>19.989999999999998</v>
      </c>
      <c r="AP12" s="46">
        <v>19.989999999999998</v>
      </c>
      <c r="AQ12" s="47">
        <v>19.989999999999998</v>
      </c>
      <c r="AR12" s="35">
        <f>AVERAGE(AF12:AQ12)</f>
        <v>19.990000000000002</v>
      </c>
      <c r="AT12" s="70" t="str">
        <f>A12</f>
        <v>Product/Service A</v>
      </c>
      <c r="AU12" s="30">
        <f>AC12-N12</f>
        <v>0</v>
      </c>
      <c r="AV12" s="30">
        <f>AR12-AC12</f>
        <v>0</v>
      </c>
    </row>
    <row r="13" spans="1:48" s="11" customFormat="1" ht="15" customHeight="1" x14ac:dyDescent="0.2">
      <c r="A13" s="48" t="str">
        <f>A18</f>
        <v>Product/Service B</v>
      </c>
      <c r="B13" s="56">
        <v>14.99</v>
      </c>
      <c r="C13" s="46">
        <v>14.99</v>
      </c>
      <c r="D13" s="46">
        <v>14.99</v>
      </c>
      <c r="E13" s="46">
        <v>14.99</v>
      </c>
      <c r="F13" s="46">
        <v>14.99</v>
      </c>
      <c r="G13" s="46">
        <v>14.99</v>
      </c>
      <c r="H13" s="46">
        <v>14.99</v>
      </c>
      <c r="I13" s="46">
        <v>14.99</v>
      </c>
      <c r="J13" s="46">
        <v>14.99</v>
      </c>
      <c r="K13" s="46">
        <v>14.99</v>
      </c>
      <c r="L13" s="46">
        <v>14.99</v>
      </c>
      <c r="M13" s="47">
        <v>14.99</v>
      </c>
      <c r="N13" s="35">
        <f t="shared" ref="N13:N14" si="6">AVERAGE(B13:M13)</f>
        <v>14.990000000000002</v>
      </c>
      <c r="P13" s="48" t="str">
        <f t="shared" ref="P13:P14" si="7">A13</f>
        <v>Product/Service B</v>
      </c>
      <c r="Q13" s="56">
        <v>14.99</v>
      </c>
      <c r="R13" s="46">
        <v>14.99</v>
      </c>
      <c r="S13" s="46">
        <v>14.99</v>
      </c>
      <c r="T13" s="46">
        <v>14.99</v>
      </c>
      <c r="U13" s="46">
        <v>14.99</v>
      </c>
      <c r="V13" s="46">
        <v>14.99</v>
      </c>
      <c r="W13" s="46">
        <v>14.99</v>
      </c>
      <c r="X13" s="46">
        <v>14.99</v>
      </c>
      <c r="Y13" s="46">
        <v>14.99</v>
      </c>
      <c r="Z13" s="46">
        <v>14.99</v>
      </c>
      <c r="AA13" s="46">
        <v>14.99</v>
      </c>
      <c r="AB13" s="47">
        <v>14.99</v>
      </c>
      <c r="AC13" s="35">
        <f t="shared" ref="AC13:AC14" si="8">AVERAGE(Q13:AB13)</f>
        <v>14.990000000000002</v>
      </c>
      <c r="AE13" s="48" t="str">
        <f>A13</f>
        <v>Product/Service B</v>
      </c>
      <c r="AF13" s="56">
        <v>14.99</v>
      </c>
      <c r="AG13" s="46">
        <v>14.99</v>
      </c>
      <c r="AH13" s="46">
        <v>14.99</v>
      </c>
      <c r="AI13" s="46">
        <v>14.99</v>
      </c>
      <c r="AJ13" s="46">
        <v>14.99</v>
      </c>
      <c r="AK13" s="46">
        <v>14.99</v>
      </c>
      <c r="AL13" s="46">
        <v>14.99</v>
      </c>
      <c r="AM13" s="46">
        <v>14.99</v>
      </c>
      <c r="AN13" s="46">
        <v>14.99</v>
      </c>
      <c r="AO13" s="46">
        <v>14.99</v>
      </c>
      <c r="AP13" s="46">
        <v>14.99</v>
      </c>
      <c r="AQ13" s="47">
        <v>14.99</v>
      </c>
      <c r="AR13" s="35">
        <f t="shared" ref="AR13:AR14" si="9">AVERAGE(AF13:AQ13)</f>
        <v>14.990000000000002</v>
      </c>
      <c r="AT13" s="70" t="str">
        <f>A13</f>
        <v>Product/Service B</v>
      </c>
      <c r="AU13" s="30">
        <f>AC13-N13</f>
        <v>0</v>
      </c>
      <c r="AV13" s="30">
        <f>AR13-AC13</f>
        <v>0</v>
      </c>
    </row>
    <row r="14" spans="1:48" s="11" customFormat="1" ht="15" customHeight="1" x14ac:dyDescent="0.2">
      <c r="A14" s="48" t="str">
        <f>A19</f>
        <v>Product/Service C</v>
      </c>
      <c r="B14" s="56">
        <v>49.99</v>
      </c>
      <c r="C14" s="46">
        <v>49.99</v>
      </c>
      <c r="D14" s="46">
        <v>49.99</v>
      </c>
      <c r="E14" s="46">
        <v>49.99</v>
      </c>
      <c r="F14" s="46">
        <v>49.99</v>
      </c>
      <c r="G14" s="46">
        <v>49.99</v>
      </c>
      <c r="H14" s="46">
        <v>49.99</v>
      </c>
      <c r="I14" s="46">
        <v>49.99</v>
      </c>
      <c r="J14" s="46">
        <v>49.99</v>
      </c>
      <c r="K14" s="46">
        <v>49.99</v>
      </c>
      <c r="L14" s="46">
        <v>49.99</v>
      </c>
      <c r="M14" s="47">
        <v>49.99</v>
      </c>
      <c r="N14" s="35">
        <f t="shared" si="6"/>
        <v>49.99</v>
      </c>
      <c r="P14" s="48" t="str">
        <f t="shared" si="7"/>
        <v>Product/Service C</v>
      </c>
      <c r="Q14" s="56">
        <v>54.99</v>
      </c>
      <c r="R14" s="46">
        <v>54.99</v>
      </c>
      <c r="S14" s="46">
        <v>54.99</v>
      </c>
      <c r="T14" s="46">
        <v>54.99</v>
      </c>
      <c r="U14" s="46">
        <v>54.99</v>
      </c>
      <c r="V14" s="46">
        <v>54.99</v>
      </c>
      <c r="W14" s="46">
        <v>54.99</v>
      </c>
      <c r="X14" s="46">
        <v>54.99</v>
      </c>
      <c r="Y14" s="46">
        <v>54.99</v>
      </c>
      <c r="Z14" s="46">
        <v>54.99</v>
      </c>
      <c r="AA14" s="46">
        <v>54.99</v>
      </c>
      <c r="AB14" s="47">
        <v>54.99</v>
      </c>
      <c r="AC14" s="35">
        <f t="shared" si="8"/>
        <v>54.99</v>
      </c>
      <c r="AE14" s="48" t="str">
        <f>A14</f>
        <v>Product/Service C</v>
      </c>
      <c r="AF14" s="56">
        <v>59.99</v>
      </c>
      <c r="AG14" s="46">
        <v>59.99</v>
      </c>
      <c r="AH14" s="46">
        <v>59.99</v>
      </c>
      <c r="AI14" s="46">
        <v>59.99</v>
      </c>
      <c r="AJ14" s="46">
        <v>59.99</v>
      </c>
      <c r="AK14" s="46">
        <v>59.99</v>
      </c>
      <c r="AL14" s="46">
        <v>59.99</v>
      </c>
      <c r="AM14" s="46">
        <v>59.99</v>
      </c>
      <c r="AN14" s="46">
        <v>59.99</v>
      </c>
      <c r="AO14" s="46">
        <v>59.99</v>
      </c>
      <c r="AP14" s="46">
        <v>59.99</v>
      </c>
      <c r="AQ14" s="47">
        <v>59.99</v>
      </c>
      <c r="AR14" s="35">
        <f t="shared" si="9"/>
        <v>59.99</v>
      </c>
      <c r="AT14" s="70" t="str">
        <f>A14</f>
        <v>Product/Service C</v>
      </c>
      <c r="AU14" s="30">
        <f>AC14-N14</f>
        <v>5</v>
      </c>
      <c r="AV14" s="30">
        <f>AR14-AC14</f>
        <v>5</v>
      </c>
    </row>
    <row r="15" spans="1:48" s="11" customFormat="1" ht="9.6" customHeight="1" x14ac:dyDescent="0.2">
      <c r="N15" s="14"/>
      <c r="Q15" s="12"/>
      <c r="AC15" s="14"/>
      <c r="AF15" s="12"/>
      <c r="AR15" s="14"/>
      <c r="AU15" s="14"/>
      <c r="AV15" s="14"/>
    </row>
    <row r="16" spans="1:48" s="11" customFormat="1" ht="15" customHeight="1" x14ac:dyDescent="0.2">
      <c r="A16" s="13" t="s">
        <v>23</v>
      </c>
      <c r="N16" s="10" t="s">
        <v>15</v>
      </c>
      <c r="P16" s="13" t="s">
        <v>23</v>
      </c>
      <c r="AC16" s="10" t="s">
        <v>15</v>
      </c>
      <c r="AE16" s="13" t="s">
        <v>23</v>
      </c>
      <c r="AR16" s="10" t="s">
        <v>15</v>
      </c>
      <c r="AT16" s="13" t="s">
        <v>23</v>
      </c>
      <c r="AU16" s="14" t="s">
        <v>39</v>
      </c>
      <c r="AV16" s="14" t="s">
        <v>39</v>
      </c>
    </row>
    <row r="17" spans="1:48" s="11" customFormat="1" ht="15" customHeight="1" x14ac:dyDescent="0.2">
      <c r="A17" s="48" t="str">
        <f>A7</f>
        <v>Product/Service A</v>
      </c>
      <c r="B17" s="58">
        <v>0</v>
      </c>
      <c r="C17" s="44">
        <f>(C7/B7)-1</f>
        <v>5.0000000000000044E-2</v>
      </c>
      <c r="D17" s="44">
        <f t="shared" ref="D17:M17" si="10">(D7/C7)-1</f>
        <v>4.7619047619047672E-2</v>
      </c>
      <c r="E17" s="44">
        <f t="shared" si="10"/>
        <v>4.5454545454545414E-2</v>
      </c>
      <c r="F17" s="44">
        <f t="shared" si="10"/>
        <v>-4.3478260869565188E-2</v>
      </c>
      <c r="G17" s="44">
        <f t="shared" si="10"/>
        <v>-4.5454545454545414E-2</v>
      </c>
      <c r="H17" s="44">
        <f t="shared" si="10"/>
        <v>0</v>
      </c>
      <c r="I17" s="44">
        <f t="shared" si="10"/>
        <v>4.7619047619047672E-2</v>
      </c>
      <c r="J17" s="44">
        <f t="shared" si="10"/>
        <v>4.5454545454545414E-2</v>
      </c>
      <c r="K17" s="44">
        <f t="shared" si="10"/>
        <v>4.3478260869565188E-2</v>
      </c>
      <c r="L17" s="44">
        <f t="shared" si="10"/>
        <v>8.3333333333333259E-2</v>
      </c>
      <c r="M17" s="44">
        <f t="shared" si="10"/>
        <v>0</v>
      </c>
      <c r="N17" s="34">
        <f>AVERAGE(C17:M17)</f>
        <v>2.491145218417946E-2</v>
      </c>
      <c r="P17" s="48" t="str">
        <f>A17</f>
        <v>Product/Service A</v>
      </c>
      <c r="Q17" s="44">
        <f>(Q7/M7)-1</f>
        <v>-3.8461538461538436E-2</v>
      </c>
      <c r="R17" s="44">
        <f t="shared" ref="R17:AB17" si="11">(R7/Q7)-1</f>
        <v>-4.0000000000000036E-2</v>
      </c>
      <c r="S17" s="44">
        <f t="shared" si="11"/>
        <v>-4.166666666666663E-2</v>
      </c>
      <c r="T17" s="44">
        <f t="shared" si="11"/>
        <v>-4.3478260869565188E-2</v>
      </c>
      <c r="U17" s="44">
        <f t="shared" si="11"/>
        <v>4.5454545454545414E-2</v>
      </c>
      <c r="V17" s="44">
        <f t="shared" si="11"/>
        <v>4.3478260869565188E-2</v>
      </c>
      <c r="W17" s="44">
        <f t="shared" si="11"/>
        <v>0</v>
      </c>
      <c r="X17" s="44">
        <f t="shared" si="11"/>
        <v>4.1666666666666741E-2</v>
      </c>
      <c r="Y17" s="44">
        <f t="shared" si="11"/>
        <v>4.0000000000000036E-2</v>
      </c>
      <c r="Z17" s="44">
        <f t="shared" si="11"/>
        <v>3.8461538461538547E-2</v>
      </c>
      <c r="AA17" s="44">
        <f t="shared" si="11"/>
        <v>3.7037037037036979E-2</v>
      </c>
      <c r="AB17" s="57">
        <f t="shared" si="11"/>
        <v>3.5714285714285809E-2</v>
      </c>
      <c r="AC17" s="34">
        <f>AVERAGE(R17:AB17)</f>
        <v>1.4242491515218806E-2</v>
      </c>
      <c r="AE17" s="48" t="str">
        <f>A17</f>
        <v>Product/Service A</v>
      </c>
      <c r="AF17" s="44">
        <f>(AF7/AB7)-1</f>
        <v>3.4482758620689724E-2</v>
      </c>
      <c r="AG17" s="44">
        <f t="shared" ref="AG17:AQ17" si="12">(AG7/AF7)-1</f>
        <v>-6.6666666666666652E-2</v>
      </c>
      <c r="AH17" s="44">
        <f t="shared" si="12"/>
        <v>-7.1428571428571397E-2</v>
      </c>
      <c r="AI17" s="44">
        <f t="shared" si="12"/>
        <v>0</v>
      </c>
      <c r="AJ17" s="44">
        <f t="shared" si="12"/>
        <v>3.8461538461538547E-2</v>
      </c>
      <c r="AK17" s="44">
        <f t="shared" si="12"/>
        <v>3.7037037037036979E-2</v>
      </c>
      <c r="AL17" s="44">
        <f t="shared" si="12"/>
        <v>0</v>
      </c>
      <c r="AM17" s="44">
        <f t="shared" si="12"/>
        <v>3.5714285714285809E-2</v>
      </c>
      <c r="AN17" s="44">
        <f t="shared" si="12"/>
        <v>3.4482758620689724E-2</v>
      </c>
      <c r="AO17" s="44">
        <f t="shared" si="12"/>
        <v>6.6666666666666652E-2</v>
      </c>
      <c r="AP17" s="44">
        <f t="shared" si="12"/>
        <v>6.25E-2</v>
      </c>
      <c r="AQ17" s="57">
        <f t="shared" si="12"/>
        <v>5.8823529411764719E-2</v>
      </c>
      <c r="AR17" s="34">
        <f>AVERAGE(AG17:AQ17)</f>
        <v>1.7780961619704036E-2</v>
      </c>
      <c r="AT17" s="70" t="str">
        <f>A17</f>
        <v>Product/Service A</v>
      </c>
      <c r="AU17" s="31">
        <f>AC17-N17</f>
        <v>-1.0668960668960654E-2</v>
      </c>
      <c r="AV17" s="31">
        <f>AR17-AC17</f>
        <v>3.5384701044852297E-3</v>
      </c>
    </row>
    <row r="18" spans="1:48" s="11" customFormat="1" ht="15" customHeight="1" x14ac:dyDescent="0.2">
      <c r="A18" s="48" t="str">
        <f>A8</f>
        <v>Product/Service B</v>
      </c>
      <c r="B18" s="58">
        <v>0</v>
      </c>
      <c r="C18" s="44">
        <f t="shared" ref="C18:M18" si="13">(C8/B8)-1</f>
        <v>-0.33333333333333337</v>
      </c>
      <c r="D18" s="44">
        <f t="shared" si="13"/>
        <v>0</v>
      </c>
      <c r="E18" s="44">
        <f t="shared" si="13"/>
        <v>0.25</v>
      </c>
      <c r="F18" s="44">
        <f t="shared" si="13"/>
        <v>0</v>
      </c>
      <c r="G18" s="44">
        <f t="shared" si="13"/>
        <v>0.19999999999999996</v>
      </c>
      <c r="H18" s="44">
        <f t="shared" si="13"/>
        <v>0</v>
      </c>
      <c r="I18" s="44">
        <f t="shared" si="13"/>
        <v>0.16666666666666674</v>
      </c>
      <c r="J18" s="44">
        <f t="shared" si="13"/>
        <v>0.14285714285714279</v>
      </c>
      <c r="K18" s="44">
        <f t="shared" si="13"/>
        <v>0.25</v>
      </c>
      <c r="L18" s="44">
        <f t="shared" si="13"/>
        <v>0.19999999999999996</v>
      </c>
      <c r="M18" s="44">
        <f t="shared" si="13"/>
        <v>0</v>
      </c>
      <c r="N18" s="34">
        <f t="shared" ref="N18:N19" si="14">AVERAGE(C18:M18)</f>
        <v>7.9653679653679643E-2</v>
      </c>
      <c r="P18" s="48" t="str">
        <f t="shared" ref="P18:P19" si="15">A18</f>
        <v>Product/Service B</v>
      </c>
      <c r="Q18" s="44">
        <f>(Q8/M8)-1</f>
        <v>-0.33333333333333337</v>
      </c>
      <c r="R18" s="44">
        <f t="shared" ref="R18:AB18" si="16">(R8/Q8)-1</f>
        <v>-0.25</v>
      </c>
      <c r="S18" s="44">
        <f t="shared" si="16"/>
        <v>0</v>
      </c>
      <c r="T18" s="44">
        <f t="shared" si="16"/>
        <v>0.16666666666666674</v>
      </c>
      <c r="U18" s="44">
        <f t="shared" si="16"/>
        <v>0</v>
      </c>
      <c r="V18" s="44">
        <f t="shared" si="16"/>
        <v>0.14285714285714279</v>
      </c>
      <c r="W18" s="44">
        <f t="shared" si="16"/>
        <v>0</v>
      </c>
      <c r="X18" s="44">
        <f t="shared" si="16"/>
        <v>0.125</v>
      </c>
      <c r="Y18" s="44">
        <f t="shared" si="16"/>
        <v>0.11111111111111116</v>
      </c>
      <c r="Z18" s="44">
        <f t="shared" si="16"/>
        <v>0.19999999999999996</v>
      </c>
      <c r="AA18" s="44">
        <f t="shared" si="16"/>
        <v>0.16666666666666674</v>
      </c>
      <c r="AB18" s="57">
        <f t="shared" si="16"/>
        <v>0</v>
      </c>
      <c r="AC18" s="34">
        <f t="shared" ref="AC18:AC19" si="17">AVERAGE(R18:AB18)</f>
        <v>6.0209235209235219E-2</v>
      </c>
      <c r="AE18" s="48" t="str">
        <f>A18</f>
        <v>Product/Service B</v>
      </c>
      <c r="AF18" s="44">
        <f>(AF8/AB8)-1</f>
        <v>-0.1428571428571429</v>
      </c>
      <c r="AG18" s="44">
        <f t="shared" ref="AG18:AQ18" si="18">(AG8/AF8)-1</f>
        <v>-0.33333333333333337</v>
      </c>
      <c r="AH18" s="44">
        <f t="shared" si="18"/>
        <v>0</v>
      </c>
      <c r="AI18" s="44">
        <f t="shared" si="18"/>
        <v>0.125</v>
      </c>
      <c r="AJ18" s="44">
        <f t="shared" si="18"/>
        <v>0</v>
      </c>
      <c r="AK18" s="44">
        <f t="shared" si="18"/>
        <v>0.11111111111111116</v>
      </c>
      <c r="AL18" s="44">
        <f t="shared" si="18"/>
        <v>0</v>
      </c>
      <c r="AM18" s="44">
        <f t="shared" si="18"/>
        <v>0.10000000000000009</v>
      </c>
      <c r="AN18" s="44">
        <f t="shared" si="18"/>
        <v>9.0909090909090828E-2</v>
      </c>
      <c r="AO18" s="44">
        <f t="shared" si="18"/>
        <v>0.16666666666666674</v>
      </c>
      <c r="AP18" s="44">
        <f t="shared" si="18"/>
        <v>0.14285714285714279</v>
      </c>
      <c r="AQ18" s="57">
        <f t="shared" si="18"/>
        <v>0</v>
      </c>
      <c r="AR18" s="34">
        <f t="shared" ref="AR18:AR19" si="19">AVERAGE(AG18:AQ18)</f>
        <v>3.6655516200970746E-2</v>
      </c>
      <c r="AT18" s="70" t="str">
        <f>A18</f>
        <v>Product/Service B</v>
      </c>
      <c r="AU18" s="31">
        <f>AC18-N18</f>
        <v>-1.9444444444444424E-2</v>
      </c>
      <c r="AV18" s="31">
        <f>AR18-AC18</f>
        <v>-2.3553719008264473E-2</v>
      </c>
    </row>
    <row r="19" spans="1:48" s="11" customFormat="1" ht="15" customHeight="1" x14ac:dyDescent="0.2">
      <c r="A19" s="48" t="str">
        <f>A9</f>
        <v>Product/Service C</v>
      </c>
      <c r="B19" s="58">
        <v>0</v>
      </c>
      <c r="C19" s="44">
        <f t="shared" ref="C19:M19" si="20">(C9/B9)-1</f>
        <v>0.33333333333333326</v>
      </c>
      <c r="D19" s="44">
        <f t="shared" si="20"/>
        <v>0.25</v>
      </c>
      <c r="E19" s="44">
        <f t="shared" si="20"/>
        <v>0.19999999999999996</v>
      </c>
      <c r="F19" s="44">
        <f t="shared" si="20"/>
        <v>0.16666666666666674</v>
      </c>
      <c r="G19" s="44">
        <f t="shared" si="20"/>
        <v>0.14285714285714279</v>
      </c>
      <c r="H19" s="44">
        <f t="shared" si="20"/>
        <v>0</v>
      </c>
      <c r="I19" s="44">
        <f t="shared" si="20"/>
        <v>-0.125</v>
      </c>
      <c r="J19" s="44">
        <f t="shared" si="20"/>
        <v>0</v>
      </c>
      <c r="K19" s="44">
        <f t="shared" si="20"/>
        <v>-0.1428571428571429</v>
      </c>
      <c r="L19" s="44">
        <f t="shared" si="20"/>
        <v>0</v>
      </c>
      <c r="M19" s="44">
        <f t="shared" si="20"/>
        <v>0</v>
      </c>
      <c r="N19" s="34">
        <f t="shared" si="14"/>
        <v>7.4999999999999983E-2</v>
      </c>
      <c r="P19" s="48" t="str">
        <f t="shared" si="15"/>
        <v>Product/Service C</v>
      </c>
      <c r="Q19" s="44">
        <f>(Q9/M9)-1</f>
        <v>0</v>
      </c>
      <c r="R19" s="44">
        <f t="shared" ref="R19:AB19" si="21">(R9/Q9)-1</f>
        <v>-0.16666666666666663</v>
      </c>
      <c r="S19" s="44">
        <f t="shared" si="21"/>
        <v>0.19999999999999996</v>
      </c>
      <c r="T19" s="44">
        <f t="shared" si="21"/>
        <v>0.16666666666666674</v>
      </c>
      <c r="U19" s="44">
        <f t="shared" si="21"/>
        <v>0.14285714285714279</v>
      </c>
      <c r="V19" s="44">
        <f t="shared" si="21"/>
        <v>0.125</v>
      </c>
      <c r="W19" s="44">
        <f t="shared" si="21"/>
        <v>0.11111111111111116</v>
      </c>
      <c r="X19" s="44">
        <f t="shared" si="21"/>
        <v>-0.19999999999999996</v>
      </c>
      <c r="Y19" s="44">
        <f t="shared" si="21"/>
        <v>0</v>
      </c>
      <c r="Z19" s="44">
        <f t="shared" si="21"/>
        <v>-0.125</v>
      </c>
      <c r="AA19" s="44">
        <f t="shared" si="21"/>
        <v>0</v>
      </c>
      <c r="AB19" s="57">
        <f t="shared" si="21"/>
        <v>-7.1428571428571397E-2</v>
      </c>
      <c r="AC19" s="34">
        <f t="shared" si="17"/>
        <v>1.6594516594516606E-2</v>
      </c>
      <c r="AE19" s="48" t="str">
        <f>A19</f>
        <v>Product/Service C</v>
      </c>
      <c r="AF19" s="44">
        <f>(AF9/AB9)-1</f>
        <v>0</v>
      </c>
      <c r="AG19" s="44">
        <f t="shared" ref="AG19:AQ19" si="22">(AG9/AF9)-1</f>
        <v>7.6923076923076872E-2</v>
      </c>
      <c r="AH19" s="44">
        <f t="shared" si="22"/>
        <v>0.14285714285714279</v>
      </c>
      <c r="AI19" s="44">
        <f t="shared" si="22"/>
        <v>0.125</v>
      </c>
      <c r="AJ19" s="44">
        <f t="shared" si="22"/>
        <v>0.11111111111111116</v>
      </c>
      <c r="AK19" s="44">
        <f t="shared" si="22"/>
        <v>0.10000000000000009</v>
      </c>
      <c r="AL19" s="44">
        <f t="shared" si="22"/>
        <v>9.0909090909090828E-2</v>
      </c>
      <c r="AM19" s="44">
        <f t="shared" si="22"/>
        <v>-0.16666666666666663</v>
      </c>
      <c r="AN19" s="44">
        <f t="shared" si="22"/>
        <v>0</v>
      </c>
      <c r="AO19" s="44">
        <f t="shared" si="22"/>
        <v>-9.9999999999999978E-2</v>
      </c>
      <c r="AP19" s="44">
        <f t="shared" si="22"/>
        <v>0</v>
      </c>
      <c r="AQ19" s="57">
        <f t="shared" si="22"/>
        <v>-5.555555555555558E-2</v>
      </c>
      <c r="AR19" s="34">
        <f t="shared" si="19"/>
        <v>2.9507109052563596E-2</v>
      </c>
      <c r="AT19" s="70" t="str">
        <f>A19</f>
        <v>Product/Service C</v>
      </c>
      <c r="AU19" s="31">
        <f>AC19-N19</f>
        <v>-5.8405483405483377E-2</v>
      </c>
      <c r="AV19" s="31">
        <f>AR19-AC19</f>
        <v>1.291259245804699E-2</v>
      </c>
    </row>
    <row r="20" spans="1:48" s="11" customFormat="1" ht="9.6" customHeight="1" x14ac:dyDescent="0.2">
      <c r="N20" s="14"/>
      <c r="Q20" s="12"/>
      <c r="AC20" s="14"/>
      <c r="AF20" s="12"/>
      <c r="AR20" s="14"/>
      <c r="AU20" s="14"/>
      <c r="AV20" s="14"/>
    </row>
    <row r="21" spans="1:48" s="11" customFormat="1" ht="15" customHeight="1" x14ac:dyDescent="0.2">
      <c r="A21" s="13" t="s">
        <v>0</v>
      </c>
      <c r="B21" s="18" t="s">
        <v>24</v>
      </c>
      <c r="N21" s="10" t="s">
        <v>1</v>
      </c>
      <c r="P21" s="13" t="s">
        <v>0</v>
      </c>
      <c r="Q21" s="18"/>
      <c r="AC21" s="10" t="s">
        <v>1</v>
      </c>
      <c r="AE21" s="13" t="s">
        <v>0</v>
      </c>
      <c r="AF21" s="18"/>
      <c r="AR21" s="10" t="s">
        <v>1</v>
      </c>
      <c r="AT21" s="13" t="s">
        <v>0</v>
      </c>
      <c r="AU21" s="14" t="s">
        <v>39</v>
      </c>
      <c r="AV21" s="14" t="s">
        <v>39</v>
      </c>
    </row>
    <row r="22" spans="1:48" s="11" customFormat="1" ht="15" customHeight="1" x14ac:dyDescent="0.2">
      <c r="A22" s="48" t="str">
        <f>A12</f>
        <v>Product/Service A</v>
      </c>
      <c r="B22" s="49">
        <f>B7*B12</f>
        <v>9995</v>
      </c>
      <c r="C22" s="49">
        <f t="shared" ref="C22:M22" si="23">C7*C12</f>
        <v>10494.75</v>
      </c>
      <c r="D22" s="49">
        <f t="shared" si="23"/>
        <v>10994.5</v>
      </c>
      <c r="E22" s="49">
        <f t="shared" si="23"/>
        <v>11494.25</v>
      </c>
      <c r="F22" s="49">
        <f t="shared" si="23"/>
        <v>10994.5</v>
      </c>
      <c r="G22" s="49">
        <f t="shared" si="23"/>
        <v>10494.75</v>
      </c>
      <c r="H22" s="49">
        <f t="shared" si="23"/>
        <v>10494.75</v>
      </c>
      <c r="I22" s="49">
        <f t="shared" si="23"/>
        <v>10994.5</v>
      </c>
      <c r="J22" s="49">
        <f t="shared" si="23"/>
        <v>11494.25</v>
      </c>
      <c r="K22" s="49">
        <f t="shared" si="23"/>
        <v>11993.999999999998</v>
      </c>
      <c r="L22" s="49">
        <f t="shared" si="23"/>
        <v>12993.499999999998</v>
      </c>
      <c r="M22" s="49">
        <f t="shared" si="23"/>
        <v>12993.499999999998</v>
      </c>
      <c r="N22" s="37">
        <f>SUM(B22:M22)</f>
        <v>135432.25</v>
      </c>
      <c r="P22" s="48" t="str">
        <f>A22</f>
        <v>Product/Service A</v>
      </c>
      <c r="Q22" s="49">
        <f>Q7*Q12</f>
        <v>12493.749999999998</v>
      </c>
      <c r="R22" s="49">
        <f t="shared" ref="R22:AB22" si="24">R7*R12</f>
        <v>11993.999999999998</v>
      </c>
      <c r="S22" s="49">
        <f t="shared" si="24"/>
        <v>11494.25</v>
      </c>
      <c r="T22" s="49">
        <f t="shared" si="24"/>
        <v>10994.5</v>
      </c>
      <c r="U22" s="49">
        <f t="shared" si="24"/>
        <v>11494.25</v>
      </c>
      <c r="V22" s="49">
        <f t="shared" si="24"/>
        <v>11993.999999999998</v>
      </c>
      <c r="W22" s="49">
        <f t="shared" si="24"/>
        <v>11993.999999999998</v>
      </c>
      <c r="X22" s="49">
        <f t="shared" si="24"/>
        <v>12493.749999999998</v>
      </c>
      <c r="Y22" s="49">
        <f t="shared" si="24"/>
        <v>12993.499999999998</v>
      </c>
      <c r="Z22" s="49">
        <f t="shared" si="24"/>
        <v>13493.249999999998</v>
      </c>
      <c r="AA22" s="49">
        <f t="shared" si="24"/>
        <v>13992.999999999998</v>
      </c>
      <c r="AB22" s="49">
        <f t="shared" si="24"/>
        <v>14492.749999999998</v>
      </c>
      <c r="AC22" s="37">
        <f>SUM(Q22:AB22)</f>
        <v>149925</v>
      </c>
      <c r="AE22" s="48" t="str">
        <f>A22</f>
        <v>Product/Service A</v>
      </c>
      <c r="AF22" s="49">
        <f>AF7*AF12</f>
        <v>14992.499999999998</v>
      </c>
      <c r="AG22" s="49">
        <f t="shared" ref="AG22:AQ22" si="25">AG7*AG12</f>
        <v>13992.999999999998</v>
      </c>
      <c r="AH22" s="49">
        <f t="shared" si="25"/>
        <v>12993.499999999998</v>
      </c>
      <c r="AI22" s="49">
        <f t="shared" si="25"/>
        <v>12993.499999999998</v>
      </c>
      <c r="AJ22" s="49">
        <f t="shared" si="25"/>
        <v>13493.249999999998</v>
      </c>
      <c r="AK22" s="49">
        <f t="shared" si="25"/>
        <v>13992.999999999998</v>
      </c>
      <c r="AL22" s="49">
        <f t="shared" si="25"/>
        <v>13992.999999999998</v>
      </c>
      <c r="AM22" s="49">
        <f t="shared" si="25"/>
        <v>14492.749999999998</v>
      </c>
      <c r="AN22" s="49">
        <f t="shared" si="25"/>
        <v>14992.499999999998</v>
      </c>
      <c r="AO22" s="49">
        <f t="shared" si="25"/>
        <v>15991.999999999998</v>
      </c>
      <c r="AP22" s="49">
        <f t="shared" si="25"/>
        <v>16991.5</v>
      </c>
      <c r="AQ22" s="49">
        <f t="shared" si="25"/>
        <v>17991</v>
      </c>
      <c r="AR22" s="37">
        <f>SUM(AF22:AQ22)</f>
        <v>176911.49999999997</v>
      </c>
      <c r="AT22" s="70" t="str">
        <f>A22</f>
        <v>Product/Service A</v>
      </c>
      <c r="AU22" s="29">
        <f>AC22-N22</f>
        <v>14492.75</v>
      </c>
      <c r="AV22" s="29">
        <f>AR22-AC22</f>
        <v>26986.499999999971</v>
      </c>
    </row>
    <row r="23" spans="1:48" s="11" customFormat="1" ht="15" customHeight="1" x14ac:dyDescent="0.2">
      <c r="A23" s="48" t="str">
        <f>A13</f>
        <v>Product/Service B</v>
      </c>
      <c r="B23" s="49">
        <f t="shared" ref="B23:M23" si="26">B8*B13</f>
        <v>22485</v>
      </c>
      <c r="C23" s="49">
        <f t="shared" si="26"/>
        <v>14990</v>
      </c>
      <c r="D23" s="49">
        <f t="shared" si="26"/>
        <v>14990</v>
      </c>
      <c r="E23" s="49">
        <f t="shared" si="26"/>
        <v>18737.5</v>
      </c>
      <c r="F23" s="49">
        <f t="shared" si="26"/>
        <v>18737.5</v>
      </c>
      <c r="G23" s="49">
        <f t="shared" si="26"/>
        <v>22485</v>
      </c>
      <c r="H23" s="49">
        <f t="shared" si="26"/>
        <v>22485</v>
      </c>
      <c r="I23" s="49">
        <f t="shared" si="26"/>
        <v>26232.5</v>
      </c>
      <c r="J23" s="49">
        <f t="shared" si="26"/>
        <v>29980</v>
      </c>
      <c r="K23" s="49">
        <f t="shared" si="26"/>
        <v>37475</v>
      </c>
      <c r="L23" s="49">
        <f t="shared" si="26"/>
        <v>44970</v>
      </c>
      <c r="M23" s="49">
        <f t="shared" si="26"/>
        <v>44970</v>
      </c>
      <c r="N23" s="37">
        <f>SUM(B23:M23)</f>
        <v>318537.5</v>
      </c>
      <c r="P23" s="48" t="str">
        <f t="shared" ref="P23:P24" si="27">A23</f>
        <v>Product/Service B</v>
      </c>
      <c r="Q23" s="49">
        <f t="shared" ref="Q23:AB23" si="28">Q8*Q13</f>
        <v>29980</v>
      </c>
      <c r="R23" s="49">
        <f t="shared" si="28"/>
        <v>22485</v>
      </c>
      <c r="S23" s="49">
        <f t="shared" si="28"/>
        <v>22485</v>
      </c>
      <c r="T23" s="49">
        <f t="shared" si="28"/>
        <v>26232.5</v>
      </c>
      <c r="U23" s="49">
        <f t="shared" si="28"/>
        <v>26232.5</v>
      </c>
      <c r="V23" s="49">
        <f t="shared" si="28"/>
        <v>29980</v>
      </c>
      <c r="W23" s="49">
        <f t="shared" si="28"/>
        <v>29980</v>
      </c>
      <c r="X23" s="49">
        <f t="shared" si="28"/>
        <v>33727.5</v>
      </c>
      <c r="Y23" s="49">
        <f t="shared" si="28"/>
        <v>37475</v>
      </c>
      <c r="Z23" s="49">
        <f t="shared" si="28"/>
        <v>44970</v>
      </c>
      <c r="AA23" s="49">
        <f t="shared" si="28"/>
        <v>52465</v>
      </c>
      <c r="AB23" s="49">
        <f t="shared" si="28"/>
        <v>52465</v>
      </c>
      <c r="AC23" s="37">
        <f>SUM(Q23:AB23)</f>
        <v>408477.5</v>
      </c>
      <c r="AE23" s="48" t="str">
        <f>A23</f>
        <v>Product/Service B</v>
      </c>
      <c r="AF23" s="49">
        <f t="shared" ref="AF23:AQ23" si="29">AF8*AF13</f>
        <v>44970</v>
      </c>
      <c r="AG23" s="49">
        <f t="shared" si="29"/>
        <v>29980</v>
      </c>
      <c r="AH23" s="49">
        <f t="shared" si="29"/>
        <v>29980</v>
      </c>
      <c r="AI23" s="49">
        <f t="shared" si="29"/>
        <v>33727.5</v>
      </c>
      <c r="AJ23" s="49">
        <f t="shared" si="29"/>
        <v>33727.5</v>
      </c>
      <c r="AK23" s="49">
        <f t="shared" si="29"/>
        <v>37475</v>
      </c>
      <c r="AL23" s="49">
        <f t="shared" si="29"/>
        <v>37475</v>
      </c>
      <c r="AM23" s="49">
        <f t="shared" si="29"/>
        <v>41222.5</v>
      </c>
      <c r="AN23" s="49">
        <f t="shared" si="29"/>
        <v>44970</v>
      </c>
      <c r="AO23" s="49">
        <f t="shared" si="29"/>
        <v>52465</v>
      </c>
      <c r="AP23" s="49">
        <f t="shared" si="29"/>
        <v>59960</v>
      </c>
      <c r="AQ23" s="49">
        <f t="shared" si="29"/>
        <v>59960</v>
      </c>
      <c r="AR23" s="37">
        <f>SUM(AF23:AQ23)</f>
        <v>505912.5</v>
      </c>
      <c r="AT23" s="70" t="str">
        <f>A23</f>
        <v>Product/Service B</v>
      </c>
      <c r="AU23" s="29">
        <f>AC23-N23</f>
        <v>89940</v>
      </c>
      <c r="AV23" s="29">
        <f>AR23-AC23</f>
        <v>97435</v>
      </c>
    </row>
    <row r="24" spans="1:48" s="11" customFormat="1" ht="15" customHeight="1" thickBot="1" x14ac:dyDescent="0.25">
      <c r="A24" s="50" t="str">
        <f>A14</f>
        <v>Product/Service C</v>
      </c>
      <c r="B24" s="49">
        <f t="shared" ref="B24:M24" si="30">B9*B14</f>
        <v>7498.5</v>
      </c>
      <c r="C24" s="49">
        <f t="shared" si="30"/>
        <v>9998</v>
      </c>
      <c r="D24" s="49">
        <f t="shared" si="30"/>
        <v>12497.5</v>
      </c>
      <c r="E24" s="49">
        <f t="shared" si="30"/>
        <v>14997</v>
      </c>
      <c r="F24" s="49">
        <f t="shared" si="30"/>
        <v>17496.5</v>
      </c>
      <c r="G24" s="49">
        <f t="shared" si="30"/>
        <v>19996</v>
      </c>
      <c r="H24" s="49">
        <f t="shared" si="30"/>
        <v>19996</v>
      </c>
      <c r="I24" s="49">
        <f t="shared" si="30"/>
        <v>17496.5</v>
      </c>
      <c r="J24" s="49">
        <f t="shared" si="30"/>
        <v>17496.5</v>
      </c>
      <c r="K24" s="49">
        <f t="shared" si="30"/>
        <v>14997</v>
      </c>
      <c r="L24" s="49">
        <f t="shared" si="30"/>
        <v>14997</v>
      </c>
      <c r="M24" s="49">
        <f t="shared" si="30"/>
        <v>14997</v>
      </c>
      <c r="N24" s="51">
        <f>SUM(B24:M24)</f>
        <v>182463.5</v>
      </c>
      <c r="P24" s="48" t="str">
        <f t="shared" si="27"/>
        <v>Product/Service C</v>
      </c>
      <c r="Q24" s="49">
        <f t="shared" ref="Q24:AB24" si="31">Q9*Q14</f>
        <v>16497</v>
      </c>
      <c r="R24" s="49">
        <f t="shared" si="31"/>
        <v>13747.5</v>
      </c>
      <c r="S24" s="49">
        <f t="shared" si="31"/>
        <v>16497</v>
      </c>
      <c r="T24" s="49">
        <f t="shared" si="31"/>
        <v>19246.5</v>
      </c>
      <c r="U24" s="49">
        <f t="shared" si="31"/>
        <v>21996</v>
      </c>
      <c r="V24" s="49">
        <f t="shared" si="31"/>
        <v>24745.5</v>
      </c>
      <c r="W24" s="49">
        <f t="shared" si="31"/>
        <v>27495</v>
      </c>
      <c r="X24" s="49">
        <f t="shared" si="31"/>
        <v>21996</v>
      </c>
      <c r="Y24" s="49">
        <f t="shared" si="31"/>
        <v>21996</v>
      </c>
      <c r="Z24" s="49">
        <f t="shared" si="31"/>
        <v>19246.5</v>
      </c>
      <c r="AA24" s="49">
        <f t="shared" si="31"/>
        <v>19246.5</v>
      </c>
      <c r="AB24" s="49">
        <f t="shared" si="31"/>
        <v>17871.75</v>
      </c>
      <c r="AC24" s="51">
        <f>SUM(Q24:AB24)</f>
        <v>240581.25</v>
      </c>
      <c r="AE24" s="48" t="str">
        <f>A24</f>
        <v>Product/Service C</v>
      </c>
      <c r="AF24" s="49">
        <f t="shared" ref="AF24:AQ24" si="32">AF9*AF14</f>
        <v>19496.75</v>
      </c>
      <c r="AG24" s="49">
        <f t="shared" si="32"/>
        <v>20996.5</v>
      </c>
      <c r="AH24" s="49">
        <f t="shared" si="32"/>
        <v>23996</v>
      </c>
      <c r="AI24" s="49">
        <f t="shared" si="32"/>
        <v>26995.5</v>
      </c>
      <c r="AJ24" s="49">
        <f t="shared" si="32"/>
        <v>29995</v>
      </c>
      <c r="AK24" s="49">
        <f t="shared" si="32"/>
        <v>32994.5</v>
      </c>
      <c r="AL24" s="49">
        <f t="shared" si="32"/>
        <v>35994</v>
      </c>
      <c r="AM24" s="49">
        <f t="shared" si="32"/>
        <v>29995</v>
      </c>
      <c r="AN24" s="49">
        <f t="shared" si="32"/>
        <v>29995</v>
      </c>
      <c r="AO24" s="49">
        <f t="shared" si="32"/>
        <v>26995.5</v>
      </c>
      <c r="AP24" s="49">
        <f t="shared" si="32"/>
        <v>26995.5</v>
      </c>
      <c r="AQ24" s="49">
        <f t="shared" si="32"/>
        <v>25495.75</v>
      </c>
      <c r="AR24" s="51">
        <f>SUM(AF24:AQ24)</f>
        <v>329945</v>
      </c>
      <c r="AT24" s="71" t="str">
        <f>A24</f>
        <v>Product/Service C</v>
      </c>
      <c r="AU24" s="72">
        <f>AC24-N24</f>
        <v>58117.75</v>
      </c>
      <c r="AV24" s="72">
        <f>AR24-AC24</f>
        <v>89363.75</v>
      </c>
    </row>
    <row r="25" spans="1:48" s="11" customFormat="1" ht="15" customHeight="1" x14ac:dyDescent="0.2">
      <c r="A25" s="52" t="s">
        <v>1</v>
      </c>
      <c r="B25" s="53">
        <f t="shared" ref="B25:M25" si="33">SUM(B22:B24)</f>
        <v>39978.5</v>
      </c>
      <c r="C25" s="38">
        <f t="shared" si="33"/>
        <v>35482.75</v>
      </c>
      <c r="D25" s="38">
        <f t="shared" si="33"/>
        <v>38482</v>
      </c>
      <c r="E25" s="38">
        <f t="shared" si="33"/>
        <v>45228.75</v>
      </c>
      <c r="F25" s="38">
        <f t="shared" si="33"/>
        <v>47228.5</v>
      </c>
      <c r="G25" s="38">
        <f t="shared" si="33"/>
        <v>52975.75</v>
      </c>
      <c r="H25" s="38">
        <f t="shared" si="33"/>
        <v>52975.75</v>
      </c>
      <c r="I25" s="38">
        <f t="shared" si="33"/>
        <v>54723.5</v>
      </c>
      <c r="J25" s="38">
        <f t="shared" si="33"/>
        <v>58970.75</v>
      </c>
      <c r="K25" s="38">
        <f t="shared" si="33"/>
        <v>64466</v>
      </c>
      <c r="L25" s="38">
        <f t="shared" si="33"/>
        <v>72960.5</v>
      </c>
      <c r="M25" s="54">
        <f t="shared" si="33"/>
        <v>72960.5</v>
      </c>
      <c r="N25" s="36">
        <f>SUM(N21:N24)</f>
        <v>636433.25</v>
      </c>
      <c r="P25" s="52" t="s">
        <v>1</v>
      </c>
      <c r="Q25" s="53">
        <f t="shared" ref="Q25:AB25" si="34">SUM(Q22:Q24)</f>
        <v>58970.75</v>
      </c>
      <c r="R25" s="38">
        <f t="shared" si="34"/>
        <v>48226.5</v>
      </c>
      <c r="S25" s="38">
        <f t="shared" si="34"/>
        <v>50476.25</v>
      </c>
      <c r="T25" s="38">
        <f t="shared" si="34"/>
        <v>56473.5</v>
      </c>
      <c r="U25" s="38">
        <f t="shared" si="34"/>
        <v>59722.75</v>
      </c>
      <c r="V25" s="38">
        <f t="shared" si="34"/>
        <v>66719.5</v>
      </c>
      <c r="W25" s="38">
        <f t="shared" si="34"/>
        <v>69469</v>
      </c>
      <c r="X25" s="38">
        <f t="shared" si="34"/>
        <v>68217.25</v>
      </c>
      <c r="Y25" s="38">
        <f t="shared" si="34"/>
        <v>72464.5</v>
      </c>
      <c r="Z25" s="38">
        <f t="shared" si="34"/>
        <v>77709.75</v>
      </c>
      <c r="AA25" s="38">
        <f t="shared" si="34"/>
        <v>85704.5</v>
      </c>
      <c r="AB25" s="54">
        <f t="shared" si="34"/>
        <v>84829.5</v>
      </c>
      <c r="AC25" s="36">
        <f>SUM(AC21:AC24)</f>
        <v>798983.75</v>
      </c>
      <c r="AE25" s="52" t="s">
        <v>1</v>
      </c>
      <c r="AF25" s="53">
        <f t="shared" ref="AF25:AQ25" si="35">SUM(AF22:AF24)</f>
        <v>79459.25</v>
      </c>
      <c r="AG25" s="38">
        <f t="shared" si="35"/>
        <v>64969.5</v>
      </c>
      <c r="AH25" s="38">
        <f t="shared" si="35"/>
        <v>66969.5</v>
      </c>
      <c r="AI25" s="38">
        <f t="shared" si="35"/>
        <v>73716.5</v>
      </c>
      <c r="AJ25" s="38">
        <f t="shared" si="35"/>
        <v>77215.75</v>
      </c>
      <c r="AK25" s="38">
        <f t="shared" si="35"/>
        <v>84462.5</v>
      </c>
      <c r="AL25" s="38">
        <f t="shared" si="35"/>
        <v>87462</v>
      </c>
      <c r="AM25" s="38">
        <f t="shared" si="35"/>
        <v>85710.25</v>
      </c>
      <c r="AN25" s="38">
        <f t="shared" si="35"/>
        <v>89957.5</v>
      </c>
      <c r="AO25" s="38">
        <f t="shared" si="35"/>
        <v>95452.5</v>
      </c>
      <c r="AP25" s="38">
        <f t="shared" si="35"/>
        <v>103947</v>
      </c>
      <c r="AQ25" s="54">
        <f t="shared" si="35"/>
        <v>103446.75</v>
      </c>
      <c r="AR25" s="36">
        <f>SUM(AR21:AR24)</f>
        <v>1012769</v>
      </c>
      <c r="AT25" s="52" t="s">
        <v>1</v>
      </c>
      <c r="AU25" s="17">
        <f>AC25-N25</f>
        <v>162550.5</v>
      </c>
      <c r="AV25" s="17">
        <f>AR25-AC25</f>
        <v>213785.25</v>
      </c>
    </row>
    <row r="26" spans="1:48" s="11" customFormat="1" ht="9.6" customHeight="1" x14ac:dyDescent="0.2">
      <c r="N26" s="14"/>
      <c r="Q26" s="12"/>
      <c r="AC26" s="14"/>
      <c r="AF26" s="12"/>
      <c r="AR26" s="14"/>
      <c r="AU26" s="14"/>
      <c r="AV26" s="14"/>
    </row>
    <row r="27" spans="1:48" s="15" customFormat="1" ht="15" customHeight="1" x14ac:dyDescent="0.2">
      <c r="A27" s="13" t="s">
        <v>9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0" t="s">
        <v>17</v>
      </c>
      <c r="P27" s="13" t="s">
        <v>9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0" t="s">
        <v>17</v>
      </c>
      <c r="AE27" s="13" t="s">
        <v>9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0" t="s">
        <v>17</v>
      </c>
      <c r="AT27" s="13" t="s">
        <v>9</v>
      </c>
      <c r="AU27" s="14" t="s">
        <v>39</v>
      </c>
      <c r="AV27" s="14" t="s">
        <v>39</v>
      </c>
    </row>
    <row r="28" spans="1:48" s="15" customFormat="1" ht="15" customHeight="1" x14ac:dyDescent="0.2">
      <c r="A28" s="48" t="str">
        <f>A7</f>
        <v>Product/Service A</v>
      </c>
      <c r="B28" s="56">
        <v>4.5</v>
      </c>
      <c r="C28" s="46">
        <v>4.5</v>
      </c>
      <c r="D28" s="46">
        <v>4.5</v>
      </c>
      <c r="E28" s="46">
        <v>4.5</v>
      </c>
      <c r="F28" s="46">
        <v>4.5</v>
      </c>
      <c r="G28" s="46">
        <v>4.5</v>
      </c>
      <c r="H28" s="46">
        <v>4.5</v>
      </c>
      <c r="I28" s="46">
        <v>4.5</v>
      </c>
      <c r="J28" s="46">
        <v>4.5</v>
      </c>
      <c r="K28" s="46">
        <v>4</v>
      </c>
      <c r="L28" s="46">
        <v>4</v>
      </c>
      <c r="M28" s="47">
        <v>4</v>
      </c>
      <c r="N28" s="35">
        <f>AVERAGE(B28:M28)</f>
        <v>4.375</v>
      </c>
      <c r="P28" s="48" t="str">
        <f>A28</f>
        <v>Product/Service A</v>
      </c>
      <c r="Q28" s="56">
        <v>4</v>
      </c>
      <c r="R28" s="46">
        <v>4</v>
      </c>
      <c r="S28" s="46">
        <v>4.5</v>
      </c>
      <c r="T28" s="46">
        <v>4.5</v>
      </c>
      <c r="U28" s="46">
        <v>4.5</v>
      </c>
      <c r="V28" s="46">
        <v>4</v>
      </c>
      <c r="W28" s="46">
        <v>4</v>
      </c>
      <c r="X28" s="46">
        <v>4</v>
      </c>
      <c r="Y28" s="46">
        <v>4</v>
      </c>
      <c r="Z28" s="46">
        <v>4</v>
      </c>
      <c r="AA28" s="46">
        <v>3.75</v>
      </c>
      <c r="AB28" s="47">
        <v>3.75</v>
      </c>
      <c r="AC28" s="35">
        <f>AVERAGE(Q28:AB28)</f>
        <v>4.083333333333333</v>
      </c>
      <c r="AE28" s="48" t="str">
        <f>A28</f>
        <v>Product/Service A</v>
      </c>
      <c r="AF28" s="56">
        <v>3.75</v>
      </c>
      <c r="AG28" s="46">
        <v>3.75</v>
      </c>
      <c r="AH28" s="46">
        <v>4</v>
      </c>
      <c r="AI28" s="46">
        <v>4</v>
      </c>
      <c r="AJ28" s="46">
        <v>4</v>
      </c>
      <c r="AK28" s="46">
        <v>3.75</v>
      </c>
      <c r="AL28" s="46">
        <v>3.75</v>
      </c>
      <c r="AM28" s="46">
        <v>3.75</v>
      </c>
      <c r="AN28" s="46">
        <v>3.75</v>
      </c>
      <c r="AO28" s="46">
        <v>3.5</v>
      </c>
      <c r="AP28" s="46">
        <v>3.5</v>
      </c>
      <c r="AQ28" s="47">
        <v>3.5</v>
      </c>
      <c r="AR28" s="35">
        <f>AVERAGE(AF28:AQ28)</f>
        <v>3.75</v>
      </c>
      <c r="AT28" s="70" t="str">
        <f>A28</f>
        <v>Product/Service A</v>
      </c>
      <c r="AU28" s="30">
        <f>AC28-N28</f>
        <v>-0.29166666666666696</v>
      </c>
      <c r="AV28" s="30">
        <f>AR28-AC28</f>
        <v>-0.33333333333333304</v>
      </c>
    </row>
    <row r="29" spans="1:48" s="15" customFormat="1" ht="15" customHeight="1" x14ac:dyDescent="0.2">
      <c r="A29" s="48" t="str">
        <f>A8</f>
        <v>Product/Service B</v>
      </c>
      <c r="B29" s="56">
        <v>3.1</v>
      </c>
      <c r="C29" s="46">
        <v>3.1</v>
      </c>
      <c r="D29" s="46">
        <v>3.1</v>
      </c>
      <c r="E29" s="46">
        <v>3.1</v>
      </c>
      <c r="F29" s="46">
        <v>3.1</v>
      </c>
      <c r="G29" s="46">
        <v>3.1</v>
      </c>
      <c r="H29" s="46">
        <v>3.1</v>
      </c>
      <c r="I29" s="46">
        <v>3.1</v>
      </c>
      <c r="J29" s="46">
        <v>3.1</v>
      </c>
      <c r="K29" s="46">
        <v>3.1</v>
      </c>
      <c r="L29" s="46">
        <v>3.1</v>
      </c>
      <c r="M29" s="47">
        <v>3.1</v>
      </c>
      <c r="N29" s="35">
        <f t="shared" ref="N29:N30" si="36">AVERAGE(B29:M29)</f>
        <v>3.100000000000001</v>
      </c>
      <c r="P29" s="48" t="str">
        <f t="shared" ref="P29:P30" si="37">A29</f>
        <v>Product/Service B</v>
      </c>
      <c r="Q29" s="56">
        <v>3.1</v>
      </c>
      <c r="R29" s="46">
        <v>3.1</v>
      </c>
      <c r="S29" s="46">
        <v>3.1</v>
      </c>
      <c r="T29" s="46">
        <v>3.1</v>
      </c>
      <c r="U29" s="46">
        <v>3.1</v>
      </c>
      <c r="V29" s="46">
        <v>3.1</v>
      </c>
      <c r="W29" s="46">
        <v>3.1</v>
      </c>
      <c r="X29" s="46">
        <v>3.1</v>
      </c>
      <c r="Y29" s="46">
        <v>3.1</v>
      </c>
      <c r="Z29" s="46">
        <v>2.9</v>
      </c>
      <c r="AA29" s="46">
        <v>2.9</v>
      </c>
      <c r="AB29" s="47">
        <v>2.9</v>
      </c>
      <c r="AC29" s="35">
        <f t="shared" ref="AC29:AC30" si="38">AVERAGE(Q29:AB29)</f>
        <v>3.0500000000000003</v>
      </c>
      <c r="AE29" s="48" t="str">
        <f>A29</f>
        <v>Product/Service B</v>
      </c>
      <c r="AF29" s="56">
        <v>2.9</v>
      </c>
      <c r="AG29" s="46">
        <v>3.1</v>
      </c>
      <c r="AH29" s="46">
        <v>3.1</v>
      </c>
      <c r="AI29" s="46">
        <v>3.1</v>
      </c>
      <c r="AJ29" s="46">
        <v>3.1</v>
      </c>
      <c r="AK29" s="46">
        <v>3.1</v>
      </c>
      <c r="AL29" s="46">
        <v>3.1</v>
      </c>
      <c r="AM29" s="46">
        <v>3.1</v>
      </c>
      <c r="AN29" s="46">
        <v>2.9</v>
      </c>
      <c r="AO29" s="46">
        <v>2.9</v>
      </c>
      <c r="AP29" s="46">
        <v>2.85</v>
      </c>
      <c r="AQ29" s="47">
        <v>2.85</v>
      </c>
      <c r="AR29" s="35">
        <f t="shared" ref="AR29:AR30" si="39">AVERAGE(AF29:AQ29)</f>
        <v>3.0083333333333333</v>
      </c>
      <c r="AT29" s="70" t="str">
        <f>A29</f>
        <v>Product/Service B</v>
      </c>
      <c r="AU29" s="30">
        <f>AC29-N29</f>
        <v>-5.0000000000000711E-2</v>
      </c>
      <c r="AV29" s="30">
        <f>AR29-AC29</f>
        <v>-4.1666666666666963E-2</v>
      </c>
    </row>
    <row r="30" spans="1:48" s="15" customFormat="1" ht="15" customHeight="1" x14ac:dyDescent="0.2">
      <c r="A30" s="48" t="str">
        <f>A9</f>
        <v>Product/Service C</v>
      </c>
      <c r="B30" s="56">
        <v>1.55</v>
      </c>
      <c r="C30" s="46">
        <v>1.55</v>
      </c>
      <c r="D30" s="46">
        <v>1.55</v>
      </c>
      <c r="E30" s="46">
        <v>1.55</v>
      </c>
      <c r="F30" s="46">
        <v>1.55</v>
      </c>
      <c r="G30" s="46">
        <v>1.55</v>
      </c>
      <c r="H30" s="46">
        <v>1.55</v>
      </c>
      <c r="I30" s="46">
        <v>1.55</v>
      </c>
      <c r="J30" s="46">
        <v>1.55</v>
      </c>
      <c r="K30" s="46">
        <v>1.55</v>
      </c>
      <c r="L30" s="46">
        <v>1.55</v>
      </c>
      <c r="M30" s="47">
        <v>1.55</v>
      </c>
      <c r="N30" s="35">
        <f t="shared" si="36"/>
        <v>1.5500000000000005</v>
      </c>
      <c r="P30" s="48" t="str">
        <f t="shared" si="37"/>
        <v>Product/Service C</v>
      </c>
      <c r="Q30" s="56">
        <v>1.55</v>
      </c>
      <c r="R30" s="46">
        <v>1.55</v>
      </c>
      <c r="S30" s="46">
        <v>1.55</v>
      </c>
      <c r="T30" s="46">
        <v>1.55</v>
      </c>
      <c r="U30" s="46">
        <v>1.55</v>
      </c>
      <c r="V30" s="46">
        <v>1.55</v>
      </c>
      <c r="W30" s="46">
        <v>1.1000000000000001</v>
      </c>
      <c r="X30" s="46">
        <v>1.55</v>
      </c>
      <c r="Y30" s="46">
        <v>1.55</v>
      </c>
      <c r="Z30" s="46">
        <v>1.55</v>
      </c>
      <c r="AA30" s="46">
        <v>1.55</v>
      </c>
      <c r="AB30" s="47">
        <v>1.55</v>
      </c>
      <c r="AC30" s="35">
        <f t="shared" si="38"/>
        <v>1.5125000000000002</v>
      </c>
      <c r="AE30" s="48" t="str">
        <f>A30</f>
        <v>Product/Service C</v>
      </c>
      <c r="AF30" s="56">
        <v>1.55</v>
      </c>
      <c r="AG30" s="46">
        <v>1.55</v>
      </c>
      <c r="AH30" s="46">
        <v>1.55</v>
      </c>
      <c r="AI30" s="46">
        <v>1.55</v>
      </c>
      <c r="AJ30" s="46">
        <v>1.1000000000000001</v>
      </c>
      <c r="AK30" s="46">
        <v>1.1000000000000001</v>
      </c>
      <c r="AL30" s="46">
        <v>1.1000000000000001</v>
      </c>
      <c r="AM30" s="46">
        <v>1.1000000000000001</v>
      </c>
      <c r="AN30" s="46">
        <v>1.1000000000000001</v>
      </c>
      <c r="AO30" s="46">
        <v>1.55</v>
      </c>
      <c r="AP30" s="46">
        <v>1.55</v>
      </c>
      <c r="AQ30" s="47">
        <v>1.55</v>
      </c>
      <c r="AR30" s="35">
        <f t="shared" si="39"/>
        <v>1.3625</v>
      </c>
      <c r="AT30" s="70" t="str">
        <f>A30</f>
        <v>Product/Service C</v>
      </c>
      <c r="AU30" s="30">
        <f>AC30-N30</f>
        <v>-3.7500000000000311E-2</v>
      </c>
      <c r="AV30" s="30">
        <f>AR30-AC30</f>
        <v>-0.15000000000000013</v>
      </c>
    </row>
    <row r="31" spans="1:48" s="11" customFormat="1" ht="9.6" customHeight="1" x14ac:dyDescent="0.2">
      <c r="N31" s="14"/>
      <c r="Q31" s="12"/>
      <c r="AC31" s="14"/>
      <c r="AF31" s="12"/>
      <c r="AR31" s="14"/>
      <c r="AU31" s="14"/>
      <c r="AV31" s="14"/>
    </row>
    <row r="32" spans="1:48" s="15" customFormat="1" ht="15" customHeight="1" x14ac:dyDescent="0.2">
      <c r="A32" s="13" t="s">
        <v>36</v>
      </c>
      <c r="B32" s="18" t="s">
        <v>35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0" t="s">
        <v>37</v>
      </c>
      <c r="P32" s="13" t="s">
        <v>36</v>
      </c>
      <c r="Q32" s="18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0" t="s">
        <v>37</v>
      </c>
      <c r="AE32" s="13" t="s">
        <v>36</v>
      </c>
      <c r="AF32" s="18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0" t="s">
        <v>37</v>
      </c>
      <c r="AT32" s="13" t="s">
        <v>36</v>
      </c>
      <c r="AU32" s="14" t="s">
        <v>39</v>
      </c>
      <c r="AV32" s="14" t="s">
        <v>39</v>
      </c>
    </row>
    <row r="33" spans="1:48" s="15" customFormat="1" ht="15" customHeight="1" x14ac:dyDescent="0.2">
      <c r="A33" s="48" t="str">
        <f>A17</f>
        <v>Product/Service A</v>
      </c>
      <c r="B33" s="55">
        <f>B12-B28</f>
        <v>15.489999999999998</v>
      </c>
      <c r="C33" s="55">
        <f t="shared" ref="C33:M33" si="40">C12-C28</f>
        <v>15.489999999999998</v>
      </c>
      <c r="D33" s="55">
        <f t="shared" si="40"/>
        <v>15.489999999999998</v>
      </c>
      <c r="E33" s="55">
        <f t="shared" si="40"/>
        <v>15.489999999999998</v>
      </c>
      <c r="F33" s="55">
        <f t="shared" si="40"/>
        <v>15.489999999999998</v>
      </c>
      <c r="G33" s="55">
        <f t="shared" si="40"/>
        <v>15.489999999999998</v>
      </c>
      <c r="H33" s="55">
        <f t="shared" si="40"/>
        <v>15.489999999999998</v>
      </c>
      <c r="I33" s="55">
        <f t="shared" si="40"/>
        <v>15.489999999999998</v>
      </c>
      <c r="J33" s="55">
        <f t="shared" si="40"/>
        <v>15.489999999999998</v>
      </c>
      <c r="K33" s="55">
        <f t="shared" si="40"/>
        <v>15.989999999999998</v>
      </c>
      <c r="L33" s="55">
        <f t="shared" si="40"/>
        <v>15.989999999999998</v>
      </c>
      <c r="M33" s="55">
        <f t="shared" si="40"/>
        <v>15.989999999999998</v>
      </c>
      <c r="N33" s="35">
        <f>AVERAGE(B33:M33)</f>
        <v>15.615</v>
      </c>
      <c r="P33" s="48" t="str">
        <f>A33</f>
        <v>Product/Service A</v>
      </c>
      <c r="Q33" s="55">
        <f>Q12-Q28</f>
        <v>15.989999999999998</v>
      </c>
      <c r="R33" s="55">
        <f t="shared" ref="R33:AB33" si="41">R12-R28</f>
        <v>15.989999999999998</v>
      </c>
      <c r="S33" s="55">
        <f t="shared" si="41"/>
        <v>15.489999999999998</v>
      </c>
      <c r="T33" s="55">
        <f t="shared" si="41"/>
        <v>15.489999999999998</v>
      </c>
      <c r="U33" s="55">
        <f t="shared" si="41"/>
        <v>15.489999999999998</v>
      </c>
      <c r="V33" s="55">
        <f t="shared" si="41"/>
        <v>15.989999999999998</v>
      </c>
      <c r="W33" s="55">
        <f t="shared" si="41"/>
        <v>15.989999999999998</v>
      </c>
      <c r="X33" s="55">
        <f t="shared" si="41"/>
        <v>15.989999999999998</v>
      </c>
      <c r="Y33" s="55">
        <f t="shared" si="41"/>
        <v>15.989999999999998</v>
      </c>
      <c r="Z33" s="55">
        <f t="shared" si="41"/>
        <v>15.989999999999998</v>
      </c>
      <c r="AA33" s="55">
        <f t="shared" si="41"/>
        <v>16.239999999999998</v>
      </c>
      <c r="AB33" s="55">
        <f t="shared" si="41"/>
        <v>16.239999999999998</v>
      </c>
      <c r="AC33" s="35">
        <f>AVERAGE(Q33:AB33)</f>
        <v>15.906666666666666</v>
      </c>
      <c r="AE33" s="48" t="str">
        <f>A33</f>
        <v>Product/Service A</v>
      </c>
      <c r="AF33" s="55">
        <f>AF12-AF28</f>
        <v>16.239999999999998</v>
      </c>
      <c r="AG33" s="55">
        <f t="shared" ref="AG33:AQ33" si="42">AG12-AG28</f>
        <v>16.239999999999998</v>
      </c>
      <c r="AH33" s="55">
        <f t="shared" si="42"/>
        <v>15.989999999999998</v>
      </c>
      <c r="AI33" s="55">
        <f t="shared" si="42"/>
        <v>15.989999999999998</v>
      </c>
      <c r="AJ33" s="55">
        <f t="shared" si="42"/>
        <v>15.989999999999998</v>
      </c>
      <c r="AK33" s="55">
        <f t="shared" si="42"/>
        <v>16.239999999999998</v>
      </c>
      <c r="AL33" s="55">
        <f t="shared" si="42"/>
        <v>16.239999999999998</v>
      </c>
      <c r="AM33" s="55">
        <f t="shared" si="42"/>
        <v>16.239999999999998</v>
      </c>
      <c r="AN33" s="55">
        <f t="shared" si="42"/>
        <v>16.239999999999998</v>
      </c>
      <c r="AO33" s="55">
        <f t="shared" si="42"/>
        <v>16.489999999999998</v>
      </c>
      <c r="AP33" s="55">
        <f t="shared" si="42"/>
        <v>16.489999999999998</v>
      </c>
      <c r="AQ33" s="55">
        <f t="shared" si="42"/>
        <v>16.489999999999998</v>
      </c>
      <c r="AR33" s="35">
        <f>AVERAGE(AF33:AQ33)</f>
        <v>16.240000000000002</v>
      </c>
      <c r="AT33" s="70" t="str">
        <f>A33</f>
        <v>Product/Service A</v>
      </c>
      <c r="AU33" s="30">
        <f>AC33-N33</f>
        <v>0.29166666666666607</v>
      </c>
      <c r="AV33" s="30">
        <f>AR33-AC33</f>
        <v>0.3333333333333357</v>
      </c>
    </row>
    <row r="34" spans="1:48" s="15" customFormat="1" ht="15" customHeight="1" x14ac:dyDescent="0.2">
      <c r="A34" s="48" t="str">
        <f>A18</f>
        <v>Product/Service B</v>
      </c>
      <c r="B34" s="55">
        <f t="shared" ref="B34:M34" si="43">B13-B29</f>
        <v>11.89</v>
      </c>
      <c r="C34" s="55">
        <f t="shared" si="43"/>
        <v>11.89</v>
      </c>
      <c r="D34" s="55">
        <f t="shared" si="43"/>
        <v>11.89</v>
      </c>
      <c r="E34" s="55">
        <f t="shared" si="43"/>
        <v>11.89</v>
      </c>
      <c r="F34" s="55">
        <f t="shared" si="43"/>
        <v>11.89</v>
      </c>
      <c r="G34" s="55">
        <f t="shared" si="43"/>
        <v>11.89</v>
      </c>
      <c r="H34" s="55">
        <f t="shared" si="43"/>
        <v>11.89</v>
      </c>
      <c r="I34" s="55">
        <f t="shared" si="43"/>
        <v>11.89</v>
      </c>
      <c r="J34" s="55">
        <f t="shared" si="43"/>
        <v>11.89</v>
      </c>
      <c r="K34" s="55">
        <f t="shared" si="43"/>
        <v>11.89</v>
      </c>
      <c r="L34" s="55">
        <f t="shared" si="43"/>
        <v>11.89</v>
      </c>
      <c r="M34" s="55">
        <f t="shared" si="43"/>
        <v>11.89</v>
      </c>
      <c r="N34" s="35">
        <f t="shared" ref="N34:N35" si="44">AVERAGE(B34:M34)</f>
        <v>11.89</v>
      </c>
      <c r="P34" s="48" t="str">
        <f t="shared" ref="P34:P35" si="45">A34</f>
        <v>Product/Service B</v>
      </c>
      <c r="Q34" s="55">
        <f t="shared" ref="Q34:AB34" si="46">Q13-Q29</f>
        <v>11.89</v>
      </c>
      <c r="R34" s="55">
        <f t="shared" si="46"/>
        <v>11.89</v>
      </c>
      <c r="S34" s="55">
        <f t="shared" si="46"/>
        <v>11.89</v>
      </c>
      <c r="T34" s="55">
        <f t="shared" si="46"/>
        <v>11.89</v>
      </c>
      <c r="U34" s="55">
        <f t="shared" si="46"/>
        <v>11.89</v>
      </c>
      <c r="V34" s="55">
        <f t="shared" si="46"/>
        <v>11.89</v>
      </c>
      <c r="W34" s="55">
        <f t="shared" si="46"/>
        <v>11.89</v>
      </c>
      <c r="X34" s="55">
        <f t="shared" si="46"/>
        <v>11.89</v>
      </c>
      <c r="Y34" s="55">
        <f t="shared" si="46"/>
        <v>11.89</v>
      </c>
      <c r="Z34" s="55">
        <f t="shared" si="46"/>
        <v>12.09</v>
      </c>
      <c r="AA34" s="55">
        <f t="shared" si="46"/>
        <v>12.09</v>
      </c>
      <c r="AB34" s="55">
        <f t="shared" si="46"/>
        <v>12.09</v>
      </c>
      <c r="AC34" s="35">
        <f t="shared" ref="AC34:AC35" si="47">AVERAGE(Q34:AB34)</f>
        <v>11.94</v>
      </c>
      <c r="AE34" s="48" t="str">
        <f>A34</f>
        <v>Product/Service B</v>
      </c>
      <c r="AF34" s="55">
        <f t="shared" ref="AF34:AQ34" si="48">AF13-AF29</f>
        <v>12.09</v>
      </c>
      <c r="AG34" s="55">
        <f t="shared" si="48"/>
        <v>11.89</v>
      </c>
      <c r="AH34" s="55">
        <f t="shared" si="48"/>
        <v>11.89</v>
      </c>
      <c r="AI34" s="55">
        <f t="shared" si="48"/>
        <v>11.89</v>
      </c>
      <c r="AJ34" s="55">
        <f t="shared" si="48"/>
        <v>11.89</v>
      </c>
      <c r="AK34" s="55">
        <f t="shared" si="48"/>
        <v>11.89</v>
      </c>
      <c r="AL34" s="55">
        <f t="shared" si="48"/>
        <v>11.89</v>
      </c>
      <c r="AM34" s="55">
        <f t="shared" si="48"/>
        <v>11.89</v>
      </c>
      <c r="AN34" s="55">
        <f t="shared" si="48"/>
        <v>12.09</v>
      </c>
      <c r="AO34" s="55">
        <f t="shared" si="48"/>
        <v>12.09</v>
      </c>
      <c r="AP34" s="55">
        <f t="shared" si="48"/>
        <v>12.14</v>
      </c>
      <c r="AQ34" s="55">
        <f t="shared" si="48"/>
        <v>12.14</v>
      </c>
      <c r="AR34" s="35">
        <f t="shared" ref="AR34:AR35" si="49">AVERAGE(AF34:AQ34)</f>
        <v>11.981666666666669</v>
      </c>
      <c r="AT34" s="70" t="str">
        <f>A34</f>
        <v>Product/Service B</v>
      </c>
      <c r="AU34" s="30">
        <f>AC34-N34</f>
        <v>4.9999999999998934E-2</v>
      </c>
      <c r="AV34" s="30">
        <f>AR34-AC34</f>
        <v>4.1666666666669627E-2</v>
      </c>
    </row>
    <row r="35" spans="1:48" s="15" customFormat="1" ht="15" customHeight="1" x14ac:dyDescent="0.2">
      <c r="A35" s="48" t="str">
        <f>A19</f>
        <v>Product/Service C</v>
      </c>
      <c r="B35" s="55">
        <f t="shared" ref="B35:M35" si="50">B14-B30</f>
        <v>48.440000000000005</v>
      </c>
      <c r="C35" s="55">
        <f t="shared" si="50"/>
        <v>48.440000000000005</v>
      </c>
      <c r="D35" s="55">
        <f t="shared" si="50"/>
        <v>48.440000000000005</v>
      </c>
      <c r="E35" s="55">
        <f t="shared" si="50"/>
        <v>48.440000000000005</v>
      </c>
      <c r="F35" s="55">
        <f t="shared" si="50"/>
        <v>48.440000000000005</v>
      </c>
      <c r="G35" s="55">
        <f t="shared" si="50"/>
        <v>48.440000000000005</v>
      </c>
      <c r="H35" s="55">
        <f t="shared" si="50"/>
        <v>48.440000000000005</v>
      </c>
      <c r="I35" s="55">
        <f t="shared" si="50"/>
        <v>48.440000000000005</v>
      </c>
      <c r="J35" s="55">
        <f t="shared" si="50"/>
        <v>48.440000000000005</v>
      </c>
      <c r="K35" s="55">
        <f t="shared" si="50"/>
        <v>48.440000000000005</v>
      </c>
      <c r="L35" s="55">
        <f t="shared" si="50"/>
        <v>48.440000000000005</v>
      </c>
      <c r="M35" s="55">
        <f t="shared" si="50"/>
        <v>48.440000000000005</v>
      </c>
      <c r="N35" s="35">
        <f t="shared" si="44"/>
        <v>48.440000000000005</v>
      </c>
      <c r="P35" s="48" t="str">
        <f t="shared" si="45"/>
        <v>Product/Service C</v>
      </c>
      <c r="Q35" s="55">
        <f t="shared" ref="Q35:AB35" si="51">Q14-Q30</f>
        <v>53.440000000000005</v>
      </c>
      <c r="R35" s="55">
        <f t="shared" si="51"/>
        <v>53.440000000000005</v>
      </c>
      <c r="S35" s="55">
        <f t="shared" si="51"/>
        <v>53.440000000000005</v>
      </c>
      <c r="T35" s="55">
        <f t="shared" si="51"/>
        <v>53.440000000000005</v>
      </c>
      <c r="U35" s="55">
        <f t="shared" si="51"/>
        <v>53.440000000000005</v>
      </c>
      <c r="V35" s="55">
        <f t="shared" si="51"/>
        <v>53.440000000000005</v>
      </c>
      <c r="W35" s="55">
        <f t="shared" si="51"/>
        <v>53.89</v>
      </c>
      <c r="X35" s="55">
        <f t="shared" si="51"/>
        <v>53.440000000000005</v>
      </c>
      <c r="Y35" s="55">
        <f t="shared" si="51"/>
        <v>53.440000000000005</v>
      </c>
      <c r="Z35" s="55">
        <f t="shared" si="51"/>
        <v>53.440000000000005</v>
      </c>
      <c r="AA35" s="55">
        <f t="shared" si="51"/>
        <v>53.440000000000005</v>
      </c>
      <c r="AB35" s="55">
        <f t="shared" si="51"/>
        <v>53.440000000000005</v>
      </c>
      <c r="AC35" s="35">
        <f t="shared" si="47"/>
        <v>53.477500000000013</v>
      </c>
      <c r="AE35" s="48" t="str">
        <f>A35</f>
        <v>Product/Service C</v>
      </c>
      <c r="AF35" s="55">
        <f t="shared" ref="AF35:AQ35" si="52">AF14-AF30</f>
        <v>58.440000000000005</v>
      </c>
      <c r="AG35" s="55">
        <f t="shared" si="52"/>
        <v>58.440000000000005</v>
      </c>
      <c r="AH35" s="55">
        <f t="shared" si="52"/>
        <v>58.440000000000005</v>
      </c>
      <c r="AI35" s="55">
        <f t="shared" si="52"/>
        <v>58.440000000000005</v>
      </c>
      <c r="AJ35" s="55">
        <f t="shared" si="52"/>
        <v>58.89</v>
      </c>
      <c r="AK35" s="55">
        <f t="shared" si="52"/>
        <v>58.89</v>
      </c>
      <c r="AL35" s="55">
        <f t="shared" si="52"/>
        <v>58.89</v>
      </c>
      <c r="AM35" s="55">
        <f t="shared" si="52"/>
        <v>58.89</v>
      </c>
      <c r="AN35" s="55">
        <f t="shared" si="52"/>
        <v>58.89</v>
      </c>
      <c r="AO35" s="55">
        <f t="shared" si="52"/>
        <v>58.440000000000005</v>
      </c>
      <c r="AP35" s="55">
        <f t="shared" si="52"/>
        <v>58.440000000000005</v>
      </c>
      <c r="AQ35" s="55">
        <f t="shared" si="52"/>
        <v>58.440000000000005</v>
      </c>
      <c r="AR35" s="35">
        <f t="shared" si="49"/>
        <v>58.627500000000019</v>
      </c>
      <c r="AT35" s="70" t="str">
        <f>A35</f>
        <v>Product/Service C</v>
      </c>
      <c r="AU35" s="30">
        <f>AC35-N35</f>
        <v>5.0375000000000085</v>
      </c>
      <c r="AV35" s="30">
        <f>AR35-AC35</f>
        <v>5.1500000000000057</v>
      </c>
    </row>
    <row r="36" spans="1:48" s="11" customFormat="1" ht="9.6" customHeight="1" x14ac:dyDescent="0.2">
      <c r="N36" s="14"/>
      <c r="Q36" s="12"/>
      <c r="AF36" s="12"/>
      <c r="AR36" s="14"/>
      <c r="AU36" s="14"/>
      <c r="AV36" s="14"/>
    </row>
    <row r="37" spans="1:48" s="15" customFormat="1" ht="15" customHeight="1" x14ac:dyDescent="0.2">
      <c r="A37" s="13" t="s">
        <v>13</v>
      </c>
      <c r="B37" s="18" t="s">
        <v>41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0" t="s">
        <v>8</v>
      </c>
      <c r="P37" s="13" t="s">
        <v>13</v>
      </c>
      <c r="Q37" s="18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0" t="s">
        <v>8</v>
      </c>
      <c r="AE37" s="13" t="s">
        <v>13</v>
      </c>
      <c r="AF37" s="18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0" t="s">
        <v>8</v>
      </c>
      <c r="AT37" s="13" t="s">
        <v>13</v>
      </c>
      <c r="AU37" s="14" t="s">
        <v>39</v>
      </c>
      <c r="AV37" s="14" t="s">
        <v>39</v>
      </c>
    </row>
    <row r="38" spans="1:48" s="15" customFormat="1" ht="15" customHeight="1" x14ac:dyDescent="0.2">
      <c r="A38" s="48" t="str">
        <f>A12</f>
        <v>Product/Service A</v>
      </c>
      <c r="B38" s="49">
        <f>B7*B33</f>
        <v>7744.9999999999991</v>
      </c>
      <c r="C38" s="49">
        <f t="shared" ref="C38:M38" si="53">C7*C33</f>
        <v>8132.2499999999991</v>
      </c>
      <c r="D38" s="49">
        <f t="shared" si="53"/>
        <v>8519.5</v>
      </c>
      <c r="E38" s="49">
        <f t="shared" si="53"/>
        <v>8906.75</v>
      </c>
      <c r="F38" s="49">
        <f t="shared" si="53"/>
        <v>8519.5</v>
      </c>
      <c r="G38" s="49">
        <f t="shared" si="53"/>
        <v>8132.2499999999991</v>
      </c>
      <c r="H38" s="49">
        <f t="shared" si="53"/>
        <v>8132.2499999999991</v>
      </c>
      <c r="I38" s="49">
        <f t="shared" si="53"/>
        <v>8519.5</v>
      </c>
      <c r="J38" s="49">
        <f t="shared" si="53"/>
        <v>8906.75</v>
      </c>
      <c r="K38" s="49">
        <f t="shared" si="53"/>
        <v>9593.9999999999982</v>
      </c>
      <c r="L38" s="49">
        <f t="shared" si="53"/>
        <v>10393.499999999998</v>
      </c>
      <c r="M38" s="49">
        <f t="shared" si="53"/>
        <v>10393.499999999998</v>
      </c>
      <c r="N38" s="37">
        <f>SUM(B38:M38)</f>
        <v>105894.75</v>
      </c>
      <c r="P38" s="48" t="str">
        <f>A38</f>
        <v>Product/Service A</v>
      </c>
      <c r="Q38" s="49">
        <f>Q7*Q33</f>
        <v>9993.7499999999982</v>
      </c>
      <c r="R38" s="49">
        <f t="shared" ref="R38:AB38" si="54">R7*R33</f>
        <v>9593.9999999999982</v>
      </c>
      <c r="S38" s="49">
        <f t="shared" si="54"/>
        <v>8906.75</v>
      </c>
      <c r="T38" s="49">
        <f t="shared" si="54"/>
        <v>8519.5</v>
      </c>
      <c r="U38" s="49">
        <f t="shared" si="54"/>
        <v>8906.75</v>
      </c>
      <c r="V38" s="49">
        <f t="shared" si="54"/>
        <v>9593.9999999999982</v>
      </c>
      <c r="W38" s="49">
        <f t="shared" si="54"/>
        <v>9593.9999999999982</v>
      </c>
      <c r="X38" s="49">
        <f t="shared" si="54"/>
        <v>9993.7499999999982</v>
      </c>
      <c r="Y38" s="49">
        <f t="shared" si="54"/>
        <v>10393.499999999998</v>
      </c>
      <c r="Z38" s="49">
        <f t="shared" si="54"/>
        <v>10793.249999999998</v>
      </c>
      <c r="AA38" s="49">
        <f t="shared" si="54"/>
        <v>11367.999999999998</v>
      </c>
      <c r="AB38" s="49">
        <f t="shared" si="54"/>
        <v>11773.999999999998</v>
      </c>
      <c r="AC38" s="37">
        <f>SUM(Q38:AB38)</f>
        <v>119431.25</v>
      </c>
      <c r="AE38" s="48" t="str">
        <f>A38</f>
        <v>Product/Service A</v>
      </c>
      <c r="AF38" s="49">
        <f>AF7*AF33</f>
        <v>12179.999999999998</v>
      </c>
      <c r="AG38" s="49">
        <f t="shared" ref="AG38:AQ38" si="55">AG7*AG33</f>
        <v>11367.999999999998</v>
      </c>
      <c r="AH38" s="49">
        <f t="shared" si="55"/>
        <v>10393.499999999998</v>
      </c>
      <c r="AI38" s="49">
        <f t="shared" si="55"/>
        <v>10393.499999999998</v>
      </c>
      <c r="AJ38" s="49">
        <f t="shared" si="55"/>
        <v>10793.249999999998</v>
      </c>
      <c r="AK38" s="49">
        <f t="shared" si="55"/>
        <v>11367.999999999998</v>
      </c>
      <c r="AL38" s="49">
        <f t="shared" si="55"/>
        <v>11367.999999999998</v>
      </c>
      <c r="AM38" s="49">
        <f t="shared" si="55"/>
        <v>11773.999999999998</v>
      </c>
      <c r="AN38" s="49">
        <f t="shared" si="55"/>
        <v>12179.999999999998</v>
      </c>
      <c r="AO38" s="49">
        <f t="shared" si="55"/>
        <v>13191.999999999998</v>
      </c>
      <c r="AP38" s="49">
        <f t="shared" si="55"/>
        <v>14016.499999999998</v>
      </c>
      <c r="AQ38" s="49">
        <f t="shared" si="55"/>
        <v>14840.999999999998</v>
      </c>
      <c r="AR38" s="37">
        <f>SUM(AF38:AQ38)</f>
        <v>143867.74999999997</v>
      </c>
      <c r="AT38" s="70" t="str">
        <f>A38</f>
        <v>Product/Service A</v>
      </c>
      <c r="AU38" s="29">
        <f>AC38-N38</f>
        <v>13536.5</v>
      </c>
      <c r="AV38" s="29">
        <f>AR38-AC38</f>
        <v>24436.499999999971</v>
      </c>
    </row>
    <row r="39" spans="1:48" s="15" customFormat="1" ht="15" customHeight="1" x14ac:dyDescent="0.2">
      <c r="A39" s="48" t="str">
        <f>A13</f>
        <v>Product/Service B</v>
      </c>
      <c r="B39" s="49">
        <f>B8*B34</f>
        <v>17835</v>
      </c>
      <c r="C39" s="49">
        <f t="shared" ref="C39:M39" si="56">C8*C34</f>
        <v>11890</v>
      </c>
      <c r="D39" s="49">
        <f t="shared" si="56"/>
        <v>11890</v>
      </c>
      <c r="E39" s="49">
        <f t="shared" si="56"/>
        <v>14862.5</v>
      </c>
      <c r="F39" s="49">
        <f t="shared" si="56"/>
        <v>14862.5</v>
      </c>
      <c r="G39" s="49">
        <f t="shared" si="56"/>
        <v>17835</v>
      </c>
      <c r="H39" s="49">
        <f t="shared" si="56"/>
        <v>17835</v>
      </c>
      <c r="I39" s="49">
        <f t="shared" si="56"/>
        <v>20807.5</v>
      </c>
      <c r="J39" s="49">
        <f t="shared" si="56"/>
        <v>23780</v>
      </c>
      <c r="K39" s="49">
        <f t="shared" si="56"/>
        <v>29725</v>
      </c>
      <c r="L39" s="49">
        <f t="shared" si="56"/>
        <v>35670</v>
      </c>
      <c r="M39" s="49">
        <f t="shared" si="56"/>
        <v>35670</v>
      </c>
      <c r="N39" s="37">
        <f>SUM(B39:M39)</f>
        <v>252662.5</v>
      </c>
      <c r="P39" s="48" t="str">
        <f t="shared" ref="P39:P40" si="57">A39</f>
        <v>Product/Service B</v>
      </c>
      <c r="Q39" s="49">
        <f>Q8*Q34</f>
        <v>23780</v>
      </c>
      <c r="R39" s="49">
        <f t="shared" ref="R39:AB39" si="58">R8*R34</f>
        <v>17835</v>
      </c>
      <c r="S39" s="49">
        <f t="shared" si="58"/>
        <v>17835</v>
      </c>
      <c r="T39" s="49">
        <f t="shared" si="58"/>
        <v>20807.5</v>
      </c>
      <c r="U39" s="49">
        <f t="shared" si="58"/>
        <v>20807.5</v>
      </c>
      <c r="V39" s="49">
        <f t="shared" si="58"/>
        <v>23780</v>
      </c>
      <c r="W39" s="49">
        <f t="shared" si="58"/>
        <v>23780</v>
      </c>
      <c r="X39" s="49">
        <f t="shared" si="58"/>
        <v>26752.5</v>
      </c>
      <c r="Y39" s="49">
        <f t="shared" si="58"/>
        <v>29725</v>
      </c>
      <c r="Z39" s="49">
        <f t="shared" si="58"/>
        <v>36270</v>
      </c>
      <c r="AA39" s="49">
        <f t="shared" si="58"/>
        <v>42315</v>
      </c>
      <c r="AB39" s="49">
        <f t="shared" si="58"/>
        <v>42315</v>
      </c>
      <c r="AC39" s="37">
        <f>SUM(Q39:AB39)</f>
        <v>326002.5</v>
      </c>
      <c r="AE39" s="48" t="str">
        <f>A39</f>
        <v>Product/Service B</v>
      </c>
      <c r="AF39" s="49">
        <f>AF8*AF34</f>
        <v>36270</v>
      </c>
      <c r="AG39" s="49">
        <f t="shared" ref="AG39:AQ39" si="59">AG8*AG34</f>
        <v>23780</v>
      </c>
      <c r="AH39" s="49">
        <f t="shared" si="59"/>
        <v>23780</v>
      </c>
      <c r="AI39" s="49">
        <f t="shared" si="59"/>
        <v>26752.5</v>
      </c>
      <c r="AJ39" s="49">
        <f t="shared" si="59"/>
        <v>26752.5</v>
      </c>
      <c r="AK39" s="49">
        <f t="shared" si="59"/>
        <v>29725</v>
      </c>
      <c r="AL39" s="49">
        <f t="shared" si="59"/>
        <v>29725</v>
      </c>
      <c r="AM39" s="49">
        <f t="shared" si="59"/>
        <v>32697.5</v>
      </c>
      <c r="AN39" s="49">
        <f t="shared" si="59"/>
        <v>36270</v>
      </c>
      <c r="AO39" s="49">
        <f t="shared" si="59"/>
        <v>42315</v>
      </c>
      <c r="AP39" s="49">
        <f t="shared" si="59"/>
        <v>48560</v>
      </c>
      <c r="AQ39" s="49">
        <f t="shared" si="59"/>
        <v>48560</v>
      </c>
      <c r="AR39" s="37">
        <f>SUM(AF39:AQ39)</f>
        <v>405187.5</v>
      </c>
      <c r="AT39" s="70" t="str">
        <f>A39</f>
        <v>Product/Service B</v>
      </c>
      <c r="AU39" s="29">
        <f>AC39-N39</f>
        <v>73340</v>
      </c>
      <c r="AV39" s="29">
        <f>AR39-AC39</f>
        <v>79185</v>
      </c>
    </row>
    <row r="40" spans="1:48" s="15" customFormat="1" ht="15" customHeight="1" thickBot="1" x14ac:dyDescent="0.25">
      <c r="A40" s="50" t="str">
        <f>A14</f>
        <v>Product/Service C</v>
      </c>
      <c r="B40" s="49">
        <f t="shared" ref="B40:M40" si="60">B9*B35</f>
        <v>7266.0000000000009</v>
      </c>
      <c r="C40" s="49">
        <f t="shared" si="60"/>
        <v>9688.0000000000018</v>
      </c>
      <c r="D40" s="49">
        <f t="shared" si="60"/>
        <v>12110.000000000002</v>
      </c>
      <c r="E40" s="49">
        <f t="shared" si="60"/>
        <v>14532.000000000002</v>
      </c>
      <c r="F40" s="49">
        <f t="shared" si="60"/>
        <v>16954</v>
      </c>
      <c r="G40" s="49">
        <f t="shared" si="60"/>
        <v>19376.000000000004</v>
      </c>
      <c r="H40" s="49">
        <f t="shared" si="60"/>
        <v>19376.000000000004</v>
      </c>
      <c r="I40" s="49">
        <f t="shared" si="60"/>
        <v>16954</v>
      </c>
      <c r="J40" s="49">
        <f t="shared" si="60"/>
        <v>16954</v>
      </c>
      <c r="K40" s="49">
        <f t="shared" si="60"/>
        <v>14532.000000000002</v>
      </c>
      <c r="L40" s="49">
        <f t="shared" si="60"/>
        <v>14532.000000000002</v>
      </c>
      <c r="M40" s="49">
        <f t="shared" si="60"/>
        <v>14532.000000000002</v>
      </c>
      <c r="N40" s="51">
        <f>SUM(B40:M40)</f>
        <v>176806</v>
      </c>
      <c r="P40" s="48" t="str">
        <f t="shared" si="57"/>
        <v>Product/Service C</v>
      </c>
      <c r="Q40" s="49">
        <f t="shared" ref="Q40:AB40" si="61">Q9*Q35</f>
        <v>16032.000000000002</v>
      </c>
      <c r="R40" s="49">
        <f t="shared" si="61"/>
        <v>13360.000000000002</v>
      </c>
      <c r="S40" s="49">
        <f t="shared" si="61"/>
        <v>16032.000000000002</v>
      </c>
      <c r="T40" s="49">
        <f t="shared" si="61"/>
        <v>18704</v>
      </c>
      <c r="U40" s="49">
        <f t="shared" si="61"/>
        <v>21376.000000000004</v>
      </c>
      <c r="V40" s="49">
        <f t="shared" si="61"/>
        <v>24048.000000000004</v>
      </c>
      <c r="W40" s="49">
        <f t="shared" si="61"/>
        <v>26945</v>
      </c>
      <c r="X40" s="49">
        <f t="shared" si="61"/>
        <v>21376.000000000004</v>
      </c>
      <c r="Y40" s="49">
        <f t="shared" si="61"/>
        <v>21376.000000000004</v>
      </c>
      <c r="Z40" s="49">
        <f t="shared" si="61"/>
        <v>18704</v>
      </c>
      <c r="AA40" s="49">
        <f t="shared" si="61"/>
        <v>18704</v>
      </c>
      <c r="AB40" s="49">
        <f t="shared" si="61"/>
        <v>17368</v>
      </c>
      <c r="AC40" s="51">
        <f>SUM(Q40:AB40)</f>
        <v>234025</v>
      </c>
      <c r="AE40" s="48" t="str">
        <f>A40</f>
        <v>Product/Service C</v>
      </c>
      <c r="AF40" s="49">
        <f t="shared" ref="AF40:AQ40" si="62">AF9*AF35</f>
        <v>18993</v>
      </c>
      <c r="AG40" s="49">
        <f t="shared" si="62"/>
        <v>20454</v>
      </c>
      <c r="AH40" s="49">
        <f t="shared" si="62"/>
        <v>23376.000000000004</v>
      </c>
      <c r="AI40" s="49">
        <f t="shared" si="62"/>
        <v>26298.000000000004</v>
      </c>
      <c r="AJ40" s="49">
        <f t="shared" si="62"/>
        <v>29445</v>
      </c>
      <c r="AK40" s="49">
        <f t="shared" si="62"/>
        <v>32389.5</v>
      </c>
      <c r="AL40" s="49">
        <f t="shared" si="62"/>
        <v>35334</v>
      </c>
      <c r="AM40" s="49">
        <f t="shared" si="62"/>
        <v>29445</v>
      </c>
      <c r="AN40" s="49">
        <f t="shared" si="62"/>
        <v>29445</v>
      </c>
      <c r="AO40" s="49">
        <f t="shared" si="62"/>
        <v>26298.000000000004</v>
      </c>
      <c r="AP40" s="49">
        <f t="shared" si="62"/>
        <v>26298.000000000004</v>
      </c>
      <c r="AQ40" s="49">
        <f t="shared" si="62"/>
        <v>24837.000000000004</v>
      </c>
      <c r="AR40" s="51">
        <f>SUM(AF40:AQ40)</f>
        <v>322612.5</v>
      </c>
      <c r="AT40" s="71" t="str">
        <f>A40</f>
        <v>Product/Service C</v>
      </c>
      <c r="AU40" s="72">
        <f>AC40-N40</f>
        <v>57219</v>
      </c>
      <c r="AV40" s="72">
        <f>AR40-AC40</f>
        <v>88587.5</v>
      </c>
    </row>
    <row r="41" spans="1:48" s="11" customFormat="1" ht="15" customHeight="1" x14ac:dyDescent="0.2">
      <c r="A41" s="52" t="s">
        <v>8</v>
      </c>
      <c r="B41" s="53">
        <f t="shared" ref="B41:M41" si="63">SUM(B38:B40)</f>
        <v>32846</v>
      </c>
      <c r="C41" s="38">
        <f t="shared" si="63"/>
        <v>29710.25</v>
      </c>
      <c r="D41" s="38">
        <f t="shared" si="63"/>
        <v>32519.5</v>
      </c>
      <c r="E41" s="38">
        <f t="shared" si="63"/>
        <v>38301.25</v>
      </c>
      <c r="F41" s="38">
        <f t="shared" si="63"/>
        <v>40336</v>
      </c>
      <c r="G41" s="38">
        <f t="shared" si="63"/>
        <v>45343.25</v>
      </c>
      <c r="H41" s="38">
        <f t="shared" si="63"/>
        <v>45343.25</v>
      </c>
      <c r="I41" s="38">
        <f t="shared" si="63"/>
        <v>46281</v>
      </c>
      <c r="J41" s="38">
        <f t="shared" si="63"/>
        <v>49640.75</v>
      </c>
      <c r="K41" s="38">
        <f t="shared" si="63"/>
        <v>53851</v>
      </c>
      <c r="L41" s="38">
        <f t="shared" si="63"/>
        <v>60595.5</v>
      </c>
      <c r="M41" s="54">
        <f t="shared" si="63"/>
        <v>60595.5</v>
      </c>
      <c r="N41" s="36">
        <f>SUM(N37:N40)</f>
        <v>535363.25</v>
      </c>
      <c r="P41" s="52" t="s">
        <v>8</v>
      </c>
      <c r="Q41" s="53">
        <f t="shared" ref="Q41:AB41" si="64">SUM(Q38:Q40)</f>
        <v>49805.75</v>
      </c>
      <c r="R41" s="38">
        <f t="shared" si="64"/>
        <v>40789</v>
      </c>
      <c r="S41" s="38">
        <f t="shared" si="64"/>
        <v>42773.75</v>
      </c>
      <c r="T41" s="38">
        <f t="shared" si="64"/>
        <v>48031</v>
      </c>
      <c r="U41" s="38">
        <f t="shared" si="64"/>
        <v>51090.25</v>
      </c>
      <c r="V41" s="38">
        <f t="shared" si="64"/>
        <v>57422</v>
      </c>
      <c r="W41" s="38">
        <f t="shared" si="64"/>
        <v>60319</v>
      </c>
      <c r="X41" s="38">
        <f t="shared" si="64"/>
        <v>58122.25</v>
      </c>
      <c r="Y41" s="38">
        <f t="shared" si="64"/>
        <v>61494.5</v>
      </c>
      <c r="Z41" s="38">
        <f t="shared" si="64"/>
        <v>65767.25</v>
      </c>
      <c r="AA41" s="38">
        <f t="shared" si="64"/>
        <v>72387</v>
      </c>
      <c r="AB41" s="54">
        <f t="shared" si="64"/>
        <v>71457</v>
      </c>
      <c r="AC41" s="36">
        <f>SUM(AC37:AC40)</f>
        <v>679458.75</v>
      </c>
      <c r="AE41" s="52" t="s">
        <v>8</v>
      </c>
      <c r="AF41" s="53">
        <f t="shared" ref="AF41:AQ41" si="65">SUM(AF38:AF40)</f>
        <v>67443</v>
      </c>
      <c r="AG41" s="38">
        <f t="shared" si="65"/>
        <v>55602</v>
      </c>
      <c r="AH41" s="38">
        <f t="shared" si="65"/>
        <v>57549.5</v>
      </c>
      <c r="AI41" s="38">
        <f t="shared" si="65"/>
        <v>63444</v>
      </c>
      <c r="AJ41" s="38">
        <f t="shared" si="65"/>
        <v>66990.75</v>
      </c>
      <c r="AK41" s="38">
        <f t="shared" si="65"/>
        <v>73482.5</v>
      </c>
      <c r="AL41" s="38">
        <f t="shared" si="65"/>
        <v>76427</v>
      </c>
      <c r="AM41" s="38">
        <f t="shared" si="65"/>
        <v>73916.5</v>
      </c>
      <c r="AN41" s="38">
        <f t="shared" si="65"/>
        <v>77895</v>
      </c>
      <c r="AO41" s="38">
        <f t="shared" si="65"/>
        <v>81805</v>
      </c>
      <c r="AP41" s="38">
        <f t="shared" si="65"/>
        <v>88874.5</v>
      </c>
      <c r="AQ41" s="54">
        <f t="shared" si="65"/>
        <v>88238</v>
      </c>
      <c r="AR41" s="36">
        <f>SUM(AR37:AR40)</f>
        <v>871667.75</v>
      </c>
      <c r="AT41" s="52" t="s">
        <v>8</v>
      </c>
      <c r="AU41" s="17">
        <f>AC41-N41</f>
        <v>144095.5</v>
      </c>
      <c r="AV41" s="17">
        <f>AR41-AC41</f>
        <v>192209</v>
      </c>
    </row>
    <row r="42" spans="1:48" s="11" customFormat="1" ht="15" customHeight="1" x14ac:dyDescent="0.2">
      <c r="N42" s="14"/>
      <c r="Q42" s="16"/>
    </row>
    <row r="43" spans="1:48" s="15" customFormat="1" ht="15" customHeight="1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20"/>
      <c r="P43" s="19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19"/>
      <c r="AD43" s="22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T43" s="19"/>
    </row>
    <row r="44" spans="1:48" s="15" customFormat="1" ht="18" customHeight="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3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24"/>
      <c r="AC44" s="19"/>
      <c r="AD44" s="23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24"/>
      <c r="AR44" s="19"/>
      <c r="AT44" s="19"/>
    </row>
    <row r="49" spans="1:46" ht="18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3"/>
      <c r="P49" s="2"/>
      <c r="Q49" s="7"/>
      <c r="AE49" s="2"/>
      <c r="AT49" s="2"/>
    </row>
    <row r="55" spans="1:46" ht="18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3"/>
      <c r="P55" s="2"/>
      <c r="Q55" s="7"/>
      <c r="AE55" s="2"/>
      <c r="AT55" s="2"/>
    </row>
  </sheetData>
  <mergeCells count="1">
    <mergeCell ref="D2:E2"/>
  </mergeCells>
  <hyperlinks>
    <hyperlink ref="A2" r:id="rId1" xr:uid="{00000000-0004-0000-0000-000000000000}"/>
  </hyperlinks>
  <printOptions horizontalCentered="1"/>
  <pageMargins left="0.4" right="0.4" top="0.3" bottom="0.5" header="0.3" footer="0.25"/>
  <pageSetup orientation="landscape" r:id="rId2"/>
  <headerFooter scaleWithDoc="0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CA9F08B-5206-46E1-9C98-99D1E386244E}">
            <x14:iconSet iconSet="3Triangles" showValue="0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AS7:AS9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GridLines="0" zoomScaleNormal="100" workbookViewId="0"/>
  </sheetViews>
  <sheetFormatPr defaultRowHeight="14.25" x14ac:dyDescent="0.2"/>
  <cols>
    <col min="1" max="1" width="2.875" customWidth="1"/>
    <col min="13" max="13" width="2.5" customWidth="1"/>
  </cols>
  <sheetData/>
  <printOptions horizontalCentered="1"/>
  <pageMargins left="0.4" right="0.4" top="0.25" bottom="0.4" header="0.25" footer="0.25"/>
  <pageSetup scale="86" fitToHeight="0" orientation="portrait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CF95-1E84-403A-89C4-FABF3D7703D5}">
  <dimension ref="A1:C19"/>
  <sheetViews>
    <sheetView showGridLines="0" workbookViewId="0"/>
  </sheetViews>
  <sheetFormatPr defaultRowHeight="15" x14ac:dyDescent="0.25"/>
  <cols>
    <col min="1" max="1" width="2.5" style="92" customWidth="1"/>
    <col min="2" max="2" width="62.625" style="92" customWidth="1"/>
    <col min="3" max="3" width="19.5" style="82" customWidth="1"/>
    <col min="4" max="16384" width="9" style="82"/>
  </cols>
  <sheetData>
    <row r="1" spans="1:3" ht="32.1" customHeight="1" x14ac:dyDescent="0.25">
      <c r="A1" s="79"/>
      <c r="B1" s="80" t="s">
        <v>30</v>
      </c>
      <c r="C1" s="81"/>
    </row>
    <row r="2" spans="1:3" ht="15.75" x14ac:dyDescent="0.25">
      <c r="A2" s="83"/>
      <c r="B2" s="84"/>
      <c r="C2" s="85"/>
    </row>
    <row r="3" spans="1:3" ht="15.75" x14ac:dyDescent="0.25">
      <c r="A3" s="83"/>
      <c r="B3" s="86" t="s">
        <v>26</v>
      </c>
      <c r="C3" s="85"/>
    </row>
    <row r="4" spans="1:3" x14ac:dyDescent="0.25">
      <c r="A4" s="83"/>
      <c r="B4" s="93" t="s">
        <v>44</v>
      </c>
      <c r="C4" s="85"/>
    </row>
    <row r="5" spans="1:3" ht="15.75" x14ac:dyDescent="0.25">
      <c r="A5" s="83"/>
      <c r="B5" s="87"/>
      <c r="C5" s="85"/>
    </row>
    <row r="6" spans="1:3" ht="15.75" x14ac:dyDescent="0.25">
      <c r="A6" s="83"/>
      <c r="B6" s="88" t="s">
        <v>46</v>
      </c>
      <c r="C6" s="85"/>
    </row>
    <row r="7" spans="1:3" ht="15.75" x14ac:dyDescent="0.25">
      <c r="A7" s="83"/>
      <c r="B7" s="87"/>
      <c r="C7" s="85"/>
    </row>
    <row r="8" spans="1:3" ht="30.75" x14ac:dyDescent="0.25">
      <c r="A8" s="83"/>
      <c r="B8" s="87" t="s">
        <v>27</v>
      </c>
      <c r="C8" s="85"/>
    </row>
    <row r="9" spans="1:3" ht="15.75" x14ac:dyDescent="0.25">
      <c r="A9" s="83"/>
      <c r="B9" s="87"/>
      <c r="C9" s="85"/>
    </row>
    <row r="10" spans="1:3" ht="30.75" x14ac:dyDescent="0.25">
      <c r="A10" s="83"/>
      <c r="B10" s="87" t="s">
        <v>28</v>
      </c>
      <c r="C10" s="85"/>
    </row>
    <row r="11" spans="1:3" ht="15.75" x14ac:dyDescent="0.25">
      <c r="A11" s="83"/>
      <c r="B11" s="87"/>
      <c r="C11" s="85"/>
    </row>
    <row r="12" spans="1:3" ht="30.75" x14ac:dyDescent="0.25">
      <c r="A12" s="83"/>
      <c r="B12" s="87" t="s">
        <v>29</v>
      </c>
      <c r="C12" s="85"/>
    </row>
    <row r="13" spans="1:3" ht="15.75" x14ac:dyDescent="0.25">
      <c r="A13" s="83"/>
      <c r="B13" s="87"/>
      <c r="C13" s="85"/>
    </row>
    <row r="14" spans="1:3" ht="15.75" x14ac:dyDescent="0.25">
      <c r="A14" s="83"/>
      <c r="B14" s="88" t="s">
        <v>47</v>
      </c>
      <c r="C14" s="85"/>
    </row>
    <row r="15" spans="1:3" ht="15.75" x14ac:dyDescent="0.25">
      <c r="A15" s="83"/>
      <c r="B15" s="89" t="s">
        <v>45</v>
      </c>
      <c r="C15" s="85"/>
    </row>
    <row r="16" spans="1:3" ht="15.75" x14ac:dyDescent="0.25">
      <c r="A16" s="83"/>
      <c r="B16" s="90"/>
      <c r="C16" s="85"/>
    </row>
    <row r="17" spans="1:3" ht="15.75" x14ac:dyDescent="0.25">
      <c r="A17" s="83"/>
      <c r="B17" s="91" t="s">
        <v>48</v>
      </c>
      <c r="C17" s="85"/>
    </row>
    <row r="18" spans="1:3" x14ac:dyDescent="0.25">
      <c r="A18" s="83"/>
      <c r="B18" s="83"/>
      <c r="C18" s="85"/>
    </row>
    <row r="19" spans="1:3" x14ac:dyDescent="0.25">
      <c r="A19" s="83"/>
      <c r="B19" s="83"/>
      <c r="C19" s="85"/>
    </row>
  </sheetData>
  <hyperlinks>
    <hyperlink ref="B15" r:id="rId1" xr:uid="{0FD2EA76-5312-4AB9-800E-CD2D511450A2}"/>
    <hyperlink ref="B4" r:id="rId2" xr:uid="{28F829F9-611A-45C4-97AE-ED4C64D693C9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3-Year Sales Forecast</vt:lpstr>
      <vt:lpstr>Charts</vt:lpstr>
      <vt:lpstr>©</vt:lpstr>
      <vt:lpstr>'3-Year Sales Forecast'!Print_Area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Forecast Template</dc:title>
  <dc:creator>Vertex42.com</dc:creator>
  <dc:description>(c) 2016-2021 Vertex42 LLC. All rights reserved.</dc:description>
  <cp:lastModifiedBy>Vertex42.com Templates</cp:lastModifiedBy>
  <cp:lastPrinted>2016-03-21T20:51:13Z</cp:lastPrinted>
  <dcterms:created xsi:type="dcterms:W3CDTF">2016-03-03T22:41:05Z</dcterms:created>
  <dcterms:modified xsi:type="dcterms:W3CDTF">2021-12-15T22:19:05Z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2016-2021 Vertex42 LLC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https://www.vertex42.com/ExcelTemplates/sales-forecast.html</vt:lpwstr>
  </property>
</Properties>
</file>