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 summition exel sheet\"/>
    </mc:Choice>
  </mc:AlternateContent>
  <xr:revisionPtr revIDLastSave="0" documentId="13_ncr:1_{9619D6EF-DB70-48FA-B55D-3BE5F9E3BF1C}" xr6:coauthVersionLast="47" xr6:coauthVersionMax="47" xr10:uidLastSave="{00000000-0000-0000-0000-000000000000}"/>
  <bookViews>
    <workbookView xWindow="-108" yWindow="-108" windowWidth="23256" windowHeight="12456" tabRatio="670" activeTab="5" xr2:uid="{DFE4B4FA-4BBC-45AD-A8BD-387EA81CAC52}"/>
  </bookViews>
  <sheets>
    <sheet name="wefit required set" sheetId="2" r:id="rId1"/>
    <sheet name="chartes for Q4" sheetId="14" r:id="rId2"/>
    <sheet name="weightLogInfo_merged" sheetId="7" state="hidden" r:id="rId3"/>
    <sheet name="learnfit customer" sheetId="1" r:id="rId4"/>
    <sheet name="fitwear" sheetId="11" r:id="rId5"/>
    <sheet name="SLEEPYNIGHTS CUSTOMER" sheetId="10" r:id="rId6"/>
  </sheets>
  <definedNames>
    <definedName name="_xlnm._FilterDatabase" localSheetId="3" hidden="1">'learnfit customer'!$A$1:$B$180</definedName>
    <definedName name="_xlnm._FilterDatabase" localSheetId="5" hidden="1">'SLEEPYNIGHTS CUSTOMER'!$A$4:$C$225</definedName>
    <definedName name="_xlnm._FilterDatabase" localSheetId="0" hidden="1">'wefit required set'!$Y$2:$AI$35</definedName>
    <definedName name="ExternalData_1" localSheetId="0" hidden="1">'wefit required set'!$A$1:$O$941</definedName>
    <definedName name="ExternalData_1" localSheetId="2" hidden="1">weightLogInfo_merged!$A$1:$H$68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2" l="1"/>
  <c r="AA3" i="2" s="1"/>
  <c r="AB3" i="2"/>
  <c r="AC3" i="2"/>
  <c r="AD3" i="2"/>
  <c r="AE3" i="2"/>
  <c r="AF3" i="2"/>
  <c r="AG3" i="2"/>
  <c r="AH3" i="2"/>
  <c r="AI3" i="2"/>
  <c r="Z4" i="2"/>
  <c r="AA4" i="2"/>
  <c r="AB4" i="2"/>
  <c r="AC4" i="2"/>
  <c r="AD4" i="2"/>
  <c r="AE4" i="2"/>
  <c r="AF4" i="2"/>
  <c r="AG4" i="2"/>
  <c r="AH4" i="2"/>
  <c r="AI4" i="2"/>
  <c r="Z5" i="2"/>
  <c r="AA5" i="2"/>
  <c r="AB5" i="2"/>
  <c r="AC5" i="2" s="1"/>
  <c r="AD5" i="2" s="1"/>
  <c r="AE5" i="2"/>
  <c r="AF5" i="2"/>
  <c r="AG5" i="2"/>
  <c r="AH5" i="2"/>
  <c r="AI5" i="2"/>
  <c r="Z6" i="2"/>
  <c r="AA6" i="2" s="1"/>
  <c r="AB6" i="2"/>
  <c r="AC6" i="2" s="1"/>
  <c r="AD6" i="2" s="1"/>
  <c r="AE6" i="2"/>
  <c r="AF6" i="2"/>
  <c r="AG6" i="2"/>
  <c r="AH6" i="2"/>
  <c r="AI6" i="2"/>
  <c r="Z7" i="2"/>
  <c r="AA7" i="2" s="1"/>
  <c r="AB7" i="2"/>
  <c r="AC7" i="2"/>
  <c r="AD7" i="2"/>
  <c r="AE7" i="2"/>
  <c r="AF7" i="2"/>
  <c r="AG7" i="2"/>
  <c r="AH7" i="2"/>
  <c r="AI7" i="2"/>
  <c r="Z8" i="2"/>
  <c r="AA8" i="2" s="1"/>
  <c r="AB8" i="2"/>
  <c r="AC8" i="2"/>
  <c r="AD8" i="2"/>
  <c r="AE8" i="2"/>
  <c r="AF8" i="2"/>
  <c r="AG8" i="2"/>
  <c r="AH8" i="2"/>
  <c r="AI8" i="2"/>
  <c r="Z9" i="2"/>
  <c r="AA9" i="2"/>
  <c r="AB9" i="2"/>
  <c r="AC9" i="2" s="1"/>
  <c r="AD9" i="2" s="1"/>
  <c r="AE9" i="2"/>
  <c r="AF9" i="2"/>
  <c r="AG9" i="2"/>
  <c r="AH9" i="2"/>
  <c r="AI9" i="2"/>
  <c r="Z10" i="2"/>
  <c r="AA10" i="2" s="1"/>
  <c r="AB10" i="2"/>
  <c r="AC10" i="2" s="1"/>
  <c r="AD10" i="2" s="1"/>
  <c r="AE10" i="2"/>
  <c r="AF10" i="2"/>
  <c r="AG10" i="2"/>
  <c r="AH10" i="2"/>
  <c r="AI10" i="2"/>
  <c r="Z11" i="2"/>
  <c r="AA11" i="2" s="1"/>
  <c r="AB11" i="2"/>
  <c r="AC11" i="2" s="1"/>
  <c r="AD11" i="2" s="1"/>
  <c r="AE11" i="2"/>
  <c r="AF11" i="2"/>
  <c r="AG11" i="2"/>
  <c r="AH11" i="2"/>
  <c r="AI11" i="2"/>
  <c r="Z12" i="2"/>
  <c r="AA12" i="2" s="1"/>
  <c r="AB12" i="2"/>
  <c r="AC12" i="2"/>
  <c r="AD12" i="2"/>
  <c r="AE12" i="2"/>
  <c r="AF12" i="2"/>
  <c r="AG12" i="2"/>
  <c r="AH12" i="2"/>
  <c r="AI12" i="2"/>
  <c r="Z13" i="2"/>
  <c r="AA13" i="2"/>
  <c r="AB13" i="2"/>
  <c r="AC13" i="2" s="1"/>
  <c r="AD13" i="2" s="1"/>
  <c r="AE13" i="2"/>
  <c r="AF13" i="2"/>
  <c r="AG13" i="2"/>
  <c r="AH13" i="2"/>
  <c r="AI13" i="2"/>
  <c r="Z14" i="2"/>
  <c r="AA14" i="2" s="1"/>
  <c r="AB14" i="2"/>
  <c r="AC14" i="2" s="1"/>
  <c r="AD14" i="2" s="1"/>
  <c r="AE14" i="2"/>
  <c r="AF14" i="2"/>
  <c r="AG14" i="2"/>
  <c r="AH14" i="2"/>
  <c r="AI14" i="2"/>
  <c r="Z15" i="2"/>
  <c r="AA15" i="2" s="1"/>
  <c r="AB15" i="2"/>
  <c r="AC15" i="2" s="1"/>
  <c r="AD15" i="2" s="1"/>
  <c r="AE15" i="2"/>
  <c r="AF15" i="2"/>
  <c r="AG15" i="2"/>
  <c r="AH15" i="2"/>
  <c r="AI15" i="2"/>
  <c r="Z16" i="2"/>
  <c r="AA16" i="2" s="1"/>
  <c r="AB16" i="2"/>
  <c r="AC16" i="2"/>
  <c r="AD16" i="2"/>
  <c r="AE16" i="2"/>
  <c r="AF16" i="2"/>
  <c r="AG16" i="2"/>
  <c r="AH16" i="2"/>
  <c r="AI16" i="2"/>
  <c r="Z17" i="2"/>
  <c r="AA17" i="2"/>
  <c r="AB17" i="2"/>
  <c r="AC17" i="2" s="1"/>
  <c r="AD17" i="2" s="1"/>
  <c r="AE17" i="2"/>
  <c r="AF17" i="2"/>
  <c r="AG17" i="2"/>
  <c r="AH17" i="2"/>
  <c r="AI17" i="2"/>
  <c r="Z18" i="2"/>
  <c r="AA18" i="2" s="1"/>
  <c r="AB18" i="2"/>
  <c r="AC18" i="2" s="1"/>
  <c r="AD18" i="2" s="1"/>
  <c r="AE18" i="2"/>
  <c r="AF18" i="2"/>
  <c r="AG18" i="2"/>
  <c r="AH18" i="2"/>
  <c r="AI18" i="2"/>
  <c r="Z19" i="2"/>
  <c r="AA19" i="2" s="1"/>
  <c r="AB19" i="2"/>
  <c r="AC19" i="2" s="1"/>
  <c r="AD19" i="2" s="1"/>
  <c r="AE19" i="2"/>
  <c r="AF19" i="2"/>
  <c r="AG19" i="2"/>
  <c r="AH19" i="2"/>
  <c r="AI19" i="2"/>
  <c r="Z20" i="2"/>
  <c r="AA20" i="2" s="1"/>
  <c r="AB20" i="2"/>
  <c r="AC20" i="2"/>
  <c r="AD20" i="2"/>
  <c r="AE20" i="2"/>
  <c r="AF20" i="2"/>
  <c r="AG20" i="2"/>
  <c r="AH20" i="2"/>
  <c r="AI20" i="2"/>
  <c r="Z21" i="2"/>
  <c r="AA21" i="2"/>
  <c r="AB21" i="2"/>
  <c r="AC21" i="2" s="1"/>
  <c r="AD21" i="2" s="1"/>
  <c r="AE21" i="2"/>
  <c r="AF21" i="2"/>
  <c r="AG21" i="2"/>
  <c r="AH21" i="2"/>
  <c r="AI21" i="2"/>
  <c r="Z22" i="2"/>
  <c r="AA22" i="2" s="1"/>
  <c r="AB22" i="2"/>
  <c r="AC22" i="2" s="1"/>
  <c r="AD22" i="2" s="1"/>
  <c r="AE22" i="2"/>
  <c r="AF22" i="2"/>
  <c r="AG22" i="2"/>
  <c r="AH22" i="2"/>
  <c r="AI22" i="2"/>
  <c r="Z23" i="2"/>
  <c r="AA23" i="2" s="1"/>
  <c r="AB23" i="2"/>
  <c r="AC23" i="2" s="1"/>
  <c r="AD23" i="2" s="1"/>
  <c r="AE23" i="2"/>
  <c r="AF23" i="2"/>
  <c r="AG23" i="2"/>
  <c r="AH23" i="2"/>
  <c r="AI23" i="2"/>
  <c r="Z24" i="2"/>
  <c r="AA24" i="2" s="1"/>
  <c r="AB24" i="2"/>
  <c r="AC24" i="2"/>
  <c r="AD24" i="2"/>
  <c r="AE24" i="2"/>
  <c r="AF24" i="2"/>
  <c r="AG24" i="2"/>
  <c r="AH24" i="2"/>
  <c r="AI24" i="2"/>
  <c r="Z25" i="2"/>
  <c r="AA25" i="2"/>
  <c r="AB25" i="2"/>
  <c r="AC25" i="2" s="1"/>
  <c r="AD25" i="2" s="1"/>
  <c r="AE25" i="2"/>
  <c r="AF25" i="2"/>
  <c r="AG25" i="2"/>
  <c r="AH25" i="2"/>
  <c r="AI25" i="2"/>
  <c r="Z26" i="2"/>
  <c r="AA26" i="2" s="1"/>
  <c r="AB26" i="2"/>
  <c r="AC26" i="2" s="1"/>
  <c r="AD26" i="2" s="1"/>
  <c r="AE26" i="2"/>
  <c r="AF26" i="2"/>
  <c r="AG26" i="2"/>
  <c r="AH26" i="2"/>
  <c r="AI26" i="2"/>
  <c r="Z27" i="2"/>
  <c r="AA27" i="2" s="1"/>
  <c r="AB27" i="2"/>
  <c r="AC27" i="2" s="1"/>
  <c r="AD27" i="2" s="1"/>
  <c r="AE27" i="2"/>
  <c r="AF27" i="2"/>
  <c r="AG27" i="2"/>
  <c r="AH27" i="2"/>
  <c r="AI27" i="2"/>
  <c r="Z28" i="2"/>
  <c r="AA28" i="2" s="1"/>
  <c r="AB28" i="2"/>
  <c r="AC28" i="2"/>
  <c r="AD28" i="2"/>
  <c r="AE28" i="2"/>
  <c r="AF28" i="2"/>
  <c r="AG28" i="2"/>
  <c r="AH28" i="2"/>
  <c r="AI28" i="2"/>
  <c r="Z29" i="2"/>
  <c r="AA29" i="2"/>
  <c r="AB29" i="2"/>
  <c r="AC29" i="2" s="1"/>
  <c r="AD29" i="2" s="1"/>
  <c r="AE29" i="2"/>
  <c r="AF29" i="2"/>
  <c r="AG29" i="2"/>
  <c r="AH29" i="2"/>
  <c r="AI29" i="2"/>
  <c r="Z30" i="2"/>
  <c r="AA30" i="2" s="1"/>
  <c r="AB30" i="2"/>
  <c r="AC30" i="2" s="1"/>
  <c r="AD30" i="2" s="1"/>
  <c r="AE30" i="2"/>
  <c r="AF30" i="2"/>
  <c r="AG30" i="2"/>
  <c r="AH30" i="2"/>
  <c r="AI30" i="2"/>
  <c r="Z31" i="2"/>
  <c r="AA31" i="2" s="1"/>
  <c r="AB31" i="2"/>
  <c r="AC31" i="2" s="1"/>
  <c r="AD31" i="2" s="1"/>
  <c r="AE31" i="2"/>
  <c r="AF31" i="2"/>
  <c r="AG31" i="2"/>
  <c r="AH31" i="2"/>
  <c r="AI31" i="2"/>
  <c r="Z32" i="2"/>
  <c r="AA32" i="2" s="1"/>
  <c r="AB32" i="2"/>
  <c r="AC32" i="2"/>
  <c r="AD32" i="2"/>
  <c r="AE32" i="2"/>
  <c r="AF32" i="2"/>
  <c r="AG32" i="2"/>
  <c r="AH32" i="2"/>
  <c r="AI32" i="2"/>
  <c r="Z33" i="2"/>
  <c r="AA33" i="2"/>
  <c r="AB33" i="2"/>
  <c r="AC33" i="2" s="1"/>
  <c r="AD33" i="2" s="1"/>
  <c r="AE33" i="2"/>
  <c r="AF33" i="2"/>
  <c r="AG33" i="2"/>
  <c r="AH33" i="2"/>
  <c r="AI33" i="2"/>
  <c r="Z34" i="2"/>
  <c r="AA34" i="2" s="1"/>
  <c r="AB34" i="2"/>
  <c r="AC34" i="2" s="1"/>
  <c r="AD34" i="2" s="1"/>
  <c r="AE34" i="2"/>
  <c r="AF34" i="2"/>
  <c r="AG34" i="2"/>
  <c r="AH34" i="2"/>
  <c r="AI34" i="2"/>
  <c r="Z35" i="2"/>
  <c r="AA35" i="2" s="1"/>
  <c r="AB35" i="2"/>
  <c r="AC35" i="2" s="1"/>
  <c r="AD35" i="2" s="1"/>
  <c r="AE35" i="2"/>
  <c r="AF35" i="2"/>
  <c r="AG35" i="2"/>
  <c r="AH35" i="2"/>
  <c r="AI35" i="2"/>
  <c r="AN3" i="2"/>
  <c r="AO3" i="2" s="1"/>
  <c r="AP3" i="2"/>
  <c r="AQ3" i="2"/>
  <c r="AR3" i="2" s="1"/>
  <c r="AS3" i="2"/>
  <c r="AT3" i="2"/>
  <c r="AU3" i="2"/>
  <c r="AV3" i="2"/>
  <c r="AW3" i="2"/>
  <c r="AN4" i="2"/>
  <c r="AO4" i="2"/>
  <c r="AP4" i="2"/>
  <c r="AQ4" i="2"/>
  <c r="AR4" i="2"/>
  <c r="AS4" i="2"/>
  <c r="AT4" i="2"/>
  <c r="AU4" i="2"/>
  <c r="AV4" i="2"/>
  <c r="AW4" i="2"/>
  <c r="AN5" i="2"/>
  <c r="AO5" i="2"/>
  <c r="AP5" i="2"/>
  <c r="AQ5" i="2" s="1"/>
  <c r="AR5" i="2" s="1"/>
  <c r="AS5" i="2"/>
  <c r="AT5" i="2"/>
  <c r="AU5" i="2"/>
  <c r="AV5" i="2"/>
  <c r="AW5" i="2"/>
  <c r="AN6" i="2"/>
  <c r="AO6" i="2" s="1"/>
  <c r="AP6" i="2"/>
  <c r="AQ6" i="2" s="1"/>
  <c r="AR6" i="2" s="1"/>
  <c r="AS6" i="2"/>
  <c r="AT6" i="2"/>
  <c r="AU6" i="2"/>
  <c r="AV6" i="2"/>
  <c r="AW6" i="2"/>
  <c r="AN7" i="2"/>
  <c r="AO7" i="2" s="1"/>
  <c r="AP7" i="2"/>
  <c r="AQ7" i="2"/>
  <c r="AR7" i="2" s="1"/>
  <c r="AS7" i="2"/>
  <c r="AT7" i="2"/>
  <c r="AU7" i="2"/>
  <c r="AV7" i="2"/>
  <c r="AW7" i="2"/>
  <c r="AN8" i="2"/>
  <c r="AO8" i="2"/>
  <c r="AP8" i="2"/>
  <c r="AQ8" i="2"/>
  <c r="AR8" i="2"/>
  <c r="AS8" i="2"/>
  <c r="AT8" i="2"/>
  <c r="AU8" i="2"/>
  <c r="AV8" i="2"/>
  <c r="AW8" i="2"/>
  <c r="AN9" i="2"/>
  <c r="AO9" i="2"/>
  <c r="AP9" i="2"/>
  <c r="AQ9" i="2" s="1"/>
  <c r="AR9" i="2" s="1"/>
  <c r="AS9" i="2"/>
  <c r="AT9" i="2"/>
  <c r="AU9" i="2"/>
  <c r="AV9" i="2"/>
  <c r="AW9" i="2"/>
  <c r="AN10" i="2"/>
  <c r="AO10" i="2" s="1"/>
  <c r="AP10" i="2"/>
  <c r="AQ10" i="2" s="1"/>
  <c r="AR10" i="2" s="1"/>
  <c r="AS10" i="2"/>
  <c r="AT10" i="2"/>
  <c r="AU10" i="2"/>
  <c r="AV10" i="2"/>
  <c r="AW10" i="2"/>
  <c r="AN11" i="2"/>
  <c r="AO11" i="2" s="1"/>
  <c r="AP11" i="2"/>
  <c r="AQ11" i="2"/>
  <c r="AR11" i="2" s="1"/>
  <c r="AS11" i="2"/>
  <c r="AT11" i="2"/>
  <c r="AU11" i="2"/>
  <c r="AV11" i="2"/>
  <c r="AW11" i="2"/>
  <c r="AN12" i="2"/>
  <c r="AO12" i="2"/>
  <c r="AP12" i="2"/>
  <c r="AQ12" i="2"/>
  <c r="AR12" i="2"/>
  <c r="AS12" i="2"/>
  <c r="AT12" i="2"/>
  <c r="AU12" i="2"/>
  <c r="AV12" i="2"/>
  <c r="AW12" i="2"/>
  <c r="AN13" i="2"/>
  <c r="AO13" i="2"/>
  <c r="AP13" i="2"/>
  <c r="AQ13" i="2" s="1"/>
  <c r="AR13" i="2" s="1"/>
  <c r="AS13" i="2"/>
  <c r="AT13" i="2"/>
  <c r="AU13" i="2"/>
  <c r="AV13" i="2"/>
  <c r="AW13" i="2"/>
  <c r="AN14" i="2"/>
  <c r="AO14" i="2" s="1"/>
  <c r="AP14" i="2"/>
  <c r="AQ14" i="2" s="1"/>
  <c r="AR14" i="2" s="1"/>
  <c r="AS14" i="2"/>
  <c r="AT14" i="2"/>
  <c r="AU14" i="2"/>
  <c r="AV14" i="2"/>
  <c r="AW14" i="2"/>
  <c r="AN15" i="2"/>
  <c r="AO15" i="2" s="1"/>
  <c r="AP15" i="2"/>
  <c r="AQ15" i="2"/>
  <c r="AR15" i="2" s="1"/>
  <c r="AS15" i="2"/>
  <c r="AT15" i="2"/>
  <c r="AU15" i="2"/>
  <c r="AV15" i="2"/>
  <c r="AW15" i="2"/>
  <c r="AN16" i="2"/>
  <c r="AO16" i="2"/>
  <c r="AP16" i="2"/>
  <c r="AQ16" i="2"/>
  <c r="AR16" i="2"/>
  <c r="AS16" i="2"/>
  <c r="AT16" i="2"/>
  <c r="AU16" i="2"/>
  <c r="AV16" i="2"/>
  <c r="AW16" i="2"/>
  <c r="AN17" i="2"/>
  <c r="AO17" i="2"/>
  <c r="AP17" i="2"/>
  <c r="AQ17" i="2" s="1"/>
  <c r="AR17" i="2" s="1"/>
  <c r="AS17" i="2"/>
  <c r="AT17" i="2"/>
  <c r="AU17" i="2"/>
  <c r="AV17" i="2"/>
  <c r="AW17" i="2"/>
  <c r="AN18" i="2"/>
  <c r="AO18" i="2" s="1"/>
  <c r="AP18" i="2"/>
  <c r="AQ18" i="2" s="1"/>
  <c r="AR18" i="2" s="1"/>
  <c r="AS18" i="2"/>
  <c r="AT18" i="2"/>
  <c r="AU18" i="2"/>
  <c r="AV18" i="2"/>
  <c r="AW18" i="2"/>
  <c r="AN19" i="2"/>
  <c r="AO19" i="2" s="1"/>
  <c r="AP19" i="2"/>
  <c r="AQ19" i="2"/>
  <c r="AR19" i="2" s="1"/>
  <c r="AS19" i="2"/>
  <c r="AT19" i="2"/>
  <c r="AU19" i="2"/>
  <c r="AV19" i="2"/>
  <c r="AW19" i="2"/>
  <c r="AN20" i="2"/>
  <c r="AO20" i="2"/>
  <c r="AP20" i="2"/>
  <c r="AQ20" i="2"/>
  <c r="AR20" i="2"/>
  <c r="AS20" i="2"/>
  <c r="AT20" i="2"/>
  <c r="AU20" i="2"/>
  <c r="AV20" i="2"/>
  <c r="AW20" i="2"/>
  <c r="AN21" i="2"/>
  <c r="AO21" i="2"/>
  <c r="AP21" i="2"/>
  <c r="AQ21" i="2" s="1"/>
  <c r="AR21" i="2" s="1"/>
  <c r="AS21" i="2"/>
  <c r="AT21" i="2"/>
  <c r="AU21" i="2"/>
  <c r="AV21" i="2"/>
  <c r="AW21" i="2"/>
  <c r="AN22" i="2"/>
  <c r="AO22" i="2" s="1"/>
  <c r="AP22" i="2"/>
  <c r="AQ22" i="2" s="1"/>
  <c r="AR22" i="2" s="1"/>
  <c r="AS22" i="2"/>
  <c r="AT22" i="2"/>
  <c r="AU22" i="2"/>
  <c r="AV22" i="2"/>
  <c r="AW22" i="2"/>
  <c r="AN23" i="2"/>
  <c r="AO23" i="2" s="1"/>
  <c r="AP23" i="2"/>
  <c r="AQ23" i="2"/>
  <c r="AR23" i="2" s="1"/>
  <c r="AS23" i="2"/>
  <c r="AT23" i="2"/>
  <c r="AU23" i="2"/>
  <c r="AV23" i="2"/>
  <c r="AW23" i="2"/>
  <c r="AN24" i="2"/>
  <c r="AO24" i="2"/>
  <c r="AP24" i="2"/>
  <c r="AQ24" i="2"/>
  <c r="AR24" i="2"/>
  <c r="AS24" i="2"/>
  <c r="AT24" i="2"/>
  <c r="AU24" i="2"/>
  <c r="AV24" i="2"/>
  <c r="AW24" i="2"/>
  <c r="AN25" i="2"/>
  <c r="AO25" i="2"/>
  <c r="AP25" i="2"/>
  <c r="AQ25" i="2" s="1"/>
  <c r="AR25" i="2" s="1"/>
  <c r="AS25" i="2"/>
  <c r="AT25" i="2"/>
  <c r="AU25" i="2"/>
  <c r="AV25" i="2"/>
  <c r="AW25" i="2"/>
  <c r="AN26" i="2"/>
  <c r="AO26" i="2" s="1"/>
  <c r="AP26" i="2"/>
  <c r="AQ26" i="2" s="1"/>
  <c r="AR26" i="2" s="1"/>
  <c r="AS26" i="2"/>
  <c r="AT26" i="2"/>
  <c r="AU26" i="2"/>
  <c r="AV26" i="2"/>
  <c r="AW26" i="2"/>
  <c r="AN27" i="2"/>
  <c r="AO27" i="2" s="1"/>
  <c r="AP27" i="2"/>
  <c r="AQ27" i="2"/>
  <c r="AR27" i="2" s="1"/>
  <c r="AS27" i="2"/>
  <c r="AT27" i="2"/>
  <c r="AU27" i="2"/>
  <c r="AV27" i="2"/>
  <c r="AW27" i="2"/>
  <c r="AN28" i="2"/>
  <c r="AO28" i="2"/>
  <c r="AP28" i="2"/>
  <c r="AQ28" i="2"/>
  <c r="AR28" i="2"/>
  <c r="AS28" i="2"/>
  <c r="AT28" i="2"/>
  <c r="AU28" i="2"/>
  <c r="AV28" i="2"/>
  <c r="AW28" i="2"/>
  <c r="AN29" i="2"/>
  <c r="AO29" i="2"/>
  <c r="AP29" i="2"/>
  <c r="AQ29" i="2" s="1"/>
  <c r="AR29" i="2" s="1"/>
  <c r="AS29" i="2"/>
  <c r="AT29" i="2"/>
  <c r="AU29" i="2"/>
  <c r="AV29" i="2"/>
  <c r="AW29" i="2"/>
  <c r="AN30" i="2"/>
  <c r="AO30" i="2" s="1"/>
  <c r="AP30" i="2"/>
  <c r="AQ30" i="2" s="1"/>
  <c r="AR30" i="2" s="1"/>
  <c r="AS30" i="2"/>
  <c r="AT30" i="2"/>
  <c r="AU30" i="2"/>
  <c r="AV30" i="2"/>
  <c r="AW30" i="2"/>
  <c r="AN31" i="2"/>
  <c r="AO31" i="2" s="1"/>
  <c r="AP31" i="2"/>
  <c r="AQ31" i="2"/>
  <c r="AR31" i="2" s="1"/>
  <c r="AS31" i="2"/>
  <c r="AT31" i="2"/>
  <c r="AU31" i="2"/>
  <c r="AV31" i="2"/>
  <c r="AW31" i="2"/>
  <c r="AN32" i="2"/>
  <c r="AO32" i="2"/>
  <c r="AP32" i="2"/>
  <c r="AQ32" i="2"/>
  <c r="AR32" i="2"/>
  <c r="AS32" i="2"/>
  <c r="AT32" i="2"/>
  <c r="AU32" i="2"/>
  <c r="AV32" i="2"/>
  <c r="AW32" i="2"/>
  <c r="AN33" i="2"/>
  <c r="AO33" i="2"/>
  <c r="AP33" i="2"/>
  <c r="AQ33" i="2" s="1"/>
  <c r="AR33" i="2" s="1"/>
  <c r="AS33" i="2"/>
  <c r="AT33" i="2"/>
  <c r="AU33" i="2"/>
  <c r="AV33" i="2"/>
  <c r="AW33" i="2"/>
  <c r="I2" i="7"/>
  <c r="J2" i="7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Z40" i="2" l="1"/>
  <c r="Z42" i="2"/>
  <c r="Z41" i="2"/>
  <c r="AC41" i="2" l="1"/>
  <c r="AC42" i="2"/>
  <c r="AC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C59437-F294-41BF-A126-59105B1D9E70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FB89C154-57DC-4C89-AFCD-454F08F48243}" keepAlive="1" name="Query - dailyActivity_merged (2)" description="Connection to the 'dailyActivity_merged (2)' query in the workbook." type="5" refreshedVersion="8" background="1" saveData="1">
    <dbPr connection="Provider=Microsoft.Mashup.OleDb.1;Data Source=$Workbook$;Location=&quot;dailyActivity_merged (2)&quot;;Extended Properties=&quot;&quot;" command="SELECT * FROM [dailyActivity_merged (2)]"/>
  </connection>
  <connection id="3" xr16:uid="{5A21F071-616D-4716-A91C-DE1C27DCC41B}" keepAlive="1" name="Query - dailyActivity_merged (3)" description="Connection to the 'dailyActivity_merged (3)' query in the workbook." type="5" refreshedVersion="8" background="1" saveData="1">
    <dbPr connection="Provider=Microsoft.Mashup.OleDb.1;Data Source=$Workbook$;Location=&quot;dailyActivity_merged (3)&quot;;Extended Properties=&quot;&quot;" command="SELECT * FROM [dailyActivity_merged (3)]"/>
  </connection>
  <connection id="4" xr16:uid="{E70895B3-9B8B-43D7-947A-17F8EF16E5A5}" keepAlive="1" name="Query - dailyCalories_merged" description="Connection to the 'dailyCalories_merged' query in the workbook." type="5" refreshedVersion="8" background="1" saveData="1">
    <dbPr connection="Provider=Microsoft.Mashup.OleDb.1;Data Source=$Workbook$;Location=dailyCalories_merged;Extended Properties=&quot;&quot;" command="SELECT * FROM [dailyCalories_merged]"/>
  </connection>
  <connection id="5" xr16:uid="{D7591E0C-9642-4144-810D-E1B43772C719}" keepAlive="1" name="Query - dailyIntensities_merged" description="Connection to the 'dailyIntensities_merged' query in the workbook." type="5" refreshedVersion="8" background="1" saveData="1">
    <dbPr connection="Provider=Microsoft.Mashup.OleDb.1;Data Source=$Workbook$;Location=dailyIntensities_merged;Extended Properties=&quot;&quot;" command="SELECT * FROM [dailyIntensities_merged]"/>
  </connection>
  <connection id="6" xr16:uid="{8042ACFF-8CF5-4403-A2CC-E96DB455AEB1}" keepAlive="1" name="Query - dailySteps_merged" description="Connection to the 'dailySteps_merged' query in the workbook." type="5" refreshedVersion="8" background="1" saveData="1">
    <dbPr connection="Provider=Microsoft.Mashup.OleDb.1;Data Source=$Workbook$;Location=dailySteps_merged;Extended Properties=&quot;&quot;" command="SELECT * FROM [dailySteps_merged]"/>
  </connection>
  <connection id="7" xr16:uid="{45AABF39-1F7B-4A08-AA9D-20A916DF912D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8" xr16:uid="{615C0501-8D64-4FC0-823C-28488FD87B96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  <connection id="9" xr16:uid="{515FA615-5922-4BCC-8A7F-2EB148ACF342}" keepAlive="1" name="Query - sleepDay_merged (2)" description="Connection to the 'sleepDay_merged (2)' query in the workbook." type="5" refreshedVersion="8" background="1" saveData="1">
    <dbPr connection="Provider=Microsoft.Mashup.OleDb.1;Data Source=$Workbook$;Location=&quot;sleepDay_merged (2)&quot;;Extended Properties=&quot;&quot;" command="SELECT * FROM [sleepDay_merged (2)]"/>
  </connection>
  <connection id="10" xr16:uid="{83B5D21F-7063-4693-B789-B3D1211C7719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<sst xmlns="http://schemas.openxmlformats.org/spreadsheetml/2006/main" count="1198" uniqueCount="158">
  <si>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</si>
  <si>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</si>
  <si>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</si>
  <si>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</si>
  <si>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</si>
  <si>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</si>
  <si>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</si>
  <si>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</si>
  <si>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</si>
  <si>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</si>
  <si>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</si>
  <si>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</si>
  <si>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</si>
  <si>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</si>
  <si>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</si>
  <si>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</si>
  <si>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</si>
  <si>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</si>
  <si>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</si>
  <si>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</si>
  <si>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</si>
  <si>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</si>
  <si>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</si>
  <si>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</si>
  <si>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</si>
  <si>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</si>
  <si>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</si>
  <si>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</si>
  <si>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</si>
  <si>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</si>
  <si>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</si>
  <si>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</si>
  <si>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</si>
  <si>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</si>
  <si>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</si>
  <si>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</si>
  <si>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</si>
  <si>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</si>
  <si>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</si>
  <si>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</si>
  <si>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</si>
  <si>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</si>
  <si>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</si>
  <si>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</si>
  <si>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</si>
  <si>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</si>
  <si>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Date</t>
  </si>
  <si>
    <t>WeightKg</t>
  </si>
  <si>
    <t>WeightPounds</t>
  </si>
  <si>
    <t>Fat</t>
  </si>
  <si>
    <t>BMI</t>
  </si>
  <si>
    <t>IsManualReport</t>
  </si>
  <si>
    <t>LogId</t>
  </si>
  <si>
    <t>5/2/2016 11:59:59 PM</t>
  </si>
  <si>
    <t>5/3/2016 11:59:59 PM</t>
  </si>
  <si>
    <t>4/13/2016 1:08:52 AM</t>
  </si>
  <si>
    <t>4/21/2016 11:59:59 PM</t>
  </si>
  <si>
    <t>5/12/2016 11:59:59 PM</t>
  </si>
  <si>
    <t>4/17/2016 11:59:59 PM</t>
  </si>
  <si>
    <t>5/4/2016 11:59:59 PM</t>
  </si>
  <si>
    <t>4/18/2016 11:59:59 PM</t>
  </si>
  <si>
    <t>4/25/2016 11:59:59 PM</t>
  </si>
  <si>
    <t>5/1/2016 11:59:59 PM</t>
  </si>
  <si>
    <t>5/9/2016 11:59:59 PM</t>
  </si>
  <si>
    <t>4/17/2016 9:17:55 AM</t>
  </si>
  <si>
    <t>4/12/2016 11:59:59 PM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</si>
  <si>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</si>
  <si>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</si>
  <si>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</si>
  <si>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</si>
  <si>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</si>
  <si>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</si>
  <si>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</si>
  <si>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</si>
  <si>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</si>
  <si>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</si>
  <si>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</si>
  <si>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</si>
  <si>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</si>
  <si>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5/5/2016 11:59:59 PM</t>
  </si>
  <si>
    <t>5/6/2016 11:59:59 PM</t>
  </si>
  <si>
    <t>5/7/2016 11:59:59 PM</t>
  </si>
  <si>
    <t>5/8/2016 11:59:59 PM</t>
  </si>
  <si>
    <t>5/10/2016 11:59:59 PM</t>
  </si>
  <si>
    <t>5/11/2016 11:59:59 PM</t>
  </si>
  <si>
    <t>4/12/2016 6:47:11 AM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</si>
  <si>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</si>
  <si>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</si>
  <si>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</si>
  <si>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</si>
  <si>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</si>
  <si>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</si>
  <si>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</si>
  <si>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</si>
  <si>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</si>
  <si>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</si>
  <si>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</si>
  <si>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</si>
  <si>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</si>
  <si>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</si>
  <si>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</si>
  <si>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</si>
  <si>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</si>
  <si>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</si>
  <si>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</si>
  <si>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</si>
  <si>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</si>
  <si>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</si>
  <si>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</si>
  <si>
    <t>Value</t>
  </si>
  <si>
    <t>Column1</t>
  </si>
  <si>
    <t>Column2</t>
  </si>
  <si>
    <t>overweight people id</t>
  </si>
  <si>
    <t>highest heart rate</t>
  </si>
  <si>
    <t>id</t>
  </si>
  <si>
    <t>Totalhourasleep</t>
  </si>
  <si>
    <t>Totalbedtimehour</t>
  </si>
  <si>
    <t>in bed not sleeping hours</t>
  </si>
  <si>
    <t>NOT HAVING AVERAGE SLEEP</t>
  </si>
  <si>
    <t>HAVING AVERAGE SLEEP BUT WASTING MORE THAN HOUR FOR SLEEPING</t>
  </si>
  <si>
    <t>PEOPLE GIVING BED TIME LESS THAN 7 HOUR DUE TO WORK</t>
  </si>
  <si>
    <t>HAVING SLEEP MORE THAN USUAL</t>
  </si>
  <si>
    <t>HAVING SLEEP LESS THAN USUAL</t>
  </si>
  <si>
    <t>UNIQUE IDS</t>
  </si>
  <si>
    <t>No. of active days in month</t>
  </si>
  <si>
    <t>active users using wefit daily is potential customer for them</t>
  </si>
  <si>
    <t>User activity status</t>
  </si>
  <si>
    <t>Total distance travelled by each user</t>
  </si>
  <si>
    <t>Mean distance travell 
by each user</t>
  </si>
  <si>
    <t>very much active and active users are potential target
 according to activeness</t>
  </si>
  <si>
    <t>Critera according to distance</t>
  </si>
  <si>
    <t>Total steps travell</t>
  </si>
  <si>
    <t>Calories burn by each user</t>
  </si>
  <si>
    <t>fairly active minutes</t>
  </si>
  <si>
    <t>light active minutes</t>
  </si>
  <si>
    <t>very active minutes</t>
  </si>
  <si>
    <t>UNIQUE DATES</t>
  </si>
  <si>
    <t>No. of users active
on that date</t>
  </si>
  <si>
    <t>Dates</t>
  </si>
  <si>
    <t>Active Status</t>
  </si>
  <si>
    <t>Total distance travelled 
on that date</t>
  </si>
  <si>
    <t>mean distance travelled 
on that date</t>
  </si>
  <si>
    <t>Calories burn on each date</t>
  </si>
  <si>
    <t xml:space="preserve">very active minutes </t>
  </si>
  <si>
    <t>they are travelling too much they are also targeting customers because 
they are active and using the service</t>
  </si>
  <si>
    <t>very active users according to time spending on app
very active users can also bhi targeted</t>
  </si>
  <si>
    <t>USER ID WISE AND DATE WISE ACTIVITIES</t>
  </si>
  <si>
    <t>active</t>
  </si>
  <si>
    <t>moderate</t>
  </si>
  <si>
    <t>light</t>
  </si>
  <si>
    <t>Pie chart input</t>
  </si>
  <si>
    <t>DISTANCE TRAVELL BY EACH USER OR DISTANCE TRAVELL IN EACH DATE</t>
  </si>
  <si>
    <t>intermediate</t>
  </si>
  <si>
    <t>Beginer</t>
  </si>
  <si>
    <t>Pro</t>
  </si>
  <si>
    <t xml:space="preserve"> Very Active</t>
  </si>
  <si>
    <t>Active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</si>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</sst>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/>
      <top style="thick">
        <color indexed="64"/>
      </top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0" borderId="1" xfId="0" applyBorder="1"/>
    <xf numFmtId="0" fontId="0" fillId="0" borderId="3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0" fontId="2" fillId="4" borderId="4" xfId="0" applyFont="1" applyFill="1" applyBorder="1"/>
    <xf numFmtId="0" fontId="0" fillId="0" borderId="4" xfId="0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4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5" borderId="5" xfId="0" applyFont="1" applyFill="1" applyBorder="1"/>
    <xf numFmtId="0" fontId="2" fillId="5" borderId="6" xfId="0" applyFont="1" applyFill="1" applyBorder="1"/>
    <xf numFmtId="0" fontId="0" fillId="0" borderId="11" xfId="0" applyBorder="1"/>
    <xf numFmtId="0" fontId="2" fillId="5" borderId="10" xfId="0" applyFont="1" applyFill="1" applyBorder="1"/>
    <xf numFmtId="0" fontId="0" fillId="0" borderId="12" xfId="0" applyBorder="1"/>
    <xf numFmtId="0" fontId="0" fillId="0" borderId="13" xfId="0" applyBorder="1"/>
    <xf numFmtId="0" fontId="0" fillId="7" borderId="14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7" xfId="0" applyBorder="1"/>
    <xf numFmtId="0" fontId="0" fillId="0" borderId="10" xfId="0" applyBorder="1"/>
    <xf numFmtId="0" fontId="2" fillId="6" borderId="5" xfId="0" applyFont="1" applyFill="1" applyBorder="1"/>
    <xf numFmtId="0" fontId="2" fillId="6" borderId="1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6" xfId="0" applyFont="1" applyFill="1" applyBorder="1"/>
    <xf numFmtId="2" fontId="0" fillId="0" borderId="11" xfId="0" applyNumberFormat="1" applyBorder="1"/>
    <xf numFmtId="0" fontId="0" fillId="0" borderId="20" xfId="0" applyBorder="1"/>
    <xf numFmtId="0" fontId="2" fillId="8" borderId="10" xfId="0" applyFont="1" applyFill="1" applyBorder="1"/>
    <xf numFmtId="0" fontId="2" fillId="8" borderId="6" xfId="0" applyFont="1" applyFill="1" applyBorder="1"/>
    <xf numFmtId="0" fontId="2" fillId="8" borderId="5" xfId="0" applyFont="1" applyFill="1" applyBorder="1"/>
    <xf numFmtId="0" fontId="2" fillId="8" borderId="10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2" fontId="0" fillId="0" borderId="8" xfId="0" applyNumberFormat="1" applyBorder="1"/>
    <xf numFmtId="2" fontId="0" fillId="0" borderId="20" xfId="0" applyNumberFormat="1" applyBorder="1"/>
    <xf numFmtId="0" fontId="0" fillId="0" borderId="5" xfId="0" applyBorder="1"/>
    <xf numFmtId="0" fontId="0" fillId="0" borderId="6" xfId="0" applyBorder="1"/>
    <xf numFmtId="0" fontId="0" fillId="0" borderId="23" xfId="0" applyBorder="1"/>
    <xf numFmtId="0" fontId="0" fillId="4" borderId="0" xfId="0" applyFill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www.focusfitness.net/stock-photos/downloads/fitness-man-running-park/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pixabay.com/en/run-workout-fitness-exercise-1290022/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status of users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'wefit required set'!$Z$2</c:f>
              <c:strCache>
                <c:ptCount val="1"/>
                <c:pt idx="0">
                  <c:v>No. of active days in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'wefit required set'!$Y$3:$Y$35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'wefit required set'!$Z$3:$Z$35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4-4274-B42B-BB484678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77280"/>
        <c:axId val="66366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'wefit required set'!$Y$2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'wefit required set'!$Y$3:$Y$35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'wefit required set'!$Y$3:$Y$35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E4-4274-B42B-BB4846785278}"/>
                  </c:ext>
                </c:extLst>
              </c15:ser>
            </c15:filteredBarSeries>
          </c:ext>
        </c:extLst>
      </c:barChart>
      <c:catAx>
        <c:axId val="6636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89848284653368"/>
              <c:y val="0.8741338849955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9600"/>
        <c:crosses val="autoZero"/>
        <c:auto val="1"/>
        <c:lblAlgn val="ctr"/>
        <c:lblOffset val="100"/>
        <c:noMultiLvlLbl val="0"/>
      </c:catAx>
      <c:valAx>
        <c:axId val="663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active days in month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9444444444444445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77280"/>
        <c:crosses val="autoZero"/>
        <c:crossBetween val="between"/>
      </c:valAx>
      <c:spPr>
        <a:pattFill prst="pct10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>
          <a:glow rad="2286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c:spPr>
    </c:plotArea>
    <c:legend>
      <c:legendPos val="b"/>
      <c:layout>
        <c:manualLayout>
          <c:xMode val="edge"/>
          <c:yMode val="edge"/>
          <c:x val="0.63062685914260719"/>
          <c:y val="0.88483741615631384"/>
          <c:w val="0.352634951881014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18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611263424941"/>
          <c:y val="0.18132530120481927"/>
          <c:w val="0.84439606957208346"/>
          <c:h val="0.58885173238887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'wefit required set'!$AN$2</c:f>
              <c:strCache>
                <c:ptCount val="1"/>
                <c:pt idx="0">
                  <c:v>No. of users active
on that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'wefit required set'!$AM$3:$AM$33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5/2/2016</c:v>
                </c:pt>
                <c:pt idx="21">
                  <c:v>5/3/2016</c:v>
                </c:pt>
                <c:pt idx="22">
                  <c:v>5/4/2016</c:v>
                </c:pt>
                <c:pt idx="23">
                  <c:v>5/5/2016</c:v>
                </c:pt>
                <c:pt idx="24">
                  <c:v>5/6/2016</c:v>
                </c:pt>
                <c:pt idx="25">
                  <c:v>5/7/2016</c:v>
                </c:pt>
                <c:pt idx="26">
                  <c:v>5/8/2016</c:v>
                </c:pt>
                <c:pt idx="27">
                  <c:v>5/9/2016</c:v>
                </c:pt>
                <c:pt idx="28">
                  <c:v>5/10/2016</c:v>
                </c:pt>
                <c:pt idx="29">
                  <c:v>5/11/2016</c:v>
                </c:pt>
                <c:pt idx="30">
                  <c:v>5/12/2016</c:v>
                </c:pt>
              </c:strCache>
            </c:strRef>
          </c:cat>
          <c:val>
            <c:numRef>
              <c:f>'wefit required set'!$AN$3:$AN$33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E2D-BB6E-B649A6B2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91920"/>
        <c:axId val="669892400"/>
      </c:barChart>
      <c:catAx>
        <c:axId val="6698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2400"/>
        <c:crosses val="autoZero"/>
        <c:auto val="1"/>
        <c:lblAlgn val="ctr"/>
        <c:lblOffset val="100"/>
        <c:noMultiLvlLbl val="0"/>
      </c:catAx>
      <c:valAx>
        <c:axId val="6698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users active on that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1920"/>
        <c:crosses val="autoZero"/>
        <c:crossBetween val="between"/>
      </c:valAx>
      <c:spPr>
        <a:pattFill prst="pct20">
          <a:fgClr>
            <a:schemeClr val="accent4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03174463916234"/>
          <c:y val="0.89839041204186831"/>
          <c:w val="0.36119804410041961"/>
          <c:h val="0.10032623362426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8000"/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status chart (according to cateogeries)</a:t>
            </a:r>
            <a:endParaRPr lang="en-IN"/>
          </a:p>
        </c:rich>
      </c:tx>
      <c:layout>
        <c:manualLayout>
          <c:xMode val="edge"/>
          <c:yMode val="edge"/>
          <c:x val="0.145715223097112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E-4E6E-A7D2-EA7DC5CCC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E-4E6E-A7D2-EA7DC5CCC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E-4E6E-A7D2-EA7DC5CCC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'wefit required set'!$Y$40:$Y$42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'wefit required set'!$Z$40:$Z$42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39C-85B2-9D39BC4F6F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8000"/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</a:t>
            </a:r>
            <a:r>
              <a:rPr lang="en-IN" baseline="0"/>
              <a:t> travell by each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9919951141842"/>
          <c:y val="0.13954100827689991"/>
          <c:w val="0.8335083720490617"/>
          <c:h val="0.510972965286788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'wefit required set'!$AB$2</c:f>
              <c:strCache>
                <c:ptCount val="1"/>
                <c:pt idx="0">
                  <c:v>Total distance travelled by each 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'wefit required set'!$Y$3:$Y$35</c15:sqref>
                  </c15:fullRef>
                </c:ext>
              </c:extLst>
              <c:f>('wefit required set'!$Y$3:$Y$29,'wefit required set'!$Y$31:$Y$35)</c:f>
              <c:numCache>
                <c:formatCode>General</c:formatCode>
                <c:ptCount val="32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8253242879</c:v>
                </c:pt>
                <c:pt idx="28">
                  <c:v>8378563200</c:v>
                </c:pt>
                <c:pt idx="29">
                  <c:v>8583815059</c:v>
                </c:pt>
                <c:pt idx="30">
                  <c:v>8792009665</c:v>
                </c:pt>
                <c:pt idx="31">
                  <c:v>8877689391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'wefit required set'!$AB$3:$AB$35</c15:sqref>
                  </c15:fullRef>
                </c:ext>
              </c:extLst>
              <c:f>('wefit required set'!$AB$3:$AB$29,'wefit required set'!$AB$31:$AB$35)</c:f>
              <c:numCache>
                <c:formatCode>0.00</c:formatCode>
                <c:ptCount val="32"/>
                <c:pt idx="0">
                  <c:v>242.09999895095825</c:v>
                </c:pt>
                <c:pt idx="1">
                  <c:v>121.36000061035153</c:v>
                </c:pt>
                <c:pt idx="2">
                  <c:v>158.86000061035159</c:v>
                </c:pt>
                <c:pt idx="3">
                  <c:v>52.890000142157106</c:v>
                </c:pt>
                <c:pt idx="4">
                  <c:v>19.669999815523635</c:v>
                </c:pt>
                <c:pt idx="5">
                  <c:v>250.60999822616571</c:v>
                </c:pt>
                <c:pt idx="6">
                  <c:v>107.10000017285347</c:v>
                </c:pt>
                <c:pt idx="7">
                  <c:v>98.81999903917314</c:v>
                </c:pt>
                <c:pt idx="8">
                  <c:v>114.39999964647002</c:v>
                </c:pt>
                <c:pt idx="9">
                  <c:v>158.14999866485593</c:v>
                </c:pt>
                <c:pt idx="10">
                  <c:v>94.140000820159926</c:v>
                </c:pt>
                <c:pt idx="11">
                  <c:v>225.50999832153329</c:v>
                </c:pt>
                <c:pt idx="12">
                  <c:v>50.410000206902637</c:v>
                </c:pt>
                <c:pt idx="13">
                  <c:v>11.450000047683719</c:v>
                </c:pt>
                <c:pt idx="14">
                  <c:v>151.65999945811927</c:v>
                </c:pt>
                <c:pt idx="15">
                  <c:v>260.19000267982477</c:v>
                </c:pt>
                <c:pt idx="16">
                  <c:v>100.61999964714049</c:v>
                </c:pt>
                <c:pt idx="17">
                  <c:v>157.50000047683716</c:v>
                </c:pt>
                <c:pt idx="18">
                  <c:v>215.60999977588659</c:v>
                </c:pt>
                <c:pt idx="19">
                  <c:v>174.83000093698499</c:v>
                </c:pt>
                <c:pt idx="20">
                  <c:v>186.39999914169314</c:v>
                </c:pt>
                <c:pt idx="21">
                  <c:v>149.58000159263608</c:v>
                </c:pt>
                <c:pt idx="22">
                  <c:v>123.90000033378601</c:v>
                </c:pt>
                <c:pt idx="23">
                  <c:v>47.14999941922725</c:v>
                </c:pt>
                <c:pt idx="24">
                  <c:v>204.16000080108645</c:v>
                </c:pt>
                <c:pt idx="25">
                  <c:v>208.39999938011167</c:v>
                </c:pt>
                <c:pt idx="26">
                  <c:v>198.02999974228445</c:v>
                </c:pt>
                <c:pt idx="27">
                  <c:v>88.680000901222257</c:v>
                </c:pt>
                <c:pt idx="28">
                  <c:v>214.32000231742848</c:v>
                </c:pt>
                <c:pt idx="29">
                  <c:v>174.07999849319464</c:v>
                </c:pt>
                <c:pt idx="30">
                  <c:v>34.409999787807486</c:v>
                </c:pt>
                <c:pt idx="31">
                  <c:v>409.59999728202826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C-4AB7-B1FC-F8FA449E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09504"/>
        <c:axId val="134201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'wefit required set'!$Y$2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'wefit required set'!$Y$3:$Y$35</c15:sqref>
                        </c15:fullRef>
                        <c15:formulaRef>
                          <c15:sqref>('wefit required set'!$Y$3:$Y$29,'wefit required set'!$Y$31:$Y$35)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8253242879</c:v>
                      </c:pt>
                      <c:pt idx="28">
                        <c:v>8378563200</c:v>
                      </c:pt>
                      <c:pt idx="29">
                        <c:v>8583815059</c:v>
                      </c:pt>
                      <c:pt idx="30">
                        <c:v>8792009665</c:v>
                      </c:pt>
                      <c:pt idx="31">
                        <c:v>8877689391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'wefit required set'!$Y$3:$Y$35</c15:sqref>
                        </c15:fullRef>
                        <c15:formulaRef>
                          <c15:sqref>('wefit required set'!$Y$3:$Y$29,'wefit required set'!$Y$31:$Y$35)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8253242879</c:v>
                      </c:pt>
                      <c:pt idx="28">
                        <c:v>8378563200</c:v>
                      </c:pt>
                      <c:pt idx="29">
                        <c:v>8583815059</c:v>
                      </c:pt>
                      <c:pt idx="30">
                        <c:v>8792009665</c:v>
                      </c:pt>
                      <c:pt idx="31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DC-4AB7-B1FC-F8FA449EF2AD}"/>
                  </c:ext>
                </c:extLst>
              </c15:ser>
            </c15:filteredBarSeries>
          </c:ext>
        </c:extLst>
      </c:barChart>
      <c:catAx>
        <c:axId val="13420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9714812310511047"/>
              <c:y val="0.8529715670417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11424"/>
        <c:crosses val="autoZero"/>
        <c:auto val="1"/>
        <c:lblAlgn val="ctr"/>
        <c:lblOffset val="100"/>
        <c:noMultiLvlLbl val="0"/>
      </c:catAx>
      <c:valAx>
        <c:axId val="1342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travell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9504"/>
        <c:crosses val="autoZero"/>
        <c:crossBetween val="between"/>
      </c:valAx>
      <c:spPr>
        <a:pattFill prst="divot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8000"/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3090086180173"/>
          <c:y val="0.18761682242990654"/>
          <c:w val="0.78056110112220223"/>
          <c:h val="0.54256874432751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'wefit required set'!$AP$2</c:f>
              <c:strCache>
                <c:ptCount val="1"/>
                <c:pt idx="0">
                  <c:v>Total distance travelled 
on that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'wefit required set'!$AM$3:$AM$33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5/2/2016</c:v>
                </c:pt>
                <c:pt idx="21">
                  <c:v>5/3/2016</c:v>
                </c:pt>
                <c:pt idx="22">
                  <c:v>5/4/2016</c:v>
                </c:pt>
                <c:pt idx="23">
                  <c:v>5/5/2016</c:v>
                </c:pt>
                <c:pt idx="24">
                  <c:v>5/6/2016</c:v>
                </c:pt>
                <c:pt idx="25">
                  <c:v>5/7/2016</c:v>
                </c:pt>
                <c:pt idx="26">
                  <c:v>5/8/2016</c:v>
                </c:pt>
                <c:pt idx="27">
                  <c:v>5/9/2016</c:v>
                </c:pt>
                <c:pt idx="28">
                  <c:v>5/10/2016</c:v>
                </c:pt>
                <c:pt idx="29">
                  <c:v>5/11/2016</c:v>
                </c:pt>
                <c:pt idx="30">
                  <c:v>5/12/2016</c:v>
                </c:pt>
              </c:strCache>
            </c:strRef>
          </c:cat>
          <c:val>
            <c:numRef>
              <c:f>'wefit required set'!$AP$3:$AP$33</c:f>
              <c:numCache>
                <c:formatCode>0.00</c:formatCode>
                <c:ptCount val="31"/>
                <c:pt idx="0">
                  <c:v>197.42999920248988</c:v>
                </c:pt>
                <c:pt idx="1">
                  <c:v>168.40999943017957</c:v>
                </c:pt>
                <c:pt idx="2">
                  <c:v>184.78000076115131</c:v>
                </c:pt>
                <c:pt idx="3">
                  <c:v>174.4999996423721</c:v>
                </c:pt>
                <c:pt idx="4">
                  <c:v>201.33000055886802</c:v>
                </c:pt>
                <c:pt idx="5">
                  <c:v>145.29999872855842</c:v>
                </c:pt>
                <c:pt idx="6">
                  <c:v>181.04999919980762</c:v>
                </c:pt>
                <c:pt idx="7">
                  <c:v>187.89999759197224</c:v>
                </c:pt>
                <c:pt idx="8">
                  <c:v>190.41000140644616</c:v>
                </c:pt>
                <c:pt idx="9">
                  <c:v>192.96000215411178</c:v>
                </c:pt>
                <c:pt idx="10">
                  <c:v>170.48999912291771</c:v>
                </c:pt>
                <c:pt idx="11">
                  <c:v>186.92000126838693</c:v>
                </c:pt>
                <c:pt idx="12">
                  <c:v>174.96000087261211</c:v>
                </c:pt>
                <c:pt idx="13">
                  <c:v>180.25000058114534</c:v>
                </c:pt>
                <c:pt idx="14">
                  <c:v>177.11000084877008</c:v>
                </c:pt>
                <c:pt idx="15">
                  <c:v>189.28999996185308</c:v>
                </c:pt>
                <c:pt idx="16">
                  <c:v>171.57000052928933</c:v>
                </c:pt>
                <c:pt idx="17">
                  <c:v>165.79999962262818</c:v>
                </c:pt>
                <c:pt idx="18">
                  <c:v>189.11999821662906</c:v>
                </c:pt>
                <c:pt idx="19">
                  <c:v>149.24999982118604</c:v>
                </c:pt>
                <c:pt idx="20">
                  <c:v>144.04999956488615</c:v>
                </c:pt>
                <c:pt idx="21">
                  <c:v>176.73999960161751</c:v>
                </c:pt>
                <c:pt idx="22">
                  <c:v>143.2699989676475</c:v>
                </c:pt>
                <c:pt idx="23">
                  <c:v>180.28000056743613</c:v>
                </c:pt>
                <c:pt idx="24">
                  <c:v>158.25999989919367</c:v>
                </c:pt>
                <c:pt idx="25">
                  <c:v>148.61000037193293</c:v>
                </c:pt>
                <c:pt idx="26">
                  <c:v>138.77999949455264</c:v>
                </c:pt>
                <c:pt idx="27">
                  <c:v>160.99999988079074</c:v>
                </c:pt>
                <c:pt idx="28">
                  <c:v>147.3199975788593</c:v>
                </c:pt>
                <c:pt idx="29">
                  <c:v>131.86999940872192</c:v>
                </c:pt>
                <c:pt idx="30">
                  <c:v>51.309999743476524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C-4222-817A-40CCDF2FE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368976"/>
        <c:axId val="1616366096"/>
      </c:barChart>
      <c:catAx>
        <c:axId val="161636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66096"/>
        <c:crosses val="autoZero"/>
        <c:auto val="1"/>
        <c:lblAlgn val="ctr"/>
        <c:lblOffset val="100"/>
        <c:noMultiLvlLbl val="0"/>
      </c:catAx>
      <c:valAx>
        <c:axId val="1616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travell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68976"/>
        <c:crosses val="autoZero"/>
        <c:crossBetween val="between"/>
      </c:valAx>
      <c:spPr>
        <a:pattFill prst="pct2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1599809866287"/>
          <c:y val="0.88440374567665025"/>
          <c:w val="0.36084526835720332"/>
          <c:h val="0.10806166752520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8000"/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</a:t>
            </a:r>
            <a:r>
              <a:rPr lang="en-IN" baseline="0"/>
              <a:t> travell cateogery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3-4E40-B2A5-CB596F642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3-4E40-B2A5-CB596F642D0C}"/>
              </c:ext>
            </c:extLst>
          </c:dPt>
          <c:dPt>
            <c:idx val="2"/>
            <c:bubble3D val="0"/>
            <c:explosion val="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3-4E40-B2A5-CB596F642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'wefit required set'!$AB$40:$AB$42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Beginer</c:v>
                </c:pt>
              </c:strCache>
            </c:strRef>
          </c:cat>
          <c:val>
            <c:numRef>
              <c:f>'wefit required set'!$AC$40:$AC$42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3-4E40-B2A5-CB596F642D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8000"/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overweight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'learnfit customer'!$F$1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'learnfit customer'!$E$2:$E$6</c:f>
              <c:numCache>
                <c:formatCode>General</c:formatCode>
                <c:ptCount val="5"/>
                <c:pt idx="0">
                  <c:v>1927972279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8877689391</c:v>
                </c:pt>
              </c:numCache>
            </c:numRef>
          </c:cat>
          <c:val>
            <c:numRef>
              <c:f>'learnfit customer'!$F$2:$F$6</c:f>
              <c:numCache>
                <c:formatCode>General</c:formatCode>
                <c:ptCount val="5"/>
                <c:pt idx="0">
                  <c:v>47.540000915527301</c:v>
                </c:pt>
                <c:pt idx="1">
                  <c:v>27.379999160766602</c:v>
                </c:pt>
                <c:pt idx="2">
                  <c:v>27</c:v>
                </c:pt>
                <c:pt idx="3">
                  <c:v>28</c:v>
                </c:pt>
                <c:pt idx="4">
                  <c:v>25.139999389648398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6EE-B37E-B7F9E540F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783872"/>
        <c:axId val="744783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'learnfit customer'!$E$1</c15:sqref>
                        </c15:formulaRef>
                      </c:ext>
                    </c:extLst>
                    <c:strCache>
                      <c:ptCount val="1"/>
                      <c:pt idx="0">
                        <c:v>overweight people 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'learnfit customer'!$E$2:$E$6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1927972279</c:v>
                      </c:pt>
                      <c:pt idx="1">
                        <c:v>4319703577</c:v>
                      </c:pt>
                      <c:pt idx="2">
                        <c:v>4558609924</c:v>
                      </c:pt>
                      <c:pt idx="3">
                        <c:v>5577150313</c:v>
                      </c:pt>
                      <c:pt idx="4">
                        <c:v>8877689391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'learnfit customer'!$E$2:$E$6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1927972279</c:v>
                      </c:pt>
                      <c:pt idx="1">
                        <c:v>4319703577</c:v>
                      </c:pt>
                      <c:pt idx="2">
                        <c:v>4558609924</c:v>
                      </c:pt>
                      <c:pt idx="3">
                        <c:v>5577150313</c:v>
                      </c:pt>
                      <c:pt idx="4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17-46EE-B37E-B7F9E540F6CF}"/>
                  </c:ext>
                </c:extLst>
              </c15:ser>
            </c15:filteredBarSeries>
          </c:ext>
        </c:extLst>
      </c:barChart>
      <c:catAx>
        <c:axId val="74478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83392"/>
        <c:crosses val="autoZero"/>
        <c:auto val="1"/>
        <c:lblAlgn val="ctr"/>
        <c:lblOffset val="100"/>
        <c:noMultiLvlLbl val="0"/>
      </c:catAx>
      <c:valAx>
        <c:axId val="7447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Hearth</a:t>
            </a:r>
            <a:r>
              <a:rPr lang="en-IN" baseline="0"/>
              <a:t> rate issue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'learnfit customer'!$J$1</c:f>
              <c:strCache>
                <c:ptCount val="1"/>
                <c:pt idx="0">
                  <c:v>highest heart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'learnfit customer'!$K$2:$K$5</c:f>
              <c:numCache>
                <c:formatCode>General</c:formatCode>
                <c:ptCount val="4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</c:numCache>
            </c:numRef>
          </c:cat>
          <c:val>
            <c:numRef>
              <c:f>'learnfit customer'!$J$2:$J$5</c:f>
              <c:numCache>
                <c:formatCode>General</c:formatCode>
                <c:ptCount val="4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9-4077-A380-A1C3039D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45040"/>
        <c:axId val="2135745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'learnfit customer'!$K$1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'learnfit customer'!$K$2:$K$5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2022484408</c:v>
                      </c:pt>
                      <c:pt idx="1">
                        <c:v>2347167796</c:v>
                      </c:pt>
                      <c:pt idx="2">
                        <c:v>4020332650</c:v>
                      </c:pt>
                      <c:pt idx="3">
                        <c:v>4558609924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'learnfit customer'!$K$2:$K$5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2022484408</c:v>
                      </c:pt>
                      <c:pt idx="1">
                        <c:v>2347167796</c:v>
                      </c:pt>
                      <c:pt idx="2">
                        <c:v>4020332650</c:v>
                      </c:pt>
                      <c:pt idx="3">
                        <c:v>4558609924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29-4077-A380-A1C3039DB436}"/>
                  </c:ext>
                </c:extLst>
              </c15:ser>
            </c15:filteredBarSeries>
          </c:ext>
        </c:extLst>
      </c:barChart>
      <c:catAx>
        <c:axId val="213574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5520"/>
        <c:crosses val="autoZero"/>
        <c:auto val="1"/>
        <c:lblAlgn val="ctr"/>
        <c:lblOffset val="100"/>
        <c:noMultiLvlLbl val="0"/>
      </c:catAx>
      <c:valAx>
        <c:axId val="2135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higest</a:t>
                </a:r>
                <a:r>
                  <a:rPr lang="en-IN" baseline="0"/>
                  <a:t> heartrate measured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99060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44942-0C84-4FD0-82D2-BD96D7CE0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4</xdr:row>
      <xdr:rowOff>7620</xdr:rowOff>
    </xdr:from>
    <xdr:to>
      <xdr:col>20</xdr:col>
      <xdr:colOff>30480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1400E-A7B5-4639-B820-EDE9F11D5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167640</xdr:colOff>
      <xdr:row>26</xdr:row>
      <xdr:rowOff>160020</xdr:rowOff>
    </xdr:from>
    <xdr:to>
      <xdr:col>13</xdr:col>
      <xdr:colOff>472440</xdr:colOff>
      <xdr:row>41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8EA42-6B9D-1CD5-F588-B1EBD685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579120</xdr:colOff>
      <xdr:row>46</xdr:row>
      <xdr:rowOff>144780</xdr:rowOff>
    </xdr:from>
    <xdr:to>
      <xdr:col>9</xdr:col>
      <xdr:colOff>594360</xdr:colOff>
      <xdr:row>65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749006-CBC8-4CD7-974B-2FC67D98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47</xdr:row>
      <xdr:rowOff>0</xdr:rowOff>
    </xdr:from>
    <xdr:to>
      <xdr:col>18</xdr:col>
      <xdr:colOff>304800</xdr:colOff>
      <xdr:row>64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11B09E-796E-436B-9BFF-3BB1B8E5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69</xdr:row>
      <xdr:rowOff>0</xdr:rowOff>
    </xdr:from>
    <xdr:to>
      <xdr:col>13</xdr:col>
      <xdr:colOff>304800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2B9F6F-93CC-427B-9354-85D3F0CD2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8</xdr:row>
      <xdr:rowOff>7620</xdr:rowOff>
    </xdr:from>
    <xdr:to>
      <xdr:col>9</xdr:col>
      <xdr:colOff>678180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D3172-D712-5E1E-EF24-7D97199C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7</xdr:row>
      <xdr:rowOff>144780</xdr:rowOff>
    </xdr:from>
    <xdr:to>
      <xdr:col>17</xdr:col>
      <xdr:colOff>312420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28700-2EA6-BB3E-4148-F0C92E63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268C2B-203D-46CD-972E-80D6A4F9BF74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F0B9584-D25B-4B93-A643-AEDB51AC04F2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" tableColumnId="1"/>
      <queryTableField id="2" name="Date" tableColumnId="2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B8534-E6F4-4A50-A861-08BCF2012851}" name="dailyActivity_merged" displayName="dailyActivity_merged" ref="A1:O941" tableType="queryTable" totalsRowShown="0">
  <autoFilter ref="A1:O941" xr:uid="{2C5B8534-E6F4-4A50-A861-08BCF2012851}"/>
  <tableColumns count="15">
    <tableColumn id="1" xr3:uid="{B85D736B-2EA9-48EF-A846-DAD2D82C312A}" uniqueName="1" name="Id" queryTableFieldId="1"/>
    <tableColumn id="2" xr3:uid="{00085FF4-D007-4DC1-B621-43BB007EAC92}" uniqueName="2" name="ActivityDate" queryTableFieldId="2" dataDxfId="5"/>
    <tableColumn id="3" xr3:uid="{87AA0CCE-BEBE-4B85-BCDA-0299D7A969B9}" uniqueName="3" name="TotalSteps" queryTableFieldId="3"/>
    <tableColumn id="4" xr3:uid="{AB3CE7A2-3C96-4E71-9871-D68DF87BC237}" uniqueName="4" name="TotalDistance" queryTableFieldId="4" dataDxfId="4"/>
    <tableColumn id="5" xr3:uid="{CED00A7E-1300-44E5-8E8C-963F204BFFE3}" uniqueName="5" name="TrackerDistance" queryTableFieldId="5" dataDxfId="3"/>
    <tableColumn id="6" xr3:uid="{21868160-F9DB-45EE-BC64-03CFC013E433}" uniqueName="6" name="LoggedActivitiesDistance" queryTableFieldId="6"/>
    <tableColumn id="7" xr3:uid="{DB7AE0ED-4140-4927-A62F-ED4D6C9F9D3E}" uniqueName="7" name="VeryActiveDistance" queryTableFieldId="7" dataDxfId="2"/>
    <tableColumn id="8" xr3:uid="{27128941-E67C-4F29-AA06-C322E4FBAA36}" uniqueName="8" name="ModeratelyActiveDistance" queryTableFieldId="8" dataDxfId="1"/>
    <tableColumn id="9" xr3:uid="{C5989F26-68F7-4541-9F3A-7A4A0BFB6CAC}" uniqueName="9" name="LightActiveDistance" queryTableFieldId="9" dataDxfId="0"/>
    <tableColumn id="10" xr3:uid="{A0C3AFD1-A3C9-4940-8111-0F899E519DFA}" uniqueName="10" name="SedentaryActiveDistance" queryTableFieldId="10"/>
    <tableColumn id="11" xr3:uid="{5BB754ED-DC06-45DD-A810-336B2C5D800A}" uniqueName="11" name="VeryActiveMinutes" queryTableFieldId="11"/>
    <tableColumn id="12" xr3:uid="{58696A01-80DB-4605-B656-9EB51D920027}" uniqueName="12" name="FairlyActiveMinutes" queryTableFieldId="12"/>
    <tableColumn id="13" xr3:uid="{56E1B98C-4059-4268-A9D0-EACACB20778D}" uniqueName="13" name="LightlyActiveMinutes" queryTableFieldId="13"/>
    <tableColumn id="14" xr3:uid="{E6986287-145F-451C-9163-B1AF3A052E7A}" uniqueName="14" name="SedentaryMinutes" queryTableFieldId="14"/>
    <tableColumn id="15" xr3:uid="{5325DCB8-7EFB-44B6-B663-AC7A267F0292}" uniqueName="15" name="Calori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C0E9D-7A95-4BA2-AA9F-01097E16E3D2}" name="weightLogInfo_merged" displayName="weightLogInfo_merged" ref="A1:J68" tableType="queryTable" totalsRowShown="0">
  <autoFilter ref="A1:J68" xr:uid="{030C0E9D-7A95-4BA2-AA9F-01097E16E3D2}">
    <filterColumn colId="9">
      <filters>
        <filter val="25.13999939"/>
        <filter val="27"/>
        <filter val="27.37999916"/>
        <filter val="28"/>
        <filter val="47.54000092"/>
      </filters>
    </filterColumn>
  </autoFilter>
  <sortState xmlns:xlrd2="http://schemas.microsoft.com/office/spreadsheetml/2017/richdata2" ref="A4:J68">
    <sortCondition ref="A1:A68"/>
  </sortState>
  <tableColumns count="10">
    <tableColumn id="1" xr3:uid="{A6D4B285-0D40-48CD-9D8A-564AB3ECE345}" uniqueName="1" name="Id" queryTableFieldId="1"/>
    <tableColumn id="2" xr3:uid="{74E0BA52-8F11-4645-885E-1C93F0EF83BF}" uniqueName="2" name="Date" queryTableFieldId="2" dataDxfId="9"/>
    <tableColumn id="3" xr3:uid="{367F2BAA-6458-4669-ACA2-2BA036D563B4}" uniqueName="3" name="WeightKg" queryTableFieldId="3"/>
    <tableColumn id="4" xr3:uid="{56864070-D223-40F5-9358-6F680DEA7132}" uniqueName="4" name="WeightPounds" queryTableFieldId="4"/>
    <tableColumn id="5" xr3:uid="{9DB3F324-175D-437F-8BBF-4F0974D26CDA}" uniqueName="5" name="Fat" queryTableFieldId="5"/>
    <tableColumn id="6" xr3:uid="{2ED2184A-31BB-4D80-83E6-7EE8B02FC8A9}" uniqueName="6" name="BMI" queryTableFieldId="6"/>
    <tableColumn id="7" xr3:uid="{F43E44D0-B083-4355-9E37-AE50BD83E595}" uniqueName="7" name="IsManualReport" queryTableFieldId="7"/>
    <tableColumn id="8" xr3:uid="{AB11C1CA-80F3-47B4-84A3-64FE6404FB71}" uniqueName="8" name="LogId" queryTableFieldId="8" dataDxfId="8"/>
    <tableColumn id="9" xr3:uid="{1F77F7FA-F324-4C7C-BE7C-A5B1AAFA4F86}" uniqueName="9" name="overweight people id" queryTableFieldId="9" dataDxfId="7">
      <calculatedColumnFormula>IF(weightLogInfo_merged[[#This Row],[BMI]]&gt;25,weightLogInfo_merged[[#This Row],[Id]],"")</calculatedColumnFormula>
    </tableColumn>
    <tableColumn id="10" xr3:uid="{C2DD52A8-E5F7-4B63-9BC0-E6AD62D3C511}" uniqueName="10" name="Column2" queryTableFieldId="10" dataDxfId="6">
      <calculatedColumnFormula>VLOOKUP(weightLogInfo_merged[[#This Row],[overweight people id]],weightLogInfo_merged[[Id]:[BMI]],6)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5A83-874C-41D7-96AF-08B8F0E63523}">
  <dimension ref="A1:AW941"/>
  <sheetViews>
    <sheetView topLeftCell="Q36" workbookViewId="0">
      <selection activeCell="U8" sqref="U8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  <col min="20" max="20" width="11" bestFit="1" customWidth="1"/>
    <col min="21" max="21" width="24.44140625" bestFit="1" customWidth="1"/>
    <col min="22" max="22" width="16.21875" bestFit="1" customWidth="1"/>
    <col min="25" max="25" width="11" bestFit="1" customWidth="1"/>
    <col min="26" max="26" width="26.6640625" bestFit="1" customWidth="1"/>
    <col min="27" max="27" width="19.109375" bestFit="1" customWidth="1"/>
    <col min="28" max="28" width="25.5546875" bestFit="1" customWidth="1"/>
    <col min="29" max="29" width="21.44140625" bestFit="1" customWidth="1"/>
    <col min="30" max="30" width="27.44140625" bestFit="1" customWidth="1"/>
    <col min="31" max="31" width="18" bestFit="1" customWidth="1"/>
    <col min="32" max="32" width="25.5546875" bestFit="1" customWidth="1"/>
    <col min="33" max="33" width="23.33203125" customWidth="1"/>
    <col min="34" max="34" width="18.109375" bestFit="1" customWidth="1"/>
    <col min="35" max="36" width="17.5546875" bestFit="1" customWidth="1"/>
    <col min="39" max="39" width="13.6640625" bestFit="1" customWidth="1"/>
    <col min="40" max="40" width="23" customWidth="1"/>
    <col min="41" max="41" width="15.6640625" bestFit="1" customWidth="1"/>
    <col min="42" max="42" width="31" bestFit="1" customWidth="1"/>
    <col min="43" max="43" width="25.5546875" customWidth="1"/>
    <col min="44" max="44" width="24.44140625" customWidth="1"/>
    <col min="45" max="45" width="24" customWidth="1"/>
    <col min="46" max="46" width="23.33203125" bestFit="1" customWidth="1"/>
    <col min="47" max="47" width="22.88671875" customWidth="1"/>
    <col min="48" max="48" width="22.6640625" customWidth="1"/>
    <col min="49" max="49" width="17.5546875" bestFit="1" customWidth="1"/>
  </cols>
  <sheetData>
    <row r="1" spans="1:49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Y1" s="17" t="s">
        <v>123</v>
      </c>
      <c r="AM1" s="17" t="s">
        <v>136</v>
      </c>
    </row>
    <row r="2" spans="1:49" ht="29.4" thickTop="1" x14ac:dyDescent="0.3">
      <c r="A2">
        <v>1503960366</v>
      </c>
      <c r="B2" t="s">
        <v>45</v>
      </c>
      <c r="C2">
        <v>12764</v>
      </c>
      <c r="D2" s="10">
        <v>0</v>
      </c>
      <c r="E2" s="10">
        <v>0</v>
      </c>
      <c r="F2">
        <v>0</v>
      </c>
      <c r="G2" s="10">
        <v>0</v>
      </c>
      <c r="H2" s="10">
        <v>0</v>
      </c>
      <c r="I2" s="10">
        <v>0</v>
      </c>
      <c r="J2">
        <v>0</v>
      </c>
      <c r="K2">
        <v>0</v>
      </c>
      <c r="L2">
        <v>0</v>
      </c>
      <c r="M2">
        <v>0</v>
      </c>
      <c r="N2">
        <v>1440</v>
      </c>
      <c r="O2">
        <v>0</v>
      </c>
      <c r="Y2" s="31" t="s">
        <v>0</v>
      </c>
      <c r="Z2" s="32" t="s">
        <v>124</v>
      </c>
      <c r="AA2" s="32" t="s">
        <v>126</v>
      </c>
      <c r="AB2" s="33" t="s">
        <v>127</v>
      </c>
      <c r="AC2" s="33" t="s">
        <v>128</v>
      </c>
      <c r="AD2" s="32" t="s">
        <v>130</v>
      </c>
      <c r="AE2" s="32" t="s">
        <v>131</v>
      </c>
      <c r="AF2" s="32" t="s">
        <v>132</v>
      </c>
      <c r="AG2" s="32" t="s">
        <v>135</v>
      </c>
      <c r="AH2" s="32" t="s">
        <v>133</v>
      </c>
      <c r="AI2" s="34" t="s">
        <v>134</v>
      </c>
      <c r="AM2" s="39" t="s">
        <v>138</v>
      </c>
      <c r="AN2" s="40" t="s">
        <v>137</v>
      </c>
      <c r="AO2" s="37" t="s">
        <v>139</v>
      </c>
      <c r="AP2" s="40" t="s">
        <v>140</v>
      </c>
      <c r="AQ2" s="40" t="s">
        <v>141</v>
      </c>
      <c r="AR2" s="37" t="s">
        <v>130</v>
      </c>
      <c r="AS2" s="37" t="s">
        <v>131</v>
      </c>
      <c r="AT2" s="37" t="s">
        <v>142</v>
      </c>
      <c r="AU2" s="37" t="s">
        <v>143</v>
      </c>
      <c r="AV2" s="37" t="s">
        <v>133</v>
      </c>
      <c r="AW2" s="38" t="s">
        <v>134</v>
      </c>
    </row>
    <row r="3" spans="1:49" x14ac:dyDescent="0.3">
      <c r="A3">
        <v>1844505072</v>
      </c>
      <c r="B3" t="s">
        <v>27</v>
      </c>
      <c r="C3">
        <v>12764</v>
      </c>
      <c r="D3" s="10">
        <v>0</v>
      </c>
      <c r="E3" s="10">
        <v>0</v>
      </c>
      <c r="F3">
        <v>0</v>
      </c>
      <c r="G3" s="10">
        <v>0</v>
      </c>
      <c r="H3" s="10">
        <v>0</v>
      </c>
      <c r="I3" s="10">
        <v>0</v>
      </c>
      <c r="J3">
        <v>0</v>
      </c>
      <c r="K3">
        <v>0</v>
      </c>
      <c r="L3">
        <v>0</v>
      </c>
      <c r="M3">
        <v>0</v>
      </c>
      <c r="N3">
        <v>1440</v>
      </c>
      <c r="O3">
        <v>1347</v>
      </c>
      <c r="Y3" s="18">
        <v>1503960366</v>
      </c>
      <c r="Z3">
        <f>COUNTIF(dailyActivity_merged[Id],Y3)</f>
        <v>31</v>
      </c>
      <c r="AA3" t="str">
        <f t="shared" ref="AA3:AA35" si="0">IF(Z3&gt;20,"Active",IF(AND(Z3&gt;10,Z3&lt;=20),"Moderate","light"))</f>
        <v>Active</v>
      </c>
      <c r="AB3" s="10">
        <f>(SUMIFS(dailyActivity_merged[TotalDistance],dailyActivity_merged[Id],Y3))</f>
        <v>242.09999895095825</v>
      </c>
      <c r="AC3" s="10">
        <f t="shared" ref="AC3:AC35" si="1">AB3/Z3</f>
        <v>7.8096773855147825</v>
      </c>
      <c r="AD3" t="str">
        <f t="shared" ref="AD3:AD35" si="2">IF(AC3&gt;7,"Pro",IF(AC3&gt;3,"intermediate","Beginer"))</f>
        <v>Pro</v>
      </c>
      <c r="AE3">
        <f>SUMIFS(dailyActivity_merged[TotalSteps],dailyActivity_merged[Id],Y3)</f>
        <v>383425</v>
      </c>
      <c r="AF3">
        <f>SUMIFS(dailyActivity_merged[Calories],dailyActivity_merged[Id],Y3)</f>
        <v>56309</v>
      </c>
      <c r="AG3">
        <f>SUMIFS(dailyActivity_merged[VeryActiveMinutes],dailyActivity_merged[Id],Y3)</f>
        <v>1200</v>
      </c>
      <c r="AH3">
        <f>SUMIFS(dailyActivity_merged[FairlyActiveMinutes],dailyActivity_merged[Id],Y3)</f>
        <v>594</v>
      </c>
      <c r="AI3" s="19">
        <f>SUMIFS(dailyActivity_merged[LightlyActiveMinutes],dailyActivity_merged[Id],Y3)</f>
        <v>6818</v>
      </c>
      <c r="AM3" s="18" t="s">
        <v>15</v>
      </c>
      <c r="AN3">
        <f>COUNTIF(dailyActivity_merged[ActivityDate],AM3)</f>
        <v>33</v>
      </c>
      <c r="AO3" t="str">
        <f>IF(AN3&gt;=29,"Many users active","Less users active")</f>
        <v>Many users active</v>
      </c>
      <c r="AP3" s="10">
        <f>SUMIFS(dailyActivity_merged[TotalDistance],dailyActivity_merged[ActivityDate],AM3)</f>
        <v>197.42999920248988</v>
      </c>
      <c r="AQ3" s="10">
        <f>AP3/AN3</f>
        <v>5.9827272485602991</v>
      </c>
      <c r="AR3" t="str">
        <f>IF(AQ3&gt;6,"pro active day",IF(AQ3&gt;5,"intermediate active day","less active day"))</f>
        <v>intermediate active day</v>
      </c>
      <c r="AS3" s="26">
        <f>SUMIFS(dailyActivity_merged[TotalSteps],dailyActivity_merged[ActivityDate],AM3)</f>
        <v>421610</v>
      </c>
      <c r="AT3">
        <f>SUMIFS(dailyActivity_merged[Calories],dailyActivity_merged[ActivityDate],AM3)</f>
        <v>78893</v>
      </c>
      <c r="AU3">
        <f>SUMIFS(dailyActivity_merged[VeryActiveMinutes],dailyActivity_merged[ActivityDate],AM3)</f>
        <v>736</v>
      </c>
      <c r="AV3">
        <f>SUMIFS(dailyActivity_merged[FairlyActiveMinutes],dailyActivity_merged[ActivityDate],AM3)</f>
        <v>259</v>
      </c>
      <c r="AW3" s="19">
        <f>SUMIFS(dailyActivity_merged[LightlyActiveMinutes],dailyActivity_merged[ActivityDate],AM3)</f>
        <v>6567</v>
      </c>
    </row>
    <row r="4" spans="1:49" x14ac:dyDescent="0.3">
      <c r="A4">
        <v>1844505072</v>
      </c>
      <c r="B4" t="s">
        <v>28</v>
      </c>
      <c r="C4">
        <v>12764</v>
      </c>
      <c r="D4" s="10">
        <v>0</v>
      </c>
      <c r="E4" s="10">
        <v>0</v>
      </c>
      <c r="F4">
        <v>0</v>
      </c>
      <c r="G4" s="10">
        <v>0</v>
      </c>
      <c r="H4" s="10">
        <v>0</v>
      </c>
      <c r="I4" s="10">
        <v>0</v>
      </c>
      <c r="J4">
        <v>0</v>
      </c>
      <c r="K4">
        <v>0</v>
      </c>
      <c r="L4">
        <v>0</v>
      </c>
      <c r="M4">
        <v>0</v>
      </c>
      <c r="N4">
        <v>1440</v>
      </c>
      <c r="O4">
        <v>1347</v>
      </c>
      <c r="Y4" s="18">
        <v>1624580081</v>
      </c>
      <c r="Z4">
        <f>COUNTIF(dailyActivity_merged[Id],Y4)</f>
        <v>31</v>
      </c>
      <c r="AA4" t="str">
        <f t="shared" si="0"/>
        <v>Active</v>
      </c>
      <c r="AB4" s="10">
        <f>(SUMIFS(dailyActivity_merged[TotalDistance],dailyActivity_merged[Id],Y4))</f>
        <v>121.36000061035153</v>
      </c>
      <c r="AC4" s="10">
        <f t="shared" si="1"/>
        <v>3.9148387293661786</v>
      </c>
      <c r="AD4" t="str">
        <f t="shared" si="2"/>
        <v>intermediate</v>
      </c>
      <c r="AE4">
        <f>SUMIFS(dailyActivity_merged[TotalSteps],dailyActivity_merged[Id],Y4)</f>
        <v>395684</v>
      </c>
      <c r="AF4">
        <f>SUMIFS(dailyActivity_merged[Calories],dailyActivity_merged[Id],Y4)</f>
        <v>45984</v>
      </c>
      <c r="AG4">
        <f>SUMIFS(dailyActivity_merged[VeryActiveMinutes],dailyActivity_merged[Id],Y4)</f>
        <v>269</v>
      </c>
      <c r="AH4">
        <f>SUMIFS(dailyActivity_merged[FairlyActiveMinutes],dailyActivity_merged[Id],Y4)</f>
        <v>180</v>
      </c>
      <c r="AI4" s="19">
        <f>SUMIFS(dailyActivity_merged[LightlyActiveMinutes],dailyActivity_merged[Id],Y4)</f>
        <v>4758</v>
      </c>
      <c r="AM4" s="18" t="s">
        <v>16</v>
      </c>
      <c r="AN4">
        <f>COUNTIF(dailyActivity_merged[ActivityDate],AM4)</f>
        <v>33</v>
      </c>
      <c r="AO4" t="str">
        <f t="shared" ref="AO4:AO33" si="3">IF(AN4&gt;=29,"Many users active","Less users active")</f>
        <v>Many users active</v>
      </c>
      <c r="AP4" s="10">
        <f>SUMIFS(dailyActivity_merged[TotalDistance],dailyActivity_merged[ActivityDate],AM4)</f>
        <v>168.40999943017957</v>
      </c>
      <c r="AQ4" s="10">
        <f t="shared" ref="AQ4:AQ33" si="4">AP4/AN4</f>
        <v>5.1033333160660472</v>
      </c>
      <c r="AR4" t="str">
        <f t="shared" ref="AR4:AR33" si="5">IF(AQ4&gt;6,"pro active day",IF(AQ4&gt;5,"intermediate active day","less active day"))</f>
        <v>intermediate active day</v>
      </c>
      <c r="AS4" s="26">
        <f>SUMIFS(dailyActivity_merged[TotalSteps],dailyActivity_merged[ActivityDate],AM4)</f>
        <v>419183</v>
      </c>
      <c r="AT4">
        <f>SUMIFS(dailyActivity_merged[Calories],dailyActivity_merged[ActivityDate],AM4)</f>
        <v>75459</v>
      </c>
      <c r="AU4">
        <f>SUMIFS(dailyActivity_merged[VeryActiveMinutes],dailyActivity_merged[ActivityDate],AM4)</f>
        <v>671</v>
      </c>
      <c r="AV4">
        <f>SUMIFS(dailyActivity_merged[FairlyActiveMinutes],dailyActivity_merged[ActivityDate],AM4)</f>
        <v>349</v>
      </c>
      <c r="AW4" s="19">
        <f>SUMIFS(dailyActivity_merged[LightlyActiveMinutes],dailyActivity_merged[ActivityDate],AM4)</f>
        <v>5998</v>
      </c>
    </row>
    <row r="5" spans="1:49" x14ac:dyDescent="0.3">
      <c r="A5">
        <v>1844505072</v>
      </c>
      <c r="B5" t="s">
        <v>29</v>
      </c>
      <c r="C5">
        <v>12764</v>
      </c>
      <c r="D5" s="10">
        <v>0</v>
      </c>
      <c r="E5" s="10">
        <v>0</v>
      </c>
      <c r="F5">
        <v>0</v>
      </c>
      <c r="G5" s="10">
        <v>0</v>
      </c>
      <c r="H5" s="10">
        <v>0</v>
      </c>
      <c r="I5" s="10">
        <v>0</v>
      </c>
      <c r="J5">
        <v>0</v>
      </c>
      <c r="K5">
        <v>0</v>
      </c>
      <c r="L5">
        <v>0</v>
      </c>
      <c r="M5">
        <v>0</v>
      </c>
      <c r="N5">
        <v>1440</v>
      </c>
      <c r="O5">
        <v>1347</v>
      </c>
      <c r="Y5" s="18">
        <v>1644430081</v>
      </c>
      <c r="Z5">
        <f>COUNTIF(dailyActivity_merged[Id],Y5)</f>
        <v>30</v>
      </c>
      <c r="AA5" t="str">
        <f t="shared" si="0"/>
        <v>Active</v>
      </c>
      <c r="AB5" s="10">
        <f>(SUMIFS(dailyActivity_merged[TotalDistance],dailyActivity_merged[Id],Y5))</f>
        <v>158.86000061035159</v>
      </c>
      <c r="AC5" s="10">
        <f t="shared" si="1"/>
        <v>5.2953333536783864</v>
      </c>
      <c r="AD5" t="str">
        <f t="shared" si="2"/>
        <v>intermediate</v>
      </c>
      <c r="AE5">
        <f>SUMIFS(dailyActivity_merged[TotalSteps],dailyActivity_merged[Id],Y5)</f>
        <v>382920</v>
      </c>
      <c r="AF5">
        <f>SUMIFS(dailyActivity_merged[Calories],dailyActivity_merged[Id],Y5)</f>
        <v>84339</v>
      </c>
      <c r="AG5">
        <f>SUMIFS(dailyActivity_merged[VeryActiveMinutes],dailyActivity_merged[Id],Y5)</f>
        <v>287</v>
      </c>
      <c r="AH5">
        <f>SUMIFS(dailyActivity_merged[FairlyActiveMinutes],dailyActivity_merged[Id],Y5)</f>
        <v>641</v>
      </c>
      <c r="AI5" s="19">
        <f>SUMIFS(dailyActivity_merged[LightlyActiveMinutes],dailyActivity_merged[Id],Y5)</f>
        <v>5354</v>
      </c>
      <c r="AM5" s="18" t="s">
        <v>17</v>
      </c>
      <c r="AN5">
        <f>COUNTIF(dailyActivity_merged[ActivityDate],AM5)</f>
        <v>33</v>
      </c>
      <c r="AO5" t="str">
        <f t="shared" si="3"/>
        <v>Many users active</v>
      </c>
      <c r="AP5" s="10">
        <f>SUMIFS(dailyActivity_merged[TotalDistance],dailyActivity_merged[ActivityDate],AM5)</f>
        <v>184.78000076115131</v>
      </c>
      <c r="AQ5" s="10">
        <f t="shared" si="4"/>
        <v>5.5993939624591311</v>
      </c>
      <c r="AR5" t="str">
        <f t="shared" si="5"/>
        <v>intermediate active day</v>
      </c>
      <c r="AS5" s="26">
        <f>SUMIFS(dailyActivity_merged[TotalSteps],dailyActivity_merged[ActivityDate],AM5)</f>
        <v>418908</v>
      </c>
      <c r="AT5">
        <f>SUMIFS(dailyActivity_merged[Calories],dailyActivity_merged[ActivityDate],AM5)</f>
        <v>77761</v>
      </c>
      <c r="AU5">
        <f>SUMIFS(dailyActivity_merged[VeryActiveMinutes],dailyActivity_merged[ActivityDate],AM5)</f>
        <v>691</v>
      </c>
      <c r="AV5">
        <f>SUMIFS(dailyActivity_merged[FairlyActiveMinutes],dailyActivity_merged[ActivityDate],AM5)</f>
        <v>409</v>
      </c>
      <c r="AW5" s="19">
        <f>SUMIFS(dailyActivity_merged[LightlyActiveMinutes],dailyActivity_merged[ActivityDate],AM5)</f>
        <v>6633</v>
      </c>
    </row>
    <row r="6" spans="1:49" x14ac:dyDescent="0.3">
      <c r="A6">
        <v>1844505072</v>
      </c>
      <c r="B6" t="s">
        <v>35</v>
      </c>
      <c r="C6">
        <v>12764</v>
      </c>
      <c r="D6" s="10">
        <v>0</v>
      </c>
      <c r="E6" s="10">
        <v>0</v>
      </c>
      <c r="F6">
        <v>0</v>
      </c>
      <c r="G6" s="10">
        <v>0</v>
      </c>
      <c r="H6" s="10">
        <v>0</v>
      </c>
      <c r="I6" s="10">
        <v>0</v>
      </c>
      <c r="J6">
        <v>0</v>
      </c>
      <c r="K6">
        <v>0</v>
      </c>
      <c r="L6">
        <v>0</v>
      </c>
      <c r="M6">
        <v>0</v>
      </c>
      <c r="N6">
        <v>1440</v>
      </c>
      <c r="O6">
        <v>1348</v>
      </c>
      <c r="Y6" s="18">
        <v>1844505072</v>
      </c>
      <c r="Z6">
        <f>COUNTIF(dailyActivity_merged[Id],Y6)</f>
        <v>31</v>
      </c>
      <c r="AA6" t="str">
        <f t="shared" si="0"/>
        <v>Active</v>
      </c>
      <c r="AB6" s="10">
        <f>(SUMIFS(dailyActivity_merged[TotalDistance],dailyActivity_merged[Id],Y6))</f>
        <v>52.890000142157106</v>
      </c>
      <c r="AC6" s="10">
        <f t="shared" si="1"/>
        <v>1.7061290368437776</v>
      </c>
      <c r="AD6" t="str">
        <f t="shared" si="2"/>
        <v>Beginer</v>
      </c>
      <c r="AE6">
        <f>SUMIFS(dailyActivity_merged[TotalSteps],dailyActivity_merged[Id],Y6)</f>
        <v>395684</v>
      </c>
      <c r="AF6">
        <f>SUMIFS(dailyActivity_merged[Calories],dailyActivity_merged[Id],Y6)</f>
        <v>48778</v>
      </c>
      <c r="AG6">
        <f>SUMIFS(dailyActivity_merged[VeryActiveMinutes],dailyActivity_merged[Id],Y6)</f>
        <v>4</v>
      </c>
      <c r="AH6">
        <f>SUMIFS(dailyActivity_merged[FairlyActiveMinutes],dailyActivity_merged[Id],Y6)</f>
        <v>40</v>
      </c>
      <c r="AI6" s="19">
        <f>SUMIFS(dailyActivity_merged[LightlyActiveMinutes],dailyActivity_merged[Id],Y6)</f>
        <v>3579</v>
      </c>
      <c r="AM6" s="18" t="s">
        <v>18</v>
      </c>
      <c r="AN6">
        <f>COUNTIF(dailyActivity_merged[ActivityDate],AM6)</f>
        <v>33</v>
      </c>
      <c r="AO6" t="str">
        <f t="shared" si="3"/>
        <v>Many users active</v>
      </c>
      <c r="AP6" s="10">
        <f>SUMIFS(dailyActivity_merged[TotalDistance],dailyActivity_merged[ActivityDate],AM6)</f>
        <v>174.4999996423721</v>
      </c>
      <c r="AQ6" s="10">
        <f t="shared" si="4"/>
        <v>5.2878787770415787</v>
      </c>
      <c r="AR6" t="str">
        <f t="shared" si="5"/>
        <v>intermediate active day</v>
      </c>
      <c r="AS6" s="26">
        <f>SUMIFS(dailyActivity_merged[TotalSteps],dailyActivity_merged[ActivityDate],AM6)</f>
        <v>418210</v>
      </c>
      <c r="AT6">
        <f>SUMIFS(dailyActivity_merged[Calories],dailyActivity_merged[ActivityDate],AM6)</f>
        <v>77721</v>
      </c>
      <c r="AU6">
        <f>SUMIFS(dailyActivity_merged[VeryActiveMinutes],dailyActivity_merged[ActivityDate],AM6)</f>
        <v>633</v>
      </c>
      <c r="AV6">
        <f>SUMIFS(dailyActivity_merged[FairlyActiveMinutes],dailyActivity_merged[ActivityDate],AM6)</f>
        <v>326</v>
      </c>
      <c r="AW6" s="19">
        <f>SUMIFS(dailyActivity_merged[LightlyActiveMinutes],dailyActivity_merged[ActivityDate],AM6)</f>
        <v>7057</v>
      </c>
    </row>
    <row r="7" spans="1:49" x14ac:dyDescent="0.3">
      <c r="A7">
        <v>1844505072</v>
      </c>
      <c r="B7" t="s">
        <v>40</v>
      </c>
      <c r="C7">
        <v>12764</v>
      </c>
      <c r="D7" s="10">
        <v>0</v>
      </c>
      <c r="E7" s="10">
        <v>0</v>
      </c>
      <c r="F7">
        <v>0</v>
      </c>
      <c r="G7" s="10">
        <v>0</v>
      </c>
      <c r="H7" s="10">
        <v>0</v>
      </c>
      <c r="I7" s="10">
        <v>0</v>
      </c>
      <c r="J7">
        <v>0</v>
      </c>
      <c r="K7">
        <v>0</v>
      </c>
      <c r="L7">
        <v>0</v>
      </c>
      <c r="M7">
        <v>0</v>
      </c>
      <c r="N7">
        <v>1440</v>
      </c>
      <c r="O7">
        <v>1347</v>
      </c>
      <c r="Y7" s="18">
        <v>1927972279</v>
      </c>
      <c r="Z7">
        <f>COUNTIF(dailyActivity_merged[Id],Y7)</f>
        <v>31</v>
      </c>
      <c r="AA7" t="str">
        <f t="shared" si="0"/>
        <v>Active</v>
      </c>
      <c r="AB7" s="10">
        <f>(SUMIFS(dailyActivity_merged[TotalDistance],dailyActivity_merged[Id],Y7))</f>
        <v>19.669999815523635</v>
      </c>
      <c r="AC7" s="10">
        <f t="shared" si="1"/>
        <v>0.63451612308140759</v>
      </c>
      <c r="AD7" t="str">
        <f t="shared" si="2"/>
        <v>Beginer</v>
      </c>
      <c r="AE7">
        <f>SUMIFS(dailyActivity_merged[TotalSteps],dailyActivity_merged[Id],Y7)</f>
        <v>395684</v>
      </c>
      <c r="AF7">
        <f>SUMIFS(dailyActivity_merged[Calories],dailyActivity_merged[Id],Y7)</f>
        <v>67357</v>
      </c>
      <c r="AG7">
        <f>SUMIFS(dailyActivity_merged[VeryActiveMinutes],dailyActivity_merged[Id],Y7)</f>
        <v>41</v>
      </c>
      <c r="AH7">
        <f>SUMIFS(dailyActivity_merged[FairlyActiveMinutes],dailyActivity_merged[Id],Y7)</f>
        <v>24</v>
      </c>
      <c r="AI7" s="19">
        <f>SUMIFS(dailyActivity_merged[LightlyActiveMinutes],dailyActivity_merged[Id],Y7)</f>
        <v>1196</v>
      </c>
      <c r="AM7" s="18" t="s">
        <v>19</v>
      </c>
      <c r="AN7">
        <f>COUNTIF(dailyActivity_merged[ActivityDate],AM7)</f>
        <v>32</v>
      </c>
      <c r="AO7" t="str">
        <f t="shared" si="3"/>
        <v>Many users active</v>
      </c>
      <c r="AP7" s="10">
        <f>SUMIFS(dailyActivity_merged[TotalDistance],dailyActivity_merged[ActivityDate],AM7)</f>
        <v>201.33000055886802</v>
      </c>
      <c r="AQ7" s="10">
        <f t="shared" si="4"/>
        <v>6.2915625174646257</v>
      </c>
      <c r="AR7" t="str">
        <f t="shared" si="5"/>
        <v>pro active day</v>
      </c>
      <c r="AS7" s="26">
        <f>SUMIFS(dailyActivity_merged[TotalSteps],dailyActivity_merged[ActivityDate],AM7)</f>
        <v>408353</v>
      </c>
      <c r="AT7">
        <f>SUMIFS(dailyActivity_merged[Calories],dailyActivity_merged[ActivityDate],AM7)</f>
        <v>76574</v>
      </c>
      <c r="AU7">
        <f>SUMIFS(dailyActivity_merged[VeryActiveMinutes],dailyActivity_merged[ActivityDate],AM7)</f>
        <v>891</v>
      </c>
      <c r="AV7">
        <f>SUMIFS(dailyActivity_merged[FairlyActiveMinutes],dailyActivity_merged[ActivityDate],AM7)</f>
        <v>484</v>
      </c>
      <c r="AW7" s="19">
        <f>SUMIFS(dailyActivity_merged[LightlyActiveMinutes],dailyActivity_merged[ActivityDate],AM7)</f>
        <v>6202</v>
      </c>
    </row>
    <row r="8" spans="1:49" x14ac:dyDescent="0.3">
      <c r="A8">
        <v>1844505072</v>
      </c>
      <c r="B8" t="s">
        <v>41</v>
      </c>
      <c r="C8">
        <v>12764</v>
      </c>
      <c r="D8" s="10">
        <v>0</v>
      </c>
      <c r="E8" s="10">
        <v>0</v>
      </c>
      <c r="F8">
        <v>0</v>
      </c>
      <c r="G8" s="10">
        <v>0</v>
      </c>
      <c r="H8" s="10">
        <v>0</v>
      </c>
      <c r="I8" s="10">
        <v>0</v>
      </c>
      <c r="J8">
        <v>0</v>
      </c>
      <c r="K8">
        <v>0</v>
      </c>
      <c r="L8">
        <v>0</v>
      </c>
      <c r="M8">
        <v>0</v>
      </c>
      <c r="N8">
        <v>1440</v>
      </c>
      <c r="O8">
        <v>1347</v>
      </c>
      <c r="Y8" s="18">
        <v>2022484408</v>
      </c>
      <c r="Z8">
        <f>COUNTIF(dailyActivity_merged[Id],Y8)</f>
        <v>31</v>
      </c>
      <c r="AA8" t="str">
        <f t="shared" si="0"/>
        <v>Active</v>
      </c>
      <c r="AB8" s="10">
        <f>(SUMIFS(dailyActivity_merged[TotalDistance],dailyActivity_merged[Id],Y8))</f>
        <v>250.60999822616571</v>
      </c>
      <c r="AC8" s="10">
        <f t="shared" si="1"/>
        <v>8.0841934911666353</v>
      </c>
      <c r="AD8" t="str">
        <f t="shared" si="2"/>
        <v>Pro</v>
      </c>
      <c r="AE8">
        <f>SUMIFS(dailyActivity_merged[TotalSteps],dailyActivity_merged[Id],Y8)</f>
        <v>395684</v>
      </c>
      <c r="AF8">
        <f>SUMIFS(dailyActivity_merged[Calories],dailyActivity_merged[Id],Y8)</f>
        <v>77809</v>
      </c>
      <c r="AG8">
        <f>SUMIFS(dailyActivity_merged[VeryActiveMinutes],dailyActivity_merged[Id],Y8)</f>
        <v>1125</v>
      </c>
      <c r="AH8">
        <f>SUMIFS(dailyActivity_merged[FairlyActiveMinutes],dailyActivity_merged[Id],Y8)</f>
        <v>600</v>
      </c>
      <c r="AI8" s="19">
        <f>SUMIFS(dailyActivity_merged[LightlyActiveMinutes],dailyActivity_merged[Id],Y8)</f>
        <v>7981</v>
      </c>
      <c r="AM8" s="18" t="s">
        <v>20</v>
      </c>
      <c r="AN8">
        <f>COUNTIF(dailyActivity_merged[ActivityDate],AM8)</f>
        <v>32</v>
      </c>
      <c r="AO8" t="str">
        <f t="shared" si="3"/>
        <v>Many users active</v>
      </c>
      <c r="AP8" s="10">
        <f>SUMIFS(dailyActivity_merged[TotalDistance],dailyActivity_merged[ActivityDate],AM8)</f>
        <v>145.29999872855842</v>
      </c>
      <c r="AQ8" s="10">
        <f t="shared" si="4"/>
        <v>4.5406249602674507</v>
      </c>
      <c r="AR8" t="str">
        <f t="shared" si="5"/>
        <v>less active day</v>
      </c>
      <c r="AS8" s="26">
        <f>SUMIFS(dailyActivity_merged[TotalSteps],dailyActivity_merged[ActivityDate],AM8)</f>
        <v>405389</v>
      </c>
      <c r="AT8">
        <f>SUMIFS(dailyActivity_merged[Calories],dailyActivity_merged[ActivityDate],AM8)</f>
        <v>71391</v>
      </c>
      <c r="AU8">
        <f>SUMIFS(dailyActivity_merged[VeryActiveMinutes],dailyActivity_merged[ActivityDate],AM8)</f>
        <v>605</v>
      </c>
      <c r="AV8">
        <f>SUMIFS(dailyActivity_merged[FairlyActiveMinutes],dailyActivity_merged[ActivityDate],AM8)</f>
        <v>379</v>
      </c>
      <c r="AW8" s="19">
        <f>SUMIFS(dailyActivity_merged[LightlyActiveMinutes],dailyActivity_merged[ActivityDate],AM8)</f>
        <v>5291</v>
      </c>
    </row>
    <row r="9" spans="1:49" x14ac:dyDescent="0.3">
      <c r="A9">
        <v>1844505072</v>
      </c>
      <c r="B9" t="s">
        <v>42</v>
      </c>
      <c r="C9">
        <v>12764</v>
      </c>
      <c r="D9" s="10">
        <v>0</v>
      </c>
      <c r="E9" s="10">
        <v>0</v>
      </c>
      <c r="F9">
        <v>0</v>
      </c>
      <c r="G9" s="10">
        <v>0</v>
      </c>
      <c r="H9" s="10">
        <v>0</v>
      </c>
      <c r="I9" s="10">
        <v>0</v>
      </c>
      <c r="J9">
        <v>0</v>
      </c>
      <c r="K9">
        <v>0</v>
      </c>
      <c r="L9">
        <v>0</v>
      </c>
      <c r="M9">
        <v>0</v>
      </c>
      <c r="N9">
        <v>1440</v>
      </c>
      <c r="O9">
        <v>1347</v>
      </c>
      <c r="Y9" s="18">
        <v>2026352035</v>
      </c>
      <c r="Z9">
        <f>COUNTIF(dailyActivity_merged[Id],Y9)</f>
        <v>31</v>
      </c>
      <c r="AA9" t="str">
        <f t="shared" si="0"/>
        <v>Active</v>
      </c>
      <c r="AB9" s="10">
        <f>(SUMIFS(dailyActivity_merged[TotalDistance],dailyActivity_merged[Id],Y9))</f>
        <v>107.10000017285347</v>
      </c>
      <c r="AC9" s="10">
        <f t="shared" si="1"/>
        <v>3.4548387152533375</v>
      </c>
      <c r="AD9" t="str">
        <f t="shared" si="2"/>
        <v>intermediate</v>
      </c>
      <c r="AE9">
        <f>SUMIFS(dailyActivity_merged[TotalSteps],dailyActivity_merged[Id],Y9)</f>
        <v>395684</v>
      </c>
      <c r="AF9">
        <f>SUMIFS(dailyActivity_merged[Calories],dailyActivity_merged[Id],Y9)</f>
        <v>47760</v>
      </c>
      <c r="AG9">
        <f>SUMIFS(dailyActivity_merged[VeryActiveMinutes],dailyActivity_merged[Id],Y9)</f>
        <v>3</v>
      </c>
      <c r="AH9">
        <f>SUMIFS(dailyActivity_merged[FairlyActiveMinutes],dailyActivity_merged[Id],Y9)</f>
        <v>8</v>
      </c>
      <c r="AI9" s="19">
        <f>SUMIFS(dailyActivity_merged[LightlyActiveMinutes],dailyActivity_merged[Id],Y9)</f>
        <v>7956</v>
      </c>
      <c r="AM9" s="18" t="s">
        <v>21</v>
      </c>
      <c r="AN9">
        <f>COUNTIF(dailyActivity_merged[ActivityDate],AM9)</f>
        <v>32</v>
      </c>
      <c r="AO9" t="str">
        <f t="shared" si="3"/>
        <v>Many users active</v>
      </c>
      <c r="AP9" s="10">
        <f>SUMIFS(dailyActivity_merged[TotalDistance],dailyActivity_merged[ActivityDate],AM9)</f>
        <v>181.04999919980762</v>
      </c>
      <c r="AQ9" s="10">
        <f t="shared" si="4"/>
        <v>5.657812474993988</v>
      </c>
      <c r="AR9" t="str">
        <f t="shared" si="5"/>
        <v>intermediate active day</v>
      </c>
      <c r="AS9" s="26">
        <f>SUMIFS(dailyActivity_merged[TotalSteps],dailyActivity_merged[ActivityDate],AM9)</f>
        <v>408703</v>
      </c>
      <c r="AT9">
        <f>SUMIFS(dailyActivity_merged[Calories],dailyActivity_merged[ActivityDate],AM9)</f>
        <v>74668</v>
      </c>
      <c r="AU9">
        <f>SUMIFS(dailyActivity_merged[VeryActiveMinutes],dailyActivity_merged[ActivityDate],AM9)</f>
        <v>781</v>
      </c>
      <c r="AV9">
        <f>SUMIFS(dailyActivity_merged[FairlyActiveMinutes],dailyActivity_merged[ActivityDate],AM9)</f>
        <v>516</v>
      </c>
      <c r="AW9" s="19">
        <f>SUMIFS(dailyActivity_merged[LightlyActiveMinutes],dailyActivity_merged[ActivityDate],AM9)</f>
        <v>6025</v>
      </c>
    </row>
    <row r="10" spans="1:49" x14ac:dyDescent="0.3">
      <c r="A10">
        <v>1844505072</v>
      </c>
      <c r="B10" t="s">
        <v>43</v>
      </c>
      <c r="C10">
        <v>12764</v>
      </c>
      <c r="D10" s="10">
        <v>0</v>
      </c>
      <c r="E10" s="10">
        <v>0</v>
      </c>
      <c r="F10">
        <v>0</v>
      </c>
      <c r="G10" s="10">
        <v>0</v>
      </c>
      <c r="H10" s="10">
        <v>0</v>
      </c>
      <c r="I10" s="10">
        <v>0</v>
      </c>
      <c r="J10">
        <v>0</v>
      </c>
      <c r="K10">
        <v>0</v>
      </c>
      <c r="L10">
        <v>0</v>
      </c>
      <c r="M10">
        <v>0</v>
      </c>
      <c r="N10">
        <v>1440</v>
      </c>
      <c r="O10">
        <v>1347</v>
      </c>
      <c r="Y10" s="18">
        <v>2320127002</v>
      </c>
      <c r="Z10">
        <f>COUNTIF(dailyActivity_merged[Id],Y10)</f>
        <v>31</v>
      </c>
      <c r="AA10" t="str">
        <f t="shared" si="0"/>
        <v>Active</v>
      </c>
      <c r="AB10" s="10">
        <f>(SUMIFS(dailyActivity_merged[TotalDistance],dailyActivity_merged[Id],Y10))</f>
        <v>98.81999903917314</v>
      </c>
      <c r="AC10" s="10">
        <f t="shared" si="1"/>
        <v>3.1877419044894562</v>
      </c>
      <c r="AD10" t="str">
        <f t="shared" si="2"/>
        <v>intermediate</v>
      </c>
      <c r="AE10">
        <f>SUMIFS(dailyActivity_merged[TotalSteps],dailyActivity_merged[Id],Y10)</f>
        <v>395684</v>
      </c>
      <c r="AF10">
        <f>SUMIFS(dailyActivity_merged[Calories],dailyActivity_merged[Id],Y10)</f>
        <v>53449</v>
      </c>
      <c r="AG10">
        <f>SUMIFS(dailyActivity_merged[VeryActiveMinutes],dailyActivity_merged[Id],Y10)</f>
        <v>42</v>
      </c>
      <c r="AH10">
        <f>SUMIFS(dailyActivity_merged[FairlyActiveMinutes],dailyActivity_merged[Id],Y10)</f>
        <v>80</v>
      </c>
      <c r="AI10" s="19">
        <f>SUMIFS(dailyActivity_merged[LightlyActiveMinutes],dailyActivity_merged[Id],Y10)</f>
        <v>6144</v>
      </c>
      <c r="AM10" s="18" t="s">
        <v>22</v>
      </c>
      <c r="AN10">
        <f>COUNTIF(dailyActivity_merged[ActivityDate],AM10)</f>
        <v>32</v>
      </c>
      <c r="AO10" t="str">
        <f t="shared" si="3"/>
        <v>Many users active</v>
      </c>
      <c r="AP10" s="10">
        <f>SUMIFS(dailyActivity_merged[TotalDistance],dailyActivity_merged[ActivityDate],AM10)</f>
        <v>187.89999759197224</v>
      </c>
      <c r="AQ10" s="10">
        <f t="shared" si="4"/>
        <v>5.8718749247491324</v>
      </c>
      <c r="AR10" t="str">
        <f t="shared" si="5"/>
        <v>intermediate active day</v>
      </c>
      <c r="AS10" s="26">
        <f>SUMIFS(dailyActivity_merged[TotalSteps],dailyActivity_merged[ActivityDate],AM10)</f>
        <v>411190</v>
      </c>
      <c r="AT10">
        <f>SUMIFS(dailyActivity_merged[Calories],dailyActivity_merged[ActivityDate],AM10)</f>
        <v>75491</v>
      </c>
      <c r="AU10">
        <f>SUMIFS(dailyActivity_merged[VeryActiveMinutes],dailyActivity_merged[ActivityDate],AM10)</f>
        <v>767</v>
      </c>
      <c r="AV10">
        <f>SUMIFS(dailyActivity_merged[FairlyActiveMinutes],dailyActivity_merged[ActivityDate],AM10)</f>
        <v>441</v>
      </c>
      <c r="AW10" s="19">
        <f>SUMIFS(dailyActivity_merged[LightlyActiveMinutes],dailyActivity_merged[ActivityDate],AM10)</f>
        <v>6461</v>
      </c>
    </row>
    <row r="11" spans="1:49" x14ac:dyDescent="0.3">
      <c r="A11">
        <v>1844505072</v>
      </c>
      <c r="B11" t="s">
        <v>44</v>
      </c>
      <c r="C11">
        <v>12764</v>
      </c>
      <c r="D11" s="10">
        <v>0</v>
      </c>
      <c r="E11" s="10">
        <v>0</v>
      </c>
      <c r="F11">
        <v>0</v>
      </c>
      <c r="G11" s="10">
        <v>0</v>
      </c>
      <c r="H11" s="10">
        <v>0</v>
      </c>
      <c r="I11" s="10">
        <v>0</v>
      </c>
      <c r="J11">
        <v>0</v>
      </c>
      <c r="K11">
        <v>0</v>
      </c>
      <c r="L11">
        <v>0</v>
      </c>
      <c r="M11">
        <v>0</v>
      </c>
      <c r="N11">
        <v>1440</v>
      </c>
      <c r="O11">
        <v>1347</v>
      </c>
      <c r="Y11" s="18">
        <v>2347167796</v>
      </c>
      <c r="Z11">
        <f>COUNTIF(dailyActivity_merged[Id],Y11)</f>
        <v>18</v>
      </c>
      <c r="AA11" t="str">
        <f t="shared" si="0"/>
        <v>Moderate</v>
      </c>
      <c r="AB11" s="10">
        <f>(SUMIFS(dailyActivity_merged[TotalDistance],dailyActivity_merged[Id],Y11))</f>
        <v>114.39999964647002</v>
      </c>
      <c r="AC11" s="10">
        <f t="shared" si="1"/>
        <v>6.3555555359150011</v>
      </c>
      <c r="AD11" t="str">
        <f t="shared" si="2"/>
        <v>intermediate</v>
      </c>
      <c r="AE11">
        <f>SUMIFS(dailyActivity_merged[TotalSteps],dailyActivity_merged[Id],Y11)</f>
        <v>229752</v>
      </c>
      <c r="AF11">
        <f>SUMIFS(dailyActivity_merged[Calories],dailyActivity_merged[Id],Y11)</f>
        <v>36782</v>
      </c>
      <c r="AG11">
        <f>SUMIFS(dailyActivity_merged[VeryActiveMinutes],dailyActivity_merged[Id],Y11)</f>
        <v>243</v>
      </c>
      <c r="AH11">
        <f>SUMIFS(dailyActivity_merged[FairlyActiveMinutes],dailyActivity_merged[Id],Y11)</f>
        <v>370</v>
      </c>
      <c r="AI11" s="19">
        <f>SUMIFS(dailyActivity_merged[LightlyActiveMinutes],dailyActivity_merged[Id],Y11)</f>
        <v>4545</v>
      </c>
      <c r="AM11" s="18" t="s">
        <v>23</v>
      </c>
      <c r="AN11">
        <f>COUNTIF(dailyActivity_merged[ActivityDate],AM11)</f>
        <v>32</v>
      </c>
      <c r="AO11" t="str">
        <f t="shared" si="3"/>
        <v>Many users active</v>
      </c>
      <c r="AP11" s="10">
        <f>SUMIFS(dailyActivity_merged[TotalDistance],dailyActivity_merged[ActivityDate],AM11)</f>
        <v>190.41000140644616</v>
      </c>
      <c r="AQ11" s="10">
        <f t="shared" si="4"/>
        <v>5.9503125439514424</v>
      </c>
      <c r="AR11" t="str">
        <f t="shared" si="5"/>
        <v>intermediate active day</v>
      </c>
      <c r="AS11" s="26">
        <f>SUMIFS(dailyActivity_merged[TotalSteps],dailyActivity_merged[ActivityDate],AM11)</f>
        <v>406228</v>
      </c>
      <c r="AT11">
        <f>SUMIFS(dailyActivity_merged[Calories],dailyActivity_merged[ActivityDate],AM11)</f>
        <v>76647</v>
      </c>
      <c r="AU11">
        <f>SUMIFS(dailyActivity_merged[VeryActiveMinutes],dailyActivity_merged[ActivityDate],AM11)</f>
        <v>774</v>
      </c>
      <c r="AV11">
        <f>SUMIFS(dailyActivity_merged[FairlyActiveMinutes],dailyActivity_merged[ActivityDate],AM11)</f>
        <v>600</v>
      </c>
      <c r="AW11" s="19">
        <f>SUMIFS(dailyActivity_merged[LightlyActiveMinutes],dailyActivity_merged[ActivityDate],AM11)</f>
        <v>6515</v>
      </c>
    </row>
    <row r="12" spans="1:49" x14ac:dyDescent="0.3">
      <c r="A12">
        <v>1927972279</v>
      </c>
      <c r="B12" t="s">
        <v>19</v>
      </c>
      <c r="C12">
        <v>12764</v>
      </c>
      <c r="D12" s="10">
        <v>0</v>
      </c>
      <c r="E12" s="10">
        <v>0</v>
      </c>
      <c r="F12">
        <v>0</v>
      </c>
      <c r="G12" s="10">
        <v>0</v>
      </c>
      <c r="H12" s="10">
        <v>0</v>
      </c>
      <c r="I12" s="10">
        <v>0</v>
      </c>
      <c r="J12">
        <v>0</v>
      </c>
      <c r="K12">
        <v>0</v>
      </c>
      <c r="L12">
        <v>0</v>
      </c>
      <c r="M12">
        <v>0</v>
      </c>
      <c r="N12">
        <v>1440</v>
      </c>
      <c r="O12">
        <v>2064</v>
      </c>
      <c r="Y12" s="18">
        <v>2873212765</v>
      </c>
      <c r="Z12">
        <f>COUNTIF(dailyActivity_merged[Id],Y12)</f>
        <v>31</v>
      </c>
      <c r="AA12" t="str">
        <f t="shared" si="0"/>
        <v>Active</v>
      </c>
      <c r="AB12" s="10">
        <f>(SUMIFS(dailyActivity_merged[TotalDistance],dailyActivity_merged[Id],Y12))</f>
        <v>158.14999866485593</v>
      </c>
      <c r="AC12" s="10">
        <f t="shared" si="1"/>
        <v>5.1016128601566431</v>
      </c>
      <c r="AD12" t="str">
        <f t="shared" si="2"/>
        <v>intermediate</v>
      </c>
      <c r="AE12">
        <f>SUMIFS(dailyActivity_merged[TotalSteps],dailyActivity_merged[Id],Y12)</f>
        <v>395684</v>
      </c>
      <c r="AF12">
        <f>SUMIFS(dailyActivity_merged[Calories],dailyActivity_merged[Id],Y12)</f>
        <v>59426</v>
      </c>
      <c r="AG12">
        <f>SUMIFS(dailyActivity_merged[VeryActiveMinutes],dailyActivity_merged[Id],Y12)</f>
        <v>437</v>
      </c>
      <c r="AH12">
        <f>SUMIFS(dailyActivity_merged[FairlyActiveMinutes],dailyActivity_merged[Id],Y12)</f>
        <v>190</v>
      </c>
      <c r="AI12" s="19">
        <f>SUMIFS(dailyActivity_merged[LightlyActiveMinutes],dailyActivity_merged[Id],Y12)</f>
        <v>9548</v>
      </c>
      <c r="AM12" s="18" t="s">
        <v>24</v>
      </c>
      <c r="AN12">
        <f>COUNTIF(dailyActivity_merged[ActivityDate],AM12)</f>
        <v>32</v>
      </c>
      <c r="AO12" t="str">
        <f t="shared" si="3"/>
        <v>Many users active</v>
      </c>
      <c r="AP12" s="10">
        <f>SUMIFS(dailyActivity_merged[TotalDistance],dailyActivity_merged[ActivityDate],AM12)</f>
        <v>192.96000215411178</v>
      </c>
      <c r="AQ12" s="10">
        <f t="shared" si="4"/>
        <v>6.030000067315993</v>
      </c>
      <c r="AR12" t="str">
        <f t="shared" si="5"/>
        <v>pro active day</v>
      </c>
      <c r="AS12" s="26">
        <f>SUMIFS(dailyActivity_merged[TotalSteps],dailyActivity_merged[ActivityDate],AM12)</f>
        <v>405503</v>
      </c>
      <c r="AT12">
        <f>SUMIFS(dailyActivity_merged[Calories],dailyActivity_merged[ActivityDate],AM12)</f>
        <v>77500</v>
      </c>
      <c r="AU12">
        <f>SUMIFS(dailyActivity_merged[VeryActiveMinutes],dailyActivity_merged[ActivityDate],AM12)</f>
        <v>859</v>
      </c>
      <c r="AV12">
        <f>SUMIFS(dailyActivity_merged[FairlyActiveMinutes],dailyActivity_merged[ActivityDate],AM12)</f>
        <v>478</v>
      </c>
      <c r="AW12" s="19">
        <f>SUMIFS(dailyActivity_merged[LightlyActiveMinutes],dailyActivity_merged[ActivityDate],AM12)</f>
        <v>5845</v>
      </c>
    </row>
    <row r="13" spans="1:49" x14ac:dyDescent="0.3">
      <c r="A13">
        <v>1927972279</v>
      </c>
      <c r="B13" t="s">
        <v>20</v>
      </c>
      <c r="C13">
        <v>12764</v>
      </c>
      <c r="D13" s="10">
        <v>0</v>
      </c>
      <c r="E13" s="10">
        <v>0</v>
      </c>
      <c r="F13">
        <v>0</v>
      </c>
      <c r="G13" s="10">
        <v>0</v>
      </c>
      <c r="H13" s="10">
        <v>0</v>
      </c>
      <c r="I13" s="10">
        <v>0</v>
      </c>
      <c r="J13">
        <v>0</v>
      </c>
      <c r="K13">
        <v>0</v>
      </c>
      <c r="L13">
        <v>0</v>
      </c>
      <c r="M13">
        <v>0</v>
      </c>
      <c r="N13">
        <v>1440</v>
      </c>
      <c r="O13">
        <v>2063</v>
      </c>
      <c r="Y13" s="18">
        <v>3372868164</v>
      </c>
      <c r="Z13">
        <f>COUNTIF(dailyActivity_merged[Id],Y13)</f>
        <v>20</v>
      </c>
      <c r="AA13" t="str">
        <f t="shared" si="0"/>
        <v>Moderate</v>
      </c>
      <c r="AB13" s="10">
        <f>(SUMIFS(dailyActivity_merged[TotalDistance],dailyActivity_merged[Id],Y13))</f>
        <v>94.140000820159926</v>
      </c>
      <c r="AC13" s="10">
        <f t="shared" si="1"/>
        <v>4.707000041007996</v>
      </c>
      <c r="AD13" t="str">
        <f t="shared" si="2"/>
        <v>intermediate</v>
      </c>
      <c r="AE13">
        <f>SUMIFS(dailyActivity_merged[TotalSteps],dailyActivity_merged[Id],Y13)</f>
        <v>255280</v>
      </c>
      <c r="AF13">
        <f>SUMIFS(dailyActivity_merged[Calories],dailyActivity_merged[Id],Y13)</f>
        <v>38662</v>
      </c>
      <c r="AG13">
        <f>SUMIFS(dailyActivity_merged[VeryActiveMinutes],dailyActivity_merged[Id],Y13)</f>
        <v>183</v>
      </c>
      <c r="AH13">
        <f>SUMIFS(dailyActivity_merged[FairlyActiveMinutes],dailyActivity_merged[Id],Y13)</f>
        <v>82</v>
      </c>
      <c r="AI13" s="19">
        <f>SUMIFS(dailyActivity_merged[LightlyActiveMinutes],dailyActivity_merged[Id],Y13)</f>
        <v>6558</v>
      </c>
      <c r="AM13" s="18" t="s">
        <v>25</v>
      </c>
      <c r="AN13">
        <f>COUNTIF(dailyActivity_merged[ActivityDate],AM13)</f>
        <v>32</v>
      </c>
      <c r="AO13" t="str">
        <f t="shared" si="3"/>
        <v>Many users active</v>
      </c>
      <c r="AP13" s="10">
        <f>SUMIFS(dailyActivity_merged[TotalDistance],dailyActivity_merged[ActivityDate],AM13)</f>
        <v>170.48999912291771</v>
      </c>
      <c r="AQ13" s="10">
        <f t="shared" si="4"/>
        <v>5.3278124725911784</v>
      </c>
      <c r="AR13" t="str">
        <f t="shared" si="5"/>
        <v>intermediate active day</v>
      </c>
      <c r="AS13" s="26">
        <f>SUMIFS(dailyActivity_merged[TotalSteps],dailyActivity_merged[ActivityDate],AM13)</f>
        <v>408448</v>
      </c>
      <c r="AT13">
        <f>SUMIFS(dailyActivity_merged[Calories],dailyActivity_merged[ActivityDate],AM13)</f>
        <v>74485</v>
      </c>
      <c r="AU13">
        <f>SUMIFS(dailyActivity_merged[VeryActiveMinutes],dailyActivity_merged[ActivityDate],AM13)</f>
        <v>782</v>
      </c>
      <c r="AV13">
        <f>SUMIFS(dailyActivity_merged[FairlyActiveMinutes],dailyActivity_merged[ActivityDate],AM13)</f>
        <v>424</v>
      </c>
      <c r="AW13" s="19">
        <f>SUMIFS(dailyActivity_merged[LightlyActiveMinutes],dailyActivity_merged[ActivityDate],AM13)</f>
        <v>6257</v>
      </c>
    </row>
    <row r="14" spans="1:49" x14ac:dyDescent="0.3">
      <c r="A14">
        <v>1927972279</v>
      </c>
      <c r="B14" t="s">
        <v>22</v>
      </c>
      <c r="C14">
        <v>12764</v>
      </c>
      <c r="D14" s="10">
        <v>0</v>
      </c>
      <c r="E14" s="10">
        <v>0</v>
      </c>
      <c r="F14">
        <v>0</v>
      </c>
      <c r="G14" s="10">
        <v>0</v>
      </c>
      <c r="H14" s="10">
        <v>0</v>
      </c>
      <c r="I14" s="10">
        <v>0</v>
      </c>
      <c r="J14">
        <v>0</v>
      </c>
      <c r="K14">
        <v>0</v>
      </c>
      <c r="L14">
        <v>0</v>
      </c>
      <c r="M14">
        <v>0</v>
      </c>
      <c r="N14">
        <v>1440</v>
      </c>
      <c r="O14">
        <v>2063</v>
      </c>
      <c r="Y14" s="18">
        <v>3977333714</v>
      </c>
      <c r="Z14">
        <f>COUNTIF(dailyActivity_merged[Id],Y14)</f>
        <v>30</v>
      </c>
      <c r="AA14" t="str">
        <f t="shared" si="0"/>
        <v>Active</v>
      </c>
      <c r="AB14" s="10">
        <f>(SUMIFS(dailyActivity_merged[TotalDistance],dailyActivity_merged[Id],Y14))</f>
        <v>225.50999832153329</v>
      </c>
      <c r="AC14" s="10">
        <f t="shared" si="1"/>
        <v>7.5169999440511095</v>
      </c>
      <c r="AD14" t="str">
        <f t="shared" si="2"/>
        <v>Pro</v>
      </c>
      <c r="AE14">
        <f>SUMIFS(dailyActivity_merged[TotalSteps],dailyActivity_merged[Id],Y14)</f>
        <v>382920</v>
      </c>
      <c r="AF14">
        <f>SUMIFS(dailyActivity_merged[Calories],dailyActivity_merged[Id],Y14)</f>
        <v>45410</v>
      </c>
      <c r="AG14">
        <f>SUMIFS(dailyActivity_merged[VeryActiveMinutes],dailyActivity_merged[Id],Y14)</f>
        <v>567</v>
      </c>
      <c r="AH14">
        <f>SUMIFS(dailyActivity_merged[FairlyActiveMinutes],dailyActivity_merged[Id],Y14)</f>
        <v>1838</v>
      </c>
      <c r="AI14" s="19">
        <f>SUMIFS(dailyActivity_merged[LightlyActiveMinutes],dailyActivity_merged[Id],Y14)</f>
        <v>5243</v>
      </c>
      <c r="AM14" s="18" t="s">
        <v>26</v>
      </c>
      <c r="AN14">
        <f>COUNTIF(dailyActivity_merged[ActivityDate],AM14)</f>
        <v>32</v>
      </c>
      <c r="AO14" t="str">
        <f t="shared" si="3"/>
        <v>Many users active</v>
      </c>
      <c r="AP14" s="10">
        <f>SUMIFS(dailyActivity_merged[TotalDistance],dailyActivity_merged[ActivityDate],AM14)</f>
        <v>186.92000126838693</v>
      </c>
      <c r="AQ14" s="10">
        <f t="shared" si="4"/>
        <v>5.8412500396370914</v>
      </c>
      <c r="AR14" t="str">
        <f t="shared" si="5"/>
        <v>intermediate active day</v>
      </c>
      <c r="AS14" s="26">
        <f>SUMIFS(dailyActivity_merged[TotalSteps],dailyActivity_merged[ActivityDate],AM14)</f>
        <v>408448</v>
      </c>
      <c r="AT14">
        <f>SUMIFS(dailyActivity_merged[Calories],dailyActivity_merged[ActivityDate],AM14)</f>
        <v>76709</v>
      </c>
      <c r="AU14">
        <f>SUMIFS(dailyActivity_merged[VeryActiveMinutes],dailyActivity_merged[ActivityDate],AM14)</f>
        <v>601</v>
      </c>
      <c r="AV14">
        <f>SUMIFS(dailyActivity_merged[FairlyActiveMinutes],dailyActivity_merged[ActivityDate],AM14)</f>
        <v>481</v>
      </c>
      <c r="AW14" s="19">
        <f>SUMIFS(dailyActivity_merged[LightlyActiveMinutes],dailyActivity_merged[ActivityDate],AM14)</f>
        <v>7453</v>
      </c>
    </row>
    <row r="15" spans="1:49" x14ac:dyDescent="0.3">
      <c r="A15">
        <v>1927972279</v>
      </c>
      <c r="B15" t="s">
        <v>23</v>
      </c>
      <c r="C15">
        <v>12764</v>
      </c>
      <c r="D15" s="10">
        <v>0</v>
      </c>
      <c r="E15" s="10">
        <v>0</v>
      </c>
      <c r="F15">
        <v>0</v>
      </c>
      <c r="G15" s="10">
        <v>0</v>
      </c>
      <c r="H15" s="10">
        <v>0</v>
      </c>
      <c r="I15" s="10">
        <v>0</v>
      </c>
      <c r="J15">
        <v>0</v>
      </c>
      <c r="K15">
        <v>0</v>
      </c>
      <c r="L15">
        <v>0</v>
      </c>
      <c r="M15">
        <v>0</v>
      </c>
      <c r="N15">
        <v>1440</v>
      </c>
      <c r="O15">
        <v>2063</v>
      </c>
      <c r="Y15" s="18">
        <v>4020332650</v>
      </c>
      <c r="Z15">
        <f>COUNTIF(dailyActivity_merged[Id],Y15)</f>
        <v>31</v>
      </c>
      <c r="AA15" t="str">
        <f t="shared" si="0"/>
        <v>Active</v>
      </c>
      <c r="AB15" s="10">
        <f>(SUMIFS(dailyActivity_merged[TotalDistance],dailyActivity_merged[Id],Y15))</f>
        <v>50.410000206902637</v>
      </c>
      <c r="AC15" s="10">
        <f t="shared" si="1"/>
        <v>1.6261290389323431</v>
      </c>
      <c r="AD15" t="str">
        <f t="shared" si="2"/>
        <v>Beginer</v>
      </c>
      <c r="AE15">
        <f>SUMIFS(dailyActivity_merged[TotalSteps],dailyActivity_merged[Id],Y15)</f>
        <v>395684</v>
      </c>
      <c r="AF15">
        <f>SUMIFS(dailyActivity_merged[Calories],dailyActivity_merged[Id],Y15)</f>
        <v>73960</v>
      </c>
      <c r="AG15">
        <f>SUMIFS(dailyActivity_merged[VeryActiveMinutes],dailyActivity_merged[Id],Y15)</f>
        <v>161</v>
      </c>
      <c r="AH15">
        <f>SUMIFS(dailyActivity_merged[FairlyActiveMinutes],dailyActivity_merged[Id],Y15)</f>
        <v>166</v>
      </c>
      <c r="AI15" s="19">
        <f>SUMIFS(dailyActivity_merged[LightlyActiveMinutes],dailyActivity_merged[Id],Y15)</f>
        <v>2385</v>
      </c>
      <c r="AM15" s="18" t="s">
        <v>27</v>
      </c>
      <c r="AN15">
        <f>COUNTIF(dailyActivity_merged[ActivityDate],AM15)</f>
        <v>32</v>
      </c>
      <c r="AO15" t="str">
        <f t="shared" si="3"/>
        <v>Many users active</v>
      </c>
      <c r="AP15" s="10">
        <f>SUMIFS(dailyActivity_merged[TotalDistance],dailyActivity_merged[ActivityDate],AM15)</f>
        <v>174.96000087261211</v>
      </c>
      <c r="AQ15" s="10">
        <f t="shared" si="4"/>
        <v>5.4675000272691285</v>
      </c>
      <c r="AR15" t="str">
        <f t="shared" si="5"/>
        <v>intermediate active day</v>
      </c>
      <c r="AS15" s="26">
        <f>SUMIFS(dailyActivity_merged[TotalSteps],dailyActivity_merged[ActivityDate],AM15)</f>
        <v>408448</v>
      </c>
      <c r="AT15">
        <f>SUMIFS(dailyActivity_merged[Calories],dailyActivity_merged[ActivityDate],AM15)</f>
        <v>73326</v>
      </c>
      <c r="AU15">
        <f>SUMIFS(dailyActivity_merged[VeryActiveMinutes],dailyActivity_merged[ActivityDate],AM15)</f>
        <v>673</v>
      </c>
      <c r="AV15">
        <f>SUMIFS(dailyActivity_merged[FairlyActiveMinutes],dailyActivity_merged[ActivityDate],AM15)</f>
        <v>439</v>
      </c>
      <c r="AW15" s="19">
        <f>SUMIFS(dailyActivity_merged[LightlyActiveMinutes],dailyActivity_merged[ActivityDate],AM15)</f>
        <v>5962</v>
      </c>
    </row>
    <row r="16" spans="1:49" x14ac:dyDescent="0.3">
      <c r="A16">
        <v>1927972279</v>
      </c>
      <c r="B16" t="s">
        <v>24</v>
      </c>
      <c r="C16">
        <v>12764</v>
      </c>
      <c r="D16" s="10">
        <v>0</v>
      </c>
      <c r="E16" s="10">
        <v>0</v>
      </c>
      <c r="F16">
        <v>0</v>
      </c>
      <c r="G16" s="10">
        <v>0</v>
      </c>
      <c r="H16" s="10">
        <v>0</v>
      </c>
      <c r="I16" s="10">
        <v>0</v>
      </c>
      <c r="J16">
        <v>0</v>
      </c>
      <c r="K16">
        <v>0</v>
      </c>
      <c r="L16">
        <v>0</v>
      </c>
      <c r="M16">
        <v>0</v>
      </c>
      <c r="N16">
        <v>1440</v>
      </c>
      <c r="O16">
        <v>2064</v>
      </c>
      <c r="Y16" s="18">
        <v>4057192912</v>
      </c>
      <c r="Z16">
        <f>COUNTIF(dailyActivity_merged[Id],Y16)</f>
        <v>4</v>
      </c>
      <c r="AA16" t="str">
        <f t="shared" si="0"/>
        <v>light</v>
      </c>
      <c r="AB16" s="10">
        <f>(SUMIFS(dailyActivity_merged[TotalDistance],dailyActivity_merged[Id],Y16))</f>
        <v>11.450000047683719</v>
      </c>
      <c r="AC16" s="10">
        <f t="shared" si="1"/>
        <v>2.8625000119209298</v>
      </c>
      <c r="AD16" t="str">
        <f t="shared" si="2"/>
        <v>Beginer</v>
      </c>
      <c r="AE16">
        <f>SUMIFS(dailyActivity_merged[TotalSteps],dailyActivity_merged[Id],Y16)</f>
        <v>51056</v>
      </c>
      <c r="AF16">
        <f>SUMIFS(dailyActivity_merged[Calories],dailyActivity_merged[Id],Y16)</f>
        <v>7895</v>
      </c>
      <c r="AG16">
        <f>SUMIFS(dailyActivity_merged[VeryActiveMinutes],dailyActivity_merged[Id],Y16)</f>
        <v>3</v>
      </c>
      <c r="AH16">
        <f>SUMIFS(dailyActivity_merged[FairlyActiveMinutes],dailyActivity_merged[Id],Y16)</f>
        <v>6</v>
      </c>
      <c r="AI16" s="19">
        <f>SUMIFS(dailyActivity_merged[LightlyActiveMinutes],dailyActivity_merged[Id],Y16)</f>
        <v>412</v>
      </c>
      <c r="AM16" s="18" t="s">
        <v>28</v>
      </c>
      <c r="AN16">
        <f>COUNTIF(dailyActivity_merged[ActivityDate],AM16)</f>
        <v>32</v>
      </c>
      <c r="AO16" t="str">
        <f t="shared" si="3"/>
        <v>Many users active</v>
      </c>
      <c r="AP16" s="10">
        <f>SUMIFS(dailyActivity_merged[TotalDistance],dailyActivity_merged[ActivityDate],AM16)</f>
        <v>180.25000058114534</v>
      </c>
      <c r="AQ16" s="10">
        <f t="shared" si="4"/>
        <v>5.632812518160792</v>
      </c>
      <c r="AR16" t="str">
        <f t="shared" si="5"/>
        <v>intermediate active day</v>
      </c>
      <c r="AS16" s="26">
        <f>SUMIFS(dailyActivity_merged[TotalSteps],dailyActivity_merged[ActivityDate],AM16)</f>
        <v>408448</v>
      </c>
      <c r="AT16">
        <f>SUMIFS(dailyActivity_merged[Calories],dailyActivity_merged[ActivityDate],AM16)</f>
        <v>75186</v>
      </c>
      <c r="AU16">
        <f>SUMIFS(dailyActivity_merged[VeryActiveMinutes],dailyActivity_merged[ActivityDate],AM16)</f>
        <v>909</v>
      </c>
      <c r="AV16">
        <f>SUMIFS(dailyActivity_merged[FairlyActiveMinutes],dailyActivity_merged[ActivityDate],AM16)</f>
        <v>364</v>
      </c>
      <c r="AW16" s="19">
        <f>SUMIFS(dailyActivity_merged[LightlyActiveMinutes],dailyActivity_merged[ActivityDate],AM16)</f>
        <v>6172</v>
      </c>
    </row>
    <row r="17" spans="1:49" x14ac:dyDescent="0.3">
      <c r="A17">
        <v>1927972279</v>
      </c>
      <c r="B17" t="s">
        <v>30</v>
      </c>
      <c r="C17">
        <v>12764</v>
      </c>
      <c r="D17" s="10">
        <v>0</v>
      </c>
      <c r="E17" s="10">
        <v>0</v>
      </c>
      <c r="F17">
        <v>0</v>
      </c>
      <c r="G17" s="10">
        <v>0</v>
      </c>
      <c r="H17" s="10">
        <v>0</v>
      </c>
      <c r="I17" s="10">
        <v>0</v>
      </c>
      <c r="J17">
        <v>0</v>
      </c>
      <c r="K17">
        <v>0</v>
      </c>
      <c r="L17">
        <v>0</v>
      </c>
      <c r="M17">
        <v>0</v>
      </c>
      <c r="N17">
        <v>1440</v>
      </c>
      <c r="O17">
        <v>2063</v>
      </c>
      <c r="Y17" s="18">
        <v>4319703577</v>
      </c>
      <c r="Z17">
        <f>COUNTIF(dailyActivity_merged[Id],Y17)</f>
        <v>31</v>
      </c>
      <c r="AA17" t="str">
        <f t="shared" si="0"/>
        <v>Active</v>
      </c>
      <c r="AB17" s="10">
        <f>(SUMIFS(dailyActivity_merged[TotalDistance],dailyActivity_merged[Id],Y17))</f>
        <v>151.65999945811927</v>
      </c>
      <c r="AC17" s="10">
        <f t="shared" si="1"/>
        <v>4.8922580470361057</v>
      </c>
      <c r="AD17" t="str">
        <f t="shared" si="2"/>
        <v>intermediate</v>
      </c>
      <c r="AE17">
        <f>SUMIFS(dailyActivity_merged[TotalSteps],dailyActivity_merged[Id],Y17)</f>
        <v>395684</v>
      </c>
      <c r="AF17">
        <f>SUMIFS(dailyActivity_merged[Calories],dailyActivity_merged[Id],Y17)</f>
        <v>63168</v>
      </c>
      <c r="AG17">
        <f>SUMIFS(dailyActivity_merged[VeryActiveMinutes],dailyActivity_merged[Id],Y17)</f>
        <v>111</v>
      </c>
      <c r="AH17">
        <f>SUMIFS(dailyActivity_merged[FairlyActiveMinutes],dailyActivity_merged[Id],Y17)</f>
        <v>382</v>
      </c>
      <c r="AI17" s="19">
        <f>SUMIFS(dailyActivity_merged[LightlyActiveMinutes],dailyActivity_merged[Id],Y17)</f>
        <v>7092</v>
      </c>
      <c r="AM17" s="18" t="s">
        <v>29</v>
      </c>
      <c r="AN17">
        <f>COUNTIF(dailyActivity_merged[ActivityDate],AM17)</f>
        <v>32</v>
      </c>
      <c r="AO17" t="str">
        <f t="shared" si="3"/>
        <v>Many users active</v>
      </c>
      <c r="AP17" s="10">
        <f>SUMIFS(dailyActivity_merged[TotalDistance],dailyActivity_merged[ActivityDate],AM17)</f>
        <v>177.11000084877008</v>
      </c>
      <c r="AQ17" s="10">
        <f t="shared" si="4"/>
        <v>5.5346875265240651</v>
      </c>
      <c r="AR17" t="str">
        <f t="shared" si="5"/>
        <v>intermediate active day</v>
      </c>
      <c r="AS17" s="26">
        <f>SUMIFS(dailyActivity_merged[TotalSteps],dailyActivity_merged[ActivityDate],AM17)</f>
        <v>408448</v>
      </c>
      <c r="AT17">
        <f>SUMIFS(dailyActivity_merged[Calories],dailyActivity_merged[ActivityDate],AM17)</f>
        <v>74604</v>
      </c>
      <c r="AU17">
        <f>SUMIFS(dailyActivity_merged[VeryActiveMinutes],dailyActivity_merged[ActivityDate],AM17)</f>
        <v>634</v>
      </c>
      <c r="AV17">
        <f>SUMIFS(dailyActivity_merged[FairlyActiveMinutes],dailyActivity_merged[ActivityDate],AM17)</f>
        <v>564</v>
      </c>
      <c r="AW17" s="19">
        <f>SUMIFS(dailyActivity_merged[LightlyActiveMinutes],dailyActivity_merged[ActivityDate],AM17)</f>
        <v>6408</v>
      </c>
    </row>
    <row r="18" spans="1:49" x14ac:dyDescent="0.3">
      <c r="A18">
        <v>1927972279</v>
      </c>
      <c r="B18" t="s">
        <v>32</v>
      </c>
      <c r="C18">
        <v>12764</v>
      </c>
      <c r="D18" s="10">
        <v>0</v>
      </c>
      <c r="E18" s="10">
        <v>0</v>
      </c>
      <c r="F18">
        <v>0</v>
      </c>
      <c r="G18" s="10">
        <v>0</v>
      </c>
      <c r="H18" s="10">
        <v>0</v>
      </c>
      <c r="I18" s="10">
        <v>0</v>
      </c>
      <c r="J18">
        <v>0</v>
      </c>
      <c r="K18">
        <v>0</v>
      </c>
      <c r="L18">
        <v>0</v>
      </c>
      <c r="M18">
        <v>0</v>
      </c>
      <c r="N18">
        <v>1440</v>
      </c>
      <c r="O18">
        <v>2063</v>
      </c>
      <c r="Y18" s="18">
        <v>4388161847</v>
      </c>
      <c r="Z18">
        <f>COUNTIF(dailyActivity_merged[Id],Y18)</f>
        <v>31</v>
      </c>
      <c r="AA18" t="str">
        <f t="shared" si="0"/>
        <v>Active</v>
      </c>
      <c r="AB18" s="10">
        <f>(SUMIFS(dailyActivity_merged[TotalDistance],dailyActivity_merged[Id],Y18))</f>
        <v>260.19000267982477</v>
      </c>
      <c r="AC18" s="10">
        <f t="shared" si="1"/>
        <v>8.3932258928975738</v>
      </c>
      <c r="AD18" t="str">
        <f t="shared" si="2"/>
        <v>Pro</v>
      </c>
      <c r="AE18">
        <f>SUMIFS(dailyActivity_merged[TotalSteps],dailyActivity_merged[Id],Y18)</f>
        <v>395684</v>
      </c>
      <c r="AF18">
        <f>SUMIFS(dailyActivity_merged[Calories],dailyActivity_merged[Id],Y18)</f>
        <v>95910</v>
      </c>
      <c r="AG18">
        <f>SUMIFS(dailyActivity_merged[VeryActiveMinutes],dailyActivity_merged[Id],Y18)</f>
        <v>718</v>
      </c>
      <c r="AH18">
        <f>SUMIFS(dailyActivity_merged[FairlyActiveMinutes],dailyActivity_merged[Id],Y18)</f>
        <v>631</v>
      </c>
      <c r="AI18" s="19">
        <f>SUMIFS(dailyActivity_merged[LightlyActiveMinutes],dailyActivity_merged[Id],Y18)</f>
        <v>7110</v>
      </c>
      <c r="AM18" s="18" t="s">
        <v>30</v>
      </c>
      <c r="AN18">
        <f>COUNTIF(dailyActivity_merged[ActivityDate],AM18)</f>
        <v>32</v>
      </c>
      <c r="AO18" t="str">
        <f t="shared" si="3"/>
        <v>Many users active</v>
      </c>
      <c r="AP18" s="10">
        <f>SUMIFS(dailyActivity_merged[TotalDistance],dailyActivity_merged[ActivityDate],AM18)</f>
        <v>189.28999996185308</v>
      </c>
      <c r="AQ18" s="10">
        <f t="shared" si="4"/>
        <v>5.9153124988079089</v>
      </c>
      <c r="AR18" t="str">
        <f t="shared" si="5"/>
        <v>intermediate active day</v>
      </c>
      <c r="AS18" s="26">
        <f>SUMIFS(dailyActivity_merged[TotalSteps],dailyActivity_merged[ActivityDate],AM18)</f>
        <v>408448</v>
      </c>
      <c r="AT18">
        <f>SUMIFS(dailyActivity_merged[Calories],dailyActivity_merged[ActivityDate],AM18)</f>
        <v>74514</v>
      </c>
      <c r="AU18">
        <f>SUMIFS(dailyActivity_merged[VeryActiveMinutes],dailyActivity_merged[ActivityDate],AM18)</f>
        <v>757</v>
      </c>
      <c r="AV18">
        <f>SUMIFS(dailyActivity_merged[FairlyActiveMinutes],dailyActivity_merged[ActivityDate],AM18)</f>
        <v>345</v>
      </c>
      <c r="AW18" s="19">
        <f>SUMIFS(dailyActivity_merged[LightlyActiveMinutes],dailyActivity_merged[ActivityDate],AM18)</f>
        <v>6322</v>
      </c>
    </row>
    <row r="19" spans="1:49" x14ac:dyDescent="0.3">
      <c r="A19">
        <v>1927972279</v>
      </c>
      <c r="B19" t="s">
        <v>33</v>
      </c>
      <c r="C19">
        <v>12764</v>
      </c>
      <c r="D19" s="10">
        <v>0</v>
      </c>
      <c r="E19" s="10">
        <v>0</v>
      </c>
      <c r="F19">
        <v>0</v>
      </c>
      <c r="G19" s="10">
        <v>0</v>
      </c>
      <c r="H19" s="10">
        <v>0</v>
      </c>
      <c r="I19" s="10">
        <v>0</v>
      </c>
      <c r="J19">
        <v>0</v>
      </c>
      <c r="K19">
        <v>0</v>
      </c>
      <c r="L19">
        <v>0</v>
      </c>
      <c r="M19">
        <v>0</v>
      </c>
      <c r="N19">
        <v>1440</v>
      </c>
      <c r="O19">
        <v>2064</v>
      </c>
      <c r="Y19" s="18">
        <v>4445114986</v>
      </c>
      <c r="Z19">
        <f>COUNTIF(dailyActivity_merged[Id],Y19)</f>
        <v>31</v>
      </c>
      <c r="AA19" t="str">
        <f t="shared" si="0"/>
        <v>Active</v>
      </c>
      <c r="AB19" s="10">
        <f>(SUMIFS(dailyActivity_merged[TotalDistance],dailyActivity_merged[Id],Y19))</f>
        <v>100.61999964714049</v>
      </c>
      <c r="AC19" s="10">
        <f t="shared" si="1"/>
        <v>3.2458064402303384</v>
      </c>
      <c r="AD19" t="str">
        <f t="shared" si="2"/>
        <v>intermediate</v>
      </c>
      <c r="AE19">
        <f>SUMIFS(dailyActivity_merged[TotalSteps],dailyActivity_merged[Id],Y19)</f>
        <v>395684</v>
      </c>
      <c r="AF19">
        <f>SUMIFS(dailyActivity_merged[Calories],dailyActivity_merged[Id],Y19)</f>
        <v>67772</v>
      </c>
      <c r="AG19">
        <f>SUMIFS(dailyActivity_merged[VeryActiveMinutes],dailyActivity_merged[Id],Y19)</f>
        <v>205</v>
      </c>
      <c r="AH19">
        <f>SUMIFS(dailyActivity_merged[FairlyActiveMinutes],dailyActivity_merged[Id],Y19)</f>
        <v>54</v>
      </c>
      <c r="AI19" s="19">
        <f>SUMIFS(dailyActivity_merged[LightlyActiveMinutes],dailyActivity_merged[Id],Y19)</f>
        <v>6482</v>
      </c>
      <c r="AM19" s="18" t="s">
        <v>31</v>
      </c>
      <c r="AN19">
        <f>COUNTIF(dailyActivity_merged[ActivityDate],AM19)</f>
        <v>32</v>
      </c>
      <c r="AO19" t="str">
        <f t="shared" si="3"/>
        <v>Many users active</v>
      </c>
      <c r="AP19" s="10">
        <f>SUMIFS(dailyActivity_merged[TotalDistance],dailyActivity_merged[ActivityDate],AM19)</f>
        <v>171.57000052928933</v>
      </c>
      <c r="AQ19" s="10">
        <f t="shared" si="4"/>
        <v>5.3615625165402916</v>
      </c>
      <c r="AR19" t="str">
        <f t="shared" si="5"/>
        <v>intermediate active day</v>
      </c>
      <c r="AS19" s="26">
        <f>SUMIFS(dailyActivity_merged[TotalSteps],dailyActivity_merged[ActivityDate],AM19)</f>
        <v>408448</v>
      </c>
      <c r="AT19">
        <f>SUMIFS(dailyActivity_merged[Calories],dailyActivity_merged[ActivityDate],AM19)</f>
        <v>74114</v>
      </c>
      <c r="AU19">
        <f>SUMIFS(dailyActivity_merged[VeryActiveMinutes],dailyActivity_merged[ActivityDate],AM19)</f>
        <v>575</v>
      </c>
      <c r="AV19">
        <f>SUMIFS(dailyActivity_merged[FairlyActiveMinutes],dailyActivity_merged[ActivityDate],AM19)</f>
        <v>378</v>
      </c>
      <c r="AW19" s="19">
        <f>SUMIFS(dailyActivity_merged[LightlyActiveMinutes],dailyActivity_merged[ActivityDate],AM19)</f>
        <v>6694</v>
      </c>
    </row>
    <row r="20" spans="1:49" x14ac:dyDescent="0.3">
      <c r="A20">
        <v>1927972279</v>
      </c>
      <c r="B20" t="s">
        <v>38</v>
      </c>
      <c r="C20">
        <v>12764</v>
      </c>
      <c r="D20" s="10">
        <v>0</v>
      </c>
      <c r="E20" s="10">
        <v>0</v>
      </c>
      <c r="F20">
        <v>0</v>
      </c>
      <c r="G20" s="10">
        <v>0</v>
      </c>
      <c r="H20" s="10">
        <v>0</v>
      </c>
      <c r="I20" s="10">
        <v>0</v>
      </c>
      <c r="J20">
        <v>0</v>
      </c>
      <c r="K20">
        <v>0</v>
      </c>
      <c r="L20">
        <v>0</v>
      </c>
      <c r="M20">
        <v>0</v>
      </c>
      <c r="N20">
        <v>1440</v>
      </c>
      <c r="O20">
        <v>2063</v>
      </c>
      <c r="Y20" s="18">
        <v>4558609924</v>
      </c>
      <c r="Z20">
        <f>COUNTIF(dailyActivity_merged[Id],Y20)</f>
        <v>31</v>
      </c>
      <c r="AA20" t="str">
        <f t="shared" si="0"/>
        <v>Active</v>
      </c>
      <c r="AB20" s="10">
        <f>(SUMIFS(dailyActivity_merged[TotalDistance],dailyActivity_merged[Id],Y20))</f>
        <v>157.50000047683716</v>
      </c>
      <c r="AC20" s="10">
        <f t="shared" si="1"/>
        <v>5.0806451766721663</v>
      </c>
      <c r="AD20" t="str">
        <f t="shared" si="2"/>
        <v>intermediate</v>
      </c>
      <c r="AE20">
        <f>SUMIFS(dailyActivity_merged[TotalSteps],dailyActivity_merged[Id],Y20)</f>
        <v>395684</v>
      </c>
      <c r="AF20">
        <f>SUMIFS(dailyActivity_merged[Calories],dailyActivity_merged[Id],Y20)</f>
        <v>63031</v>
      </c>
      <c r="AG20">
        <f>SUMIFS(dailyActivity_merged[VeryActiveMinutes],dailyActivity_merged[Id],Y20)</f>
        <v>322</v>
      </c>
      <c r="AH20">
        <f>SUMIFS(dailyActivity_merged[FairlyActiveMinutes],dailyActivity_merged[Id],Y20)</f>
        <v>425</v>
      </c>
      <c r="AI20" s="19">
        <f>SUMIFS(dailyActivity_merged[LightlyActiveMinutes],dailyActivity_merged[Id],Y20)</f>
        <v>8834</v>
      </c>
      <c r="AM20" s="18" t="s">
        <v>32</v>
      </c>
      <c r="AN20">
        <f>COUNTIF(dailyActivity_merged[ActivityDate],AM20)</f>
        <v>32</v>
      </c>
      <c r="AO20" t="str">
        <f t="shared" si="3"/>
        <v>Many users active</v>
      </c>
      <c r="AP20" s="10">
        <f>SUMIFS(dailyActivity_merged[TotalDistance],dailyActivity_merged[ActivityDate],AM20)</f>
        <v>165.79999962262818</v>
      </c>
      <c r="AQ20" s="10">
        <f t="shared" si="4"/>
        <v>5.1812499882071306</v>
      </c>
      <c r="AR20" t="str">
        <f t="shared" si="5"/>
        <v>intermediate active day</v>
      </c>
      <c r="AS20" s="26">
        <f>SUMIFS(dailyActivity_merged[TotalSteps],dailyActivity_merged[ActivityDate],AM20)</f>
        <v>408448</v>
      </c>
      <c r="AT20">
        <f>SUMIFS(dailyActivity_merged[Calories],dailyActivity_merged[ActivityDate],AM20)</f>
        <v>72722</v>
      </c>
      <c r="AU20">
        <f>SUMIFS(dailyActivity_merged[VeryActiveMinutes],dailyActivity_merged[ActivityDate],AM20)</f>
        <v>520</v>
      </c>
      <c r="AV20">
        <f>SUMIFS(dailyActivity_merged[FairlyActiveMinutes],dailyActivity_merged[ActivityDate],AM20)</f>
        <v>448</v>
      </c>
      <c r="AW20" s="19">
        <f>SUMIFS(dailyActivity_merged[LightlyActiveMinutes],dailyActivity_merged[ActivityDate],AM20)</f>
        <v>6559</v>
      </c>
    </row>
    <row r="21" spans="1:49" x14ac:dyDescent="0.3">
      <c r="A21">
        <v>1927972279</v>
      </c>
      <c r="B21" t="s">
        <v>41</v>
      </c>
      <c r="C21">
        <v>12764</v>
      </c>
      <c r="D21" s="10">
        <v>0</v>
      </c>
      <c r="E21" s="10">
        <v>0</v>
      </c>
      <c r="F21">
        <v>0</v>
      </c>
      <c r="G21" s="10">
        <v>0</v>
      </c>
      <c r="H21" s="10">
        <v>0</v>
      </c>
      <c r="I21" s="10">
        <v>0</v>
      </c>
      <c r="J21">
        <v>0</v>
      </c>
      <c r="K21">
        <v>0</v>
      </c>
      <c r="L21">
        <v>0</v>
      </c>
      <c r="M21">
        <v>0</v>
      </c>
      <c r="N21">
        <v>1440</v>
      </c>
      <c r="O21">
        <v>2063</v>
      </c>
      <c r="Y21" s="18">
        <v>4702921684</v>
      </c>
      <c r="Z21">
        <f>COUNTIF(dailyActivity_merged[Id],Y21)</f>
        <v>31</v>
      </c>
      <c r="AA21" t="str">
        <f t="shared" si="0"/>
        <v>Active</v>
      </c>
      <c r="AB21" s="10">
        <f>(SUMIFS(dailyActivity_merged[TotalDistance],dailyActivity_merged[Id],Y21))</f>
        <v>215.60999977588659</v>
      </c>
      <c r="AC21" s="10">
        <f t="shared" si="1"/>
        <v>6.9551612830931155</v>
      </c>
      <c r="AD21" t="str">
        <f t="shared" si="2"/>
        <v>intermediate</v>
      </c>
      <c r="AE21">
        <f>SUMIFS(dailyActivity_merged[TotalSteps],dailyActivity_merged[Id],Y21)</f>
        <v>395684</v>
      </c>
      <c r="AF21">
        <f>SUMIFS(dailyActivity_merged[Calories],dailyActivity_merged[Id],Y21)</f>
        <v>91932</v>
      </c>
      <c r="AG21">
        <f>SUMIFS(dailyActivity_merged[VeryActiveMinutes],dailyActivity_merged[Id],Y21)</f>
        <v>159</v>
      </c>
      <c r="AH21">
        <f>SUMIFS(dailyActivity_merged[FairlyActiveMinutes],dailyActivity_merged[Id],Y21)</f>
        <v>807</v>
      </c>
      <c r="AI21" s="19">
        <f>SUMIFS(dailyActivity_merged[LightlyActiveMinutes],dailyActivity_merged[Id],Y21)</f>
        <v>7362</v>
      </c>
      <c r="AM21" s="18" t="s">
        <v>33</v>
      </c>
      <c r="AN21">
        <f>COUNTIF(dailyActivity_merged[ActivityDate],AM21)</f>
        <v>31</v>
      </c>
      <c r="AO21" t="str">
        <f t="shared" si="3"/>
        <v>Many users active</v>
      </c>
      <c r="AP21" s="10">
        <f>SUMIFS(dailyActivity_merged[TotalDistance],dailyActivity_merged[ActivityDate],AM21)</f>
        <v>189.11999821662906</v>
      </c>
      <c r="AQ21" s="10">
        <f t="shared" si="4"/>
        <v>6.1006451037622274</v>
      </c>
      <c r="AR21" t="str">
        <f t="shared" si="5"/>
        <v>pro active day</v>
      </c>
      <c r="AS21" s="26">
        <f>SUMIFS(dailyActivity_merged[TotalSteps],dailyActivity_merged[ActivityDate],AM21)</f>
        <v>395684</v>
      </c>
      <c r="AT21">
        <f>SUMIFS(dailyActivity_merged[Calories],dailyActivity_merged[ActivityDate],AM21)</f>
        <v>73592</v>
      </c>
      <c r="AU21">
        <f>SUMIFS(dailyActivity_merged[VeryActiveMinutes],dailyActivity_merged[ActivityDate],AM21)</f>
        <v>628</v>
      </c>
      <c r="AV21">
        <f>SUMIFS(dailyActivity_merged[FairlyActiveMinutes],dailyActivity_merged[ActivityDate],AM21)</f>
        <v>513</v>
      </c>
      <c r="AW21" s="19">
        <f>SUMIFS(dailyActivity_merged[LightlyActiveMinutes],dailyActivity_merged[ActivityDate],AM21)</f>
        <v>6775</v>
      </c>
    </row>
    <row r="22" spans="1:49" x14ac:dyDescent="0.3">
      <c r="A22">
        <v>1927972279</v>
      </c>
      <c r="B22" t="s">
        <v>42</v>
      </c>
      <c r="C22">
        <v>12764</v>
      </c>
      <c r="D22" s="10">
        <v>0</v>
      </c>
      <c r="E22" s="10">
        <v>0</v>
      </c>
      <c r="F22">
        <v>0</v>
      </c>
      <c r="G22" s="10">
        <v>0</v>
      </c>
      <c r="H22" s="10">
        <v>0</v>
      </c>
      <c r="I22" s="10">
        <v>0</v>
      </c>
      <c r="J22">
        <v>0</v>
      </c>
      <c r="K22">
        <v>0</v>
      </c>
      <c r="L22">
        <v>0</v>
      </c>
      <c r="M22">
        <v>0</v>
      </c>
      <c r="N22">
        <v>1440</v>
      </c>
      <c r="O22">
        <v>2063</v>
      </c>
      <c r="Y22" s="18">
        <v>5553957443</v>
      </c>
      <c r="Z22">
        <f>COUNTIF(dailyActivity_merged[Id],Y22)</f>
        <v>31</v>
      </c>
      <c r="AA22" t="str">
        <f t="shared" si="0"/>
        <v>Active</v>
      </c>
      <c r="AB22" s="10">
        <f>(SUMIFS(dailyActivity_merged[TotalDistance],dailyActivity_merged[Id],Y22))</f>
        <v>174.83000093698499</v>
      </c>
      <c r="AC22" s="10">
        <f t="shared" si="1"/>
        <v>5.6396774495801605</v>
      </c>
      <c r="AD22" t="str">
        <f t="shared" si="2"/>
        <v>intermediate</v>
      </c>
      <c r="AE22">
        <f>SUMIFS(dailyActivity_merged[TotalSteps],dailyActivity_merged[Id],Y22)</f>
        <v>395684</v>
      </c>
      <c r="AF22">
        <f>SUMIFS(dailyActivity_merged[Calories],dailyActivity_merged[Id],Y22)</f>
        <v>58146</v>
      </c>
      <c r="AG22">
        <f>SUMIFS(dailyActivity_merged[VeryActiveMinutes],dailyActivity_merged[Id],Y22)</f>
        <v>726</v>
      </c>
      <c r="AH22">
        <f>SUMIFS(dailyActivity_merged[FairlyActiveMinutes],dailyActivity_merged[Id],Y22)</f>
        <v>403</v>
      </c>
      <c r="AI22" s="19">
        <f>SUMIFS(dailyActivity_merged[LightlyActiveMinutes],dailyActivity_merged[Id],Y22)</f>
        <v>6392</v>
      </c>
      <c r="AM22" s="18" t="s">
        <v>34</v>
      </c>
      <c r="AN22">
        <f>COUNTIF(dailyActivity_merged[ActivityDate],AM22)</f>
        <v>30</v>
      </c>
      <c r="AO22" t="str">
        <f t="shared" si="3"/>
        <v>Many users active</v>
      </c>
      <c r="AP22" s="10">
        <f>SUMIFS(dailyActivity_merged[TotalDistance],dailyActivity_merged[ActivityDate],AM22)</f>
        <v>149.24999982118604</v>
      </c>
      <c r="AQ22" s="10">
        <f t="shared" si="4"/>
        <v>4.9749999940395346</v>
      </c>
      <c r="AR22" t="str">
        <f t="shared" si="5"/>
        <v>less active day</v>
      </c>
      <c r="AS22" s="26">
        <f>SUMIFS(dailyActivity_merged[TotalSteps],dailyActivity_merged[ActivityDate],AM22)</f>
        <v>382920</v>
      </c>
      <c r="AT22">
        <f>SUMIFS(dailyActivity_merged[Calories],dailyActivity_merged[ActivityDate],AM22)</f>
        <v>66913</v>
      </c>
      <c r="AU22">
        <f>SUMIFS(dailyActivity_merged[VeryActiveMinutes],dailyActivity_merged[ActivityDate],AM22)</f>
        <v>679</v>
      </c>
      <c r="AV22">
        <f>SUMIFS(dailyActivity_merged[FairlyActiveMinutes],dailyActivity_merged[ActivityDate],AM22)</f>
        <v>471</v>
      </c>
      <c r="AW22" s="19">
        <f>SUMIFS(dailyActivity_merged[LightlyActiveMinutes],dailyActivity_merged[ActivityDate],AM22)</f>
        <v>4808</v>
      </c>
    </row>
    <row r="23" spans="1:49" x14ac:dyDescent="0.3">
      <c r="A23">
        <v>1927972279</v>
      </c>
      <c r="B23" t="s">
        <v>43</v>
      </c>
      <c r="C23">
        <v>12764</v>
      </c>
      <c r="D23" s="10">
        <v>0</v>
      </c>
      <c r="E23" s="10">
        <v>0</v>
      </c>
      <c r="F23">
        <v>0</v>
      </c>
      <c r="G23" s="10">
        <v>0</v>
      </c>
      <c r="H23" s="10">
        <v>0</v>
      </c>
      <c r="I23" s="10">
        <v>0</v>
      </c>
      <c r="J23">
        <v>0</v>
      </c>
      <c r="K23">
        <v>0</v>
      </c>
      <c r="L23">
        <v>0</v>
      </c>
      <c r="M23">
        <v>0</v>
      </c>
      <c r="N23">
        <v>1440</v>
      </c>
      <c r="O23">
        <v>2063</v>
      </c>
      <c r="Y23" s="18">
        <v>5577150313</v>
      </c>
      <c r="Z23">
        <f>COUNTIF(dailyActivity_merged[Id],Y23)</f>
        <v>30</v>
      </c>
      <c r="AA23" t="str">
        <f t="shared" si="0"/>
        <v>Active</v>
      </c>
      <c r="AB23" s="10">
        <f>(SUMIFS(dailyActivity_merged[TotalDistance],dailyActivity_merged[Id],Y23))</f>
        <v>186.39999914169314</v>
      </c>
      <c r="AC23" s="10">
        <f t="shared" si="1"/>
        <v>6.213333304723105</v>
      </c>
      <c r="AD23" t="str">
        <f t="shared" si="2"/>
        <v>intermediate</v>
      </c>
      <c r="AE23">
        <f>SUMIFS(dailyActivity_merged[TotalSteps],dailyActivity_merged[Id],Y23)</f>
        <v>382920</v>
      </c>
      <c r="AF23">
        <f>SUMIFS(dailyActivity_merged[Calories],dailyActivity_merged[Id],Y23)</f>
        <v>100789</v>
      </c>
      <c r="AG23">
        <f>SUMIFS(dailyActivity_merged[VeryActiveMinutes],dailyActivity_merged[Id],Y23)</f>
        <v>2620</v>
      </c>
      <c r="AH23">
        <f>SUMIFS(dailyActivity_merged[FairlyActiveMinutes],dailyActivity_merged[Id],Y23)</f>
        <v>895</v>
      </c>
      <c r="AI23" s="19">
        <f>SUMIFS(dailyActivity_merged[LightlyActiveMinutes],dailyActivity_merged[Id],Y23)</f>
        <v>4438</v>
      </c>
      <c r="AM23" s="18" t="s">
        <v>35</v>
      </c>
      <c r="AN23">
        <f>COUNTIF(dailyActivity_merged[ActivityDate],AM23)</f>
        <v>29</v>
      </c>
      <c r="AO23" t="str">
        <f t="shared" si="3"/>
        <v>Many users active</v>
      </c>
      <c r="AP23" s="10">
        <f>SUMIFS(dailyActivity_merged[TotalDistance],dailyActivity_merged[ActivityDate],AM23)</f>
        <v>144.04999956488615</v>
      </c>
      <c r="AQ23" s="10">
        <f t="shared" si="4"/>
        <v>4.9672413643064193</v>
      </c>
      <c r="AR23" t="str">
        <f t="shared" si="5"/>
        <v>less active day</v>
      </c>
      <c r="AS23" s="26">
        <f>SUMIFS(dailyActivity_merged[TotalSteps],dailyActivity_merged[ActivityDate],AM23)</f>
        <v>370156</v>
      </c>
      <c r="AT23">
        <f>SUMIFS(dailyActivity_merged[Calories],dailyActivity_merged[ActivityDate],AM23)</f>
        <v>65988</v>
      </c>
      <c r="AU23">
        <f>SUMIFS(dailyActivity_merged[VeryActiveMinutes],dailyActivity_merged[ActivityDate],AM23)</f>
        <v>466</v>
      </c>
      <c r="AV23">
        <f>SUMIFS(dailyActivity_merged[FairlyActiveMinutes],dailyActivity_merged[ActivityDate],AM23)</f>
        <v>382</v>
      </c>
      <c r="AW23" s="19">
        <f>SUMIFS(dailyActivity_merged[LightlyActiveMinutes],dailyActivity_merged[ActivityDate],AM23)</f>
        <v>5418</v>
      </c>
    </row>
    <row r="24" spans="1:49" x14ac:dyDescent="0.3">
      <c r="A24">
        <v>1927972279</v>
      </c>
      <c r="B24" t="s">
        <v>44</v>
      </c>
      <c r="C24">
        <v>12764</v>
      </c>
      <c r="D24" s="10">
        <v>0</v>
      </c>
      <c r="E24" s="10">
        <v>0</v>
      </c>
      <c r="F24">
        <v>0</v>
      </c>
      <c r="G24" s="10">
        <v>0</v>
      </c>
      <c r="H24" s="10">
        <v>0</v>
      </c>
      <c r="I24" s="10">
        <v>0</v>
      </c>
      <c r="J24">
        <v>0</v>
      </c>
      <c r="K24">
        <v>0</v>
      </c>
      <c r="L24">
        <v>0</v>
      </c>
      <c r="M24">
        <v>0</v>
      </c>
      <c r="N24">
        <v>1440</v>
      </c>
      <c r="O24">
        <v>2063</v>
      </c>
      <c r="Y24" s="18">
        <v>6117666160</v>
      </c>
      <c r="Z24">
        <f>COUNTIF(dailyActivity_merged[Id],Y24)</f>
        <v>28</v>
      </c>
      <c r="AA24" t="str">
        <f t="shared" si="0"/>
        <v>Active</v>
      </c>
      <c r="AB24" s="10">
        <f>(SUMIFS(dailyActivity_merged[TotalDistance],dailyActivity_merged[Id],Y24))</f>
        <v>149.58000159263608</v>
      </c>
      <c r="AC24" s="10">
        <f t="shared" si="1"/>
        <v>5.342142914022717</v>
      </c>
      <c r="AD24" t="str">
        <f t="shared" si="2"/>
        <v>intermediate</v>
      </c>
      <c r="AE24">
        <f>SUMIFS(dailyActivity_merged[TotalSteps],dailyActivity_merged[Id],Y24)</f>
        <v>357392</v>
      </c>
      <c r="AF24">
        <f>SUMIFS(dailyActivity_merged[Calories],dailyActivity_merged[Id],Y24)</f>
        <v>63312</v>
      </c>
      <c r="AG24">
        <f>SUMIFS(dailyActivity_merged[VeryActiveMinutes],dailyActivity_merged[Id],Y24)</f>
        <v>44</v>
      </c>
      <c r="AH24">
        <f>SUMIFS(dailyActivity_merged[FairlyActiveMinutes],dailyActivity_merged[Id],Y24)</f>
        <v>57</v>
      </c>
      <c r="AI24" s="19">
        <f>SUMIFS(dailyActivity_merged[LightlyActiveMinutes],dailyActivity_merged[Id],Y24)</f>
        <v>8074</v>
      </c>
      <c r="AM24" s="18" t="s">
        <v>36</v>
      </c>
      <c r="AN24">
        <f>COUNTIF(dailyActivity_merged[ActivityDate],AM24)</f>
        <v>29</v>
      </c>
      <c r="AO24" t="str">
        <f t="shared" si="3"/>
        <v>Many users active</v>
      </c>
      <c r="AP24" s="10">
        <f>SUMIFS(dailyActivity_merged[TotalDistance],dailyActivity_merged[ActivityDate],AM24)</f>
        <v>176.73999960161751</v>
      </c>
      <c r="AQ24" s="10">
        <f t="shared" si="4"/>
        <v>6.0944827448833623</v>
      </c>
      <c r="AR24" t="str">
        <f t="shared" si="5"/>
        <v>pro active day</v>
      </c>
      <c r="AS24" s="26">
        <f>SUMIFS(dailyActivity_merged[TotalSteps],dailyActivity_merged[ActivityDate],AM24)</f>
        <v>370156</v>
      </c>
      <c r="AT24">
        <f>SUMIFS(dailyActivity_merged[Calories],dailyActivity_merged[ActivityDate],AM24)</f>
        <v>71163</v>
      </c>
      <c r="AU24">
        <f>SUMIFS(dailyActivity_merged[VeryActiveMinutes],dailyActivity_merged[ActivityDate],AM24)</f>
        <v>723</v>
      </c>
      <c r="AV24">
        <f>SUMIFS(dailyActivity_merged[FairlyActiveMinutes],dailyActivity_merged[ActivityDate],AM24)</f>
        <v>430</v>
      </c>
      <c r="AW24" s="19">
        <f>SUMIFS(dailyActivity_merged[LightlyActiveMinutes],dailyActivity_merged[ActivityDate],AM24)</f>
        <v>5897</v>
      </c>
    </row>
    <row r="25" spans="1:49" x14ac:dyDescent="0.3">
      <c r="A25">
        <v>4020332650</v>
      </c>
      <c r="B25" t="s">
        <v>16</v>
      </c>
      <c r="C25">
        <v>12764</v>
      </c>
      <c r="D25" s="10">
        <v>0</v>
      </c>
      <c r="E25" s="10">
        <v>0</v>
      </c>
      <c r="F25">
        <v>0</v>
      </c>
      <c r="G25" s="10">
        <v>0</v>
      </c>
      <c r="H25" s="10">
        <v>0</v>
      </c>
      <c r="I25" s="10">
        <v>0</v>
      </c>
      <c r="J25">
        <v>0</v>
      </c>
      <c r="K25">
        <v>0</v>
      </c>
      <c r="L25">
        <v>0</v>
      </c>
      <c r="M25">
        <v>0</v>
      </c>
      <c r="N25">
        <v>1440</v>
      </c>
      <c r="O25">
        <v>1981</v>
      </c>
      <c r="Y25" s="18">
        <v>6290855005</v>
      </c>
      <c r="Z25">
        <f>COUNTIF(dailyActivity_merged[Id],Y25)</f>
        <v>29</v>
      </c>
      <c r="AA25" t="str">
        <f t="shared" si="0"/>
        <v>Active</v>
      </c>
      <c r="AB25" s="10">
        <f>(SUMIFS(dailyActivity_merged[TotalDistance],dailyActivity_merged[Id],Y25))</f>
        <v>123.90000033378601</v>
      </c>
      <c r="AC25" s="10">
        <f t="shared" si="1"/>
        <v>4.2724138046133104</v>
      </c>
      <c r="AD25" t="str">
        <f t="shared" si="2"/>
        <v>intermediate</v>
      </c>
      <c r="AE25">
        <f>SUMIFS(dailyActivity_merged[TotalSteps],dailyActivity_merged[Id],Y25)</f>
        <v>370156</v>
      </c>
      <c r="AF25">
        <f>SUMIFS(dailyActivity_merged[Calories],dailyActivity_merged[Id],Y25)</f>
        <v>75389</v>
      </c>
      <c r="AG25">
        <f>SUMIFS(dailyActivity_merged[VeryActiveMinutes],dailyActivity_merged[Id],Y25)</f>
        <v>80</v>
      </c>
      <c r="AH25">
        <f>SUMIFS(dailyActivity_merged[FairlyActiveMinutes],dailyActivity_merged[Id],Y25)</f>
        <v>110</v>
      </c>
      <c r="AI25" s="19">
        <f>SUMIFS(dailyActivity_merged[LightlyActiveMinutes],dailyActivity_merged[Id],Y25)</f>
        <v>6596</v>
      </c>
      <c r="AM25" s="18" t="s">
        <v>37</v>
      </c>
      <c r="AN25">
        <f>COUNTIF(dailyActivity_merged[ActivityDate],AM25)</f>
        <v>29</v>
      </c>
      <c r="AO25" t="str">
        <f t="shared" si="3"/>
        <v>Many users active</v>
      </c>
      <c r="AP25" s="10">
        <f>SUMIFS(dailyActivity_merged[TotalDistance],dailyActivity_merged[ActivityDate],AM25)</f>
        <v>143.2699989676475</v>
      </c>
      <c r="AQ25" s="10">
        <f t="shared" si="4"/>
        <v>4.9403447919878447</v>
      </c>
      <c r="AR25" t="str">
        <f t="shared" si="5"/>
        <v>less active day</v>
      </c>
      <c r="AS25" s="26">
        <f>SUMIFS(dailyActivity_merged[TotalSteps],dailyActivity_merged[ActivityDate],AM25)</f>
        <v>370156</v>
      </c>
      <c r="AT25">
        <f>SUMIFS(dailyActivity_merged[Calories],dailyActivity_merged[ActivityDate],AM25)</f>
        <v>66211</v>
      </c>
      <c r="AU25">
        <f>SUMIFS(dailyActivity_merged[VeryActiveMinutes],dailyActivity_merged[ActivityDate],AM25)</f>
        <v>405</v>
      </c>
      <c r="AV25">
        <f>SUMIFS(dailyActivity_merged[FairlyActiveMinutes],dailyActivity_merged[ActivityDate],AM25)</f>
        <v>323</v>
      </c>
      <c r="AW25" s="19">
        <f>SUMIFS(dailyActivity_merged[LightlyActiveMinutes],dailyActivity_merged[ActivityDate],AM25)</f>
        <v>5214</v>
      </c>
    </row>
    <row r="26" spans="1:49" x14ac:dyDescent="0.3">
      <c r="A26">
        <v>4020332650</v>
      </c>
      <c r="B26" t="s">
        <v>22</v>
      </c>
      <c r="C26">
        <v>12764</v>
      </c>
      <c r="D26" s="10">
        <v>0</v>
      </c>
      <c r="E26" s="10">
        <v>0</v>
      </c>
      <c r="F26">
        <v>0</v>
      </c>
      <c r="G26" s="10">
        <v>0</v>
      </c>
      <c r="H26" s="10">
        <v>0</v>
      </c>
      <c r="I26" s="10">
        <v>0</v>
      </c>
      <c r="J26">
        <v>0</v>
      </c>
      <c r="K26">
        <v>0</v>
      </c>
      <c r="L26">
        <v>0</v>
      </c>
      <c r="M26">
        <v>0</v>
      </c>
      <c r="N26">
        <v>1440</v>
      </c>
      <c r="O26">
        <v>1980</v>
      </c>
      <c r="Y26" s="18">
        <v>6775888955</v>
      </c>
      <c r="Z26">
        <f>COUNTIF(dailyActivity_merged[Id],Y26)</f>
        <v>26</v>
      </c>
      <c r="AA26" t="str">
        <f t="shared" si="0"/>
        <v>Active</v>
      </c>
      <c r="AB26" s="10">
        <f>(SUMIFS(dailyActivity_merged[TotalDistance],dailyActivity_merged[Id],Y26))</f>
        <v>47.14999941922725</v>
      </c>
      <c r="AC26" s="10">
        <f t="shared" si="1"/>
        <v>1.813461516124125</v>
      </c>
      <c r="AD26" t="str">
        <f t="shared" si="2"/>
        <v>Beginer</v>
      </c>
      <c r="AE26">
        <f>SUMIFS(dailyActivity_merged[TotalSteps],dailyActivity_merged[Id],Y26)</f>
        <v>331864</v>
      </c>
      <c r="AF26">
        <f>SUMIFS(dailyActivity_merged[Calories],dailyActivity_merged[Id],Y26)</f>
        <v>55426</v>
      </c>
      <c r="AG26">
        <f>SUMIFS(dailyActivity_merged[VeryActiveMinutes],dailyActivity_merged[Id],Y26)</f>
        <v>286</v>
      </c>
      <c r="AH26">
        <f>SUMIFS(dailyActivity_merged[FairlyActiveMinutes],dailyActivity_merged[Id],Y26)</f>
        <v>385</v>
      </c>
      <c r="AI26" s="19">
        <f>SUMIFS(dailyActivity_merged[LightlyActiveMinutes],dailyActivity_merged[Id],Y26)</f>
        <v>1044</v>
      </c>
      <c r="AM26" s="18" t="s">
        <v>38</v>
      </c>
      <c r="AN26">
        <f>COUNTIF(dailyActivity_merged[ActivityDate],AM26)</f>
        <v>29</v>
      </c>
      <c r="AO26" t="str">
        <f t="shared" si="3"/>
        <v>Many users active</v>
      </c>
      <c r="AP26" s="10">
        <f>SUMIFS(dailyActivity_merged[TotalDistance],dailyActivity_merged[ActivityDate],AM26)</f>
        <v>180.28000056743613</v>
      </c>
      <c r="AQ26" s="10">
        <f t="shared" si="4"/>
        <v>6.2165517437046942</v>
      </c>
      <c r="AR26" t="str">
        <f t="shared" si="5"/>
        <v>pro active day</v>
      </c>
      <c r="AS26" s="26">
        <f>SUMIFS(dailyActivity_merged[TotalSteps],dailyActivity_merged[ActivityDate],AM26)</f>
        <v>370156</v>
      </c>
      <c r="AT26">
        <f>SUMIFS(dailyActivity_merged[Calories],dailyActivity_merged[ActivityDate],AM26)</f>
        <v>70037</v>
      </c>
      <c r="AU26">
        <f>SUMIFS(dailyActivity_merged[VeryActiveMinutes],dailyActivity_merged[ActivityDate],AM26)</f>
        <v>640</v>
      </c>
      <c r="AV26">
        <f>SUMIFS(dailyActivity_merged[FairlyActiveMinutes],dailyActivity_merged[ActivityDate],AM26)</f>
        <v>448</v>
      </c>
      <c r="AW26" s="19">
        <f>SUMIFS(dailyActivity_merged[LightlyActiveMinutes],dailyActivity_merged[ActivityDate],AM26)</f>
        <v>6010</v>
      </c>
    </row>
    <row r="27" spans="1:49" x14ac:dyDescent="0.3">
      <c r="A27">
        <v>4020332650</v>
      </c>
      <c r="B27" t="s">
        <v>23</v>
      </c>
      <c r="C27">
        <v>12764</v>
      </c>
      <c r="D27" s="10">
        <v>0</v>
      </c>
      <c r="E27" s="10">
        <v>0</v>
      </c>
      <c r="F27">
        <v>0</v>
      </c>
      <c r="G27" s="10">
        <v>0</v>
      </c>
      <c r="H27" s="10">
        <v>0</v>
      </c>
      <c r="I27" s="10">
        <v>0</v>
      </c>
      <c r="J27">
        <v>0</v>
      </c>
      <c r="K27">
        <v>0</v>
      </c>
      <c r="L27">
        <v>0</v>
      </c>
      <c r="M27">
        <v>0</v>
      </c>
      <c r="N27">
        <v>1440</v>
      </c>
      <c r="O27">
        <v>1980</v>
      </c>
      <c r="Y27" s="18">
        <v>6962181067</v>
      </c>
      <c r="Z27">
        <f>COUNTIF(dailyActivity_merged[Id],Y27)</f>
        <v>31</v>
      </c>
      <c r="AA27" t="str">
        <f t="shared" si="0"/>
        <v>Active</v>
      </c>
      <c r="AB27" s="10">
        <f>(SUMIFS(dailyActivity_merged[TotalDistance],dailyActivity_merged[Id],Y27))</f>
        <v>204.16000080108645</v>
      </c>
      <c r="AC27" s="10">
        <f t="shared" si="1"/>
        <v>6.5858064774544021</v>
      </c>
      <c r="AD27" t="str">
        <f t="shared" si="2"/>
        <v>intermediate</v>
      </c>
      <c r="AE27">
        <f>SUMIFS(dailyActivity_merged[TotalSteps],dailyActivity_merged[Id],Y27)</f>
        <v>395684</v>
      </c>
      <c r="AF27">
        <f>SUMIFS(dailyActivity_merged[Calories],dailyActivity_merged[Id],Y27)</f>
        <v>61443</v>
      </c>
      <c r="AG27">
        <f>SUMIFS(dailyActivity_merged[VeryActiveMinutes],dailyActivity_merged[Id],Y27)</f>
        <v>707</v>
      </c>
      <c r="AH27">
        <f>SUMIFS(dailyActivity_merged[FairlyActiveMinutes],dailyActivity_merged[Id],Y27)</f>
        <v>574</v>
      </c>
      <c r="AI27" s="19">
        <f>SUMIFS(dailyActivity_merged[LightlyActiveMinutes],dailyActivity_merged[Id],Y27)</f>
        <v>7620</v>
      </c>
      <c r="AM27" s="18" t="s">
        <v>39</v>
      </c>
      <c r="AN27">
        <f>COUNTIF(dailyActivity_merged[ActivityDate],AM27)</f>
        <v>29</v>
      </c>
      <c r="AO27" t="str">
        <f t="shared" si="3"/>
        <v>Many users active</v>
      </c>
      <c r="AP27" s="10">
        <f>SUMIFS(dailyActivity_merged[TotalDistance],dailyActivity_merged[ActivityDate],AM27)</f>
        <v>158.25999989919367</v>
      </c>
      <c r="AQ27" s="10">
        <f t="shared" si="4"/>
        <v>5.4572413758342648</v>
      </c>
      <c r="AR27" t="str">
        <f t="shared" si="5"/>
        <v>intermediate active day</v>
      </c>
      <c r="AS27" s="26">
        <f>SUMIFS(dailyActivity_merged[TotalSteps],dailyActivity_merged[ActivityDate],AM27)</f>
        <v>370156</v>
      </c>
      <c r="AT27">
        <f>SUMIFS(dailyActivity_merged[Calories],dailyActivity_merged[ActivityDate],AM27)</f>
        <v>68877</v>
      </c>
      <c r="AU27">
        <f>SUMIFS(dailyActivity_merged[VeryActiveMinutes],dailyActivity_merged[ActivityDate],AM27)</f>
        <v>592</v>
      </c>
      <c r="AV27">
        <f>SUMIFS(dailyActivity_merged[FairlyActiveMinutes],dailyActivity_merged[ActivityDate],AM27)</f>
        <v>328</v>
      </c>
      <c r="AW27" s="19">
        <f>SUMIFS(dailyActivity_merged[LightlyActiveMinutes],dailyActivity_merged[ActivityDate],AM27)</f>
        <v>5856</v>
      </c>
    </row>
    <row r="28" spans="1:49" x14ac:dyDescent="0.3">
      <c r="A28">
        <v>4020332650</v>
      </c>
      <c r="B28" t="s">
        <v>24</v>
      </c>
      <c r="C28">
        <v>12764</v>
      </c>
      <c r="D28" s="10">
        <v>0</v>
      </c>
      <c r="E28" s="10">
        <v>0</v>
      </c>
      <c r="F28">
        <v>0</v>
      </c>
      <c r="G28" s="10">
        <v>0</v>
      </c>
      <c r="H28" s="10">
        <v>0</v>
      </c>
      <c r="I28" s="10">
        <v>0</v>
      </c>
      <c r="J28">
        <v>0</v>
      </c>
      <c r="K28">
        <v>0</v>
      </c>
      <c r="L28">
        <v>0</v>
      </c>
      <c r="M28">
        <v>0</v>
      </c>
      <c r="N28">
        <v>1440</v>
      </c>
      <c r="O28">
        <v>1980</v>
      </c>
      <c r="Y28" s="18">
        <v>7007744171</v>
      </c>
      <c r="Z28">
        <f>COUNTIF(dailyActivity_merged[Id],Y28)</f>
        <v>26</v>
      </c>
      <c r="AA28" t="str">
        <f t="shared" si="0"/>
        <v>Active</v>
      </c>
      <c r="AB28" s="10">
        <f>(SUMIFS(dailyActivity_merged[TotalDistance],dailyActivity_merged[Id],Y28))</f>
        <v>208.39999938011167</v>
      </c>
      <c r="AC28" s="10">
        <f t="shared" si="1"/>
        <v>8.0153845915427571</v>
      </c>
      <c r="AD28" t="str">
        <f t="shared" si="2"/>
        <v>Pro</v>
      </c>
      <c r="AE28">
        <f>SUMIFS(dailyActivity_merged[TotalSteps],dailyActivity_merged[Id],Y28)</f>
        <v>331864</v>
      </c>
      <c r="AF28">
        <f>SUMIFS(dailyActivity_merged[Calories],dailyActivity_merged[Id],Y28)</f>
        <v>66144</v>
      </c>
      <c r="AG28">
        <f>SUMIFS(dailyActivity_merged[VeryActiveMinutes],dailyActivity_merged[Id],Y28)</f>
        <v>807</v>
      </c>
      <c r="AH28">
        <f>SUMIFS(dailyActivity_merged[FairlyActiveMinutes],dailyActivity_merged[Id],Y28)</f>
        <v>423</v>
      </c>
      <c r="AI28" s="19">
        <f>SUMIFS(dailyActivity_merged[LightlyActiveMinutes],dailyActivity_merged[Id],Y28)</f>
        <v>7299</v>
      </c>
      <c r="AM28" s="18" t="s">
        <v>40</v>
      </c>
      <c r="AN28">
        <f>COUNTIF(dailyActivity_merged[ActivityDate],AM28)</f>
        <v>29</v>
      </c>
      <c r="AO28" t="str">
        <f t="shared" si="3"/>
        <v>Many users active</v>
      </c>
      <c r="AP28" s="10">
        <f>SUMIFS(dailyActivity_merged[TotalDistance],dailyActivity_merged[ActivityDate],AM28)</f>
        <v>148.61000037193293</v>
      </c>
      <c r="AQ28" s="10">
        <f t="shared" si="4"/>
        <v>5.1244827714459626</v>
      </c>
      <c r="AR28" t="str">
        <f t="shared" si="5"/>
        <v>intermediate active day</v>
      </c>
      <c r="AS28" s="26">
        <f>SUMIFS(dailyActivity_merged[TotalSteps],dailyActivity_merged[ActivityDate],AM28)</f>
        <v>370156</v>
      </c>
      <c r="AT28">
        <f>SUMIFS(dailyActivity_merged[Calories],dailyActivity_merged[ActivityDate],AM28)</f>
        <v>65141</v>
      </c>
      <c r="AU28">
        <f>SUMIFS(dailyActivity_merged[VeryActiveMinutes],dailyActivity_merged[ActivityDate],AM28)</f>
        <v>598</v>
      </c>
      <c r="AV28">
        <f>SUMIFS(dailyActivity_merged[FairlyActiveMinutes],dailyActivity_merged[ActivityDate],AM28)</f>
        <v>407</v>
      </c>
      <c r="AW28" s="19">
        <f>SUMIFS(dailyActivity_merged[LightlyActiveMinutes],dailyActivity_merged[ActivityDate],AM28)</f>
        <v>5256</v>
      </c>
    </row>
    <row r="29" spans="1:49" x14ac:dyDescent="0.3">
      <c r="A29">
        <v>4020332650</v>
      </c>
      <c r="B29" t="s">
        <v>25</v>
      </c>
      <c r="C29">
        <v>12764</v>
      </c>
      <c r="D29" s="10">
        <v>0</v>
      </c>
      <c r="E29" s="10">
        <v>0</v>
      </c>
      <c r="F29">
        <v>0</v>
      </c>
      <c r="G29" s="10">
        <v>0</v>
      </c>
      <c r="H29" s="10">
        <v>0</v>
      </c>
      <c r="I29" s="10">
        <v>0</v>
      </c>
      <c r="J29">
        <v>0</v>
      </c>
      <c r="K29">
        <v>0</v>
      </c>
      <c r="L29">
        <v>0</v>
      </c>
      <c r="M29">
        <v>0</v>
      </c>
      <c r="N29">
        <v>1440</v>
      </c>
      <c r="O29">
        <v>1980</v>
      </c>
      <c r="Y29" s="18">
        <v>7086361926</v>
      </c>
      <c r="Z29">
        <f>COUNTIF(dailyActivity_merged[Id],Y29)</f>
        <v>31</v>
      </c>
      <c r="AA29" t="str">
        <f t="shared" si="0"/>
        <v>Active</v>
      </c>
      <c r="AB29" s="10">
        <f>(SUMIFS(dailyActivity_merged[TotalDistance],dailyActivity_merged[Id],Y29))</f>
        <v>198.02999974228445</v>
      </c>
      <c r="AC29" s="10">
        <f t="shared" si="1"/>
        <v>6.3880645078156268</v>
      </c>
      <c r="AD29" t="str">
        <f t="shared" si="2"/>
        <v>intermediate</v>
      </c>
      <c r="AE29">
        <f>SUMIFS(dailyActivity_merged[TotalSteps],dailyActivity_merged[Id],Y29)</f>
        <v>395684</v>
      </c>
      <c r="AF29">
        <f>SUMIFS(dailyActivity_merged[Calories],dailyActivity_merged[Id],Y29)</f>
        <v>79557</v>
      </c>
      <c r="AG29">
        <f>SUMIFS(dailyActivity_merged[VeryActiveMinutes],dailyActivity_merged[Id],Y29)</f>
        <v>1320</v>
      </c>
      <c r="AH29">
        <f>SUMIFS(dailyActivity_merged[FairlyActiveMinutes],dailyActivity_merged[Id],Y29)</f>
        <v>786</v>
      </c>
      <c r="AI29" s="19">
        <f>SUMIFS(dailyActivity_merged[LightlyActiveMinutes],dailyActivity_merged[Id],Y29)</f>
        <v>4459</v>
      </c>
      <c r="AM29" s="18" t="s">
        <v>41</v>
      </c>
      <c r="AN29">
        <f>COUNTIF(dailyActivity_merged[ActivityDate],AM29)</f>
        <v>27</v>
      </c>
      <c r="AO29" t="str">
        <f t="shared" si="3"/>
        <v>Less users active</v>
      </c>
      <c r="AP29" s="10">
        <f>SUMIFS(dailyActivity_merged[TotalDistance],dailyActivity_merged[ActivityDate],AM29)</f>
        <v>138.77999949455264</v>
      </c>
      <c r="AQ29" s="10">
        <f t="shared" si="4"/>
        <v>5.1399999812797272</v>
      </c>
      <c r="AR29" t="str">
        <f t="shared" si="5"/>
        <v>intermediate active day</v>
      </c>
      <c r="AS29" s="26">
        <f>SUMIFS(dailyActivity_merged[TotalSteps],dailyActivity_merged[ActivityDate],AM29)</f>
        <v>344628</v>
      </c>
      <c r="AT29">
        <f>SUMIFS(dailyActivity_merged[Calories],dailyActivity_merged[ActivityDate],AM29)</f>
        <v>62193</v>
      </c>
      <c r="AU29">
        <f>SUMIFS(dailyActivity_merged[VeryActiveMinutes],dailyActivity_merged[ActivityDate],AM29)</f>
        <v>461</v>
      </c>
      <c r="AV29">
        <f>SUMIFS(dailyActivity_merged[FairlyActiveMinutes],dailyActivity_merged[ActivityDate],AM29)</f>
        <v>469</v>
      </c>
      <c r="AW29" s="19">
        <f>SUMIFS(dailyActivity_merged[LightlyActiveMinutes],dailyActivity_merged[ActivityDate],AM29)</f>
        <v>4990</v>
      </c>
    </row>
    <row r="30" spans="1:49" x14ac:dyDescent="0.3">
      <c r="A30">
        <v>4020332650</v>
      </c>
      <c r="B30" t="s">
        <v>26</v>
      </c>
      <c r="C30">
        <v>12764</v>
      </c>
      <c r="D30" s="10">
        <v>0</v>
      </c>
      <c r="E30" s="10">
        <v>0</v>
      </c>
      <c r="F30">
        <v>0</v>
      </c>
      <c r="G30" s="10">
        <v>0</v>
      </c>
      <c r="H30" s="10">
        <v>0</v>
      </c>
      <c r="I30" s="10">
        <v>0</v>
      </c>
      <c r="J30">
        <v>0</v>
      </c>
      <c r="K30">
        <v>0</v>
      </c>
      <c r="L30">
        <v>0</v>
      </c>
      <c r="M30">
        <v>0</v>
      </c>
      <c r="N30">
        <v>1440</v>
      </c>
      <c r="O30">
        <v>1980</v>
      </c>
      <c r="Y30" s="18">
        <v>8053475328</v>
      </c>
      <c r="Z30">
        <f>COUNTIF(dailyActivity_merged[Id],Y30)</f>
        <v>31</v>
      </c>
      <c r="AA30" t="str">
        <f t="shared" si="0"/>
        <v>Active</v>
      </c>
      <c r="AB30" s="10">
        <f>(SUMIFS(dailyActivity_merged[TotalDistance],dailyActivity_merged[Id],Y30))</f>
        <v>355.72999715805048</v>
      </c>
      <c r="AC30" s="10">
        <f t="shared" si="1"/>
        <v>11.47516119864679</v>
      </c>
      <c r="AD30" t="str">
        <f t="shared" si="2"/>
        <v>Pro</v>
      </c>
      <c r="AE30">
        <f>SUMIFS(dailyActivity_merged[TotalSteps],dailyActivity_merged[Id],Y30)</f>
        <v>395684</v>
      </c>
      <c r="AF30">
        <f>SUMIFS(dailyActivity_merged[Calories],dailyActivity_merged[Id],Y30)</f>
        <v>91320</v>
      </c>
      <c r="AG30">
        <f>SUMIFS(dailyActivity_merged[VeryActiveMinutes],dailyActivity_merged[Id],Y30)</f>
        <v>2640</v>
      </c>
      <c r="AH30">
        <f>SUMIFS(dailyActivity_merged[FairlyActiveMinutes],dailyActivity_merged[Id],Y30)</f>
        <v>297</v>
      </c>
      <c r="AI30" s="19">
        <f>SUMIFS(dailyActivity_merged[LightlyActiveMinutes],dailyActivity_merged[Id],Y30)</f>
        <v>4680</v>
      </c>
      <c r="AM30" s="18" t="s">
        <v>42</v>
      </c>
      <c r="AN30">
        <f>COUNTIF(dailyActivity_merged[ActivityDate],AM30)</f>
        <v>27</v>
      </c>
      <c r="AO30" t="str">
        <f t="shared" si="3"/>
        <v>Less users active</v>
      </c>
      <c r="AP30" s="10">
        <f>SUMIFS(dailyActivity_merged[TotalDistance],dailyActivity_merged[ActivityDate],AM30)</f>
        <v>160.99999988079074</v>
      </c>
      <c r="AQ30" s="10">
        <f t="shared" si="4"/>
        <v>5.9629629585478048</v>
      </c>
      <c r="AR30" t="str">
        <f t="shared" si="5"/>
        <v>intermediate active day</v>
      </c>
      <c r="AS30" s="26">
        <f>SUMIFS(dailyActivity_merged[TotalSteps],dailyActivity_merged[ActivityDate],AM30)</f>
        <v>344628</v>
      </c>
      <c r="AT30">
        <f>SUMIFS(dailyActivity_merged[Calories],dailyActivity_merged[ActivityDate],AM30)</f>
        <v>63063</v>
      </c>
      <c r="AU30">
        <f>SUMIFS(dailyActivity_merged[VeryActiveMinutes],dailyActivity_merged[ActivityDate],AM30)</f>
        <v>617</v>
      </c>
      <c r="AV30">
        <f>SUMIFS(dailyActivity_merged[FairlyActiveMinutes],dailyActivity_merged[ActivityDate],AM30)</f>
        <v>418</v>
      </c>
      <c r="AW30" s="19">
        <f>SUMIFS(dailyActivity_merged[LightlyActiveMinutes],dailyActivity_merged[ActivityDate],AM30)</f>
        <v>5432</v>
      </c>
    </row>
    <row r="31" spans="1:49" x14ac:dyDescent="0.3">
      <c r="A31">
        <v>4020332650</v>
      </c>
      <c r="B31" t="s">
        <v>27</v>
      </c>
      <c r="C31">
        <v>12764</v>
      </c>
      <c r="D31" s="10">
        <v>0</v>
      </c>
      <c r="E31" s="10">
        <v>0</v>
      </c>
      <c r="F31">
        <v>0</v>
      </c>
      <c r="G31" s="10">
        <v>0</v>
      </c>
      <c r="H31" s="10">
        <v>0</v>
      </c>
      <c r="I31" s="10">
        <v>0</v>
      </c>
      <c r="J31">
        <v>0</v>
      </c>
      <c r="K31">
        <v>0</v>
      </c>
      <c r="L31">
        <v>0</v>
      </c>
      <c r="M31">
        <v>0</v>
      </c>
      <c r="N31">
        <v>1440</v>
      </c>
      <c r="O31">
        <v>1980</v>
      </c>
      <c r="Y31" s="18">
        <v>8253242879</v>
      </c>
      <c r="Z31">
        <f>COUNTIF(dailyActivity_merged[Id],Y31)</f>
        <v>19</v>
      </c>
      <c r="AA31" t="str">
        <f t="shared" si="0"/>
        <v>Moderate</v>
      </c>
      <c r="AB31" s="10">
        <f>(SUMIFS(dailyActivity_merged[TotalDistance],dailyActivity_merged[Id],Y31))</f>
        <v>88.680000901222257</v>
      </c>
      <c r="AC31" s="10">
        <f t="shared" si="1"/>
        <v>4.6673684684853818</v>
      </c>
      <c r="AD31" t="str">
        <f t="shared" si="2"/>
        <v>intermediate</v>
      </c>
      <c r="AE31">
        <f>SUMIFS(dailyActivity_merged[TotalSteps],dailyActivity_merged[Id],Y31)</f>
        <v>242516</v>
      </c>
      <c r="AF31">
        <f>SUMIFS(dailyActivity_merged[Calories],dailyActivity_merged[Id],Y31)</f>
        <v>33972</v>
      </c>
      <c r="AG31">
        <f>SUMIFS(dailyActivity_merged[VeryActiveMinutes],dailyActivity_merged[Id],Y31)</f>
        <v>390</v>
      </c>
      <c r="AH31">
        <f>SUMIFS(dailyActivity_merged[FairlyActiveMinutes],dailyActivity_merged[Id],Y31)</f>
        <v>272</v>
      </c>
      <c r="AI31" s="19">
        <f>SUMIFS(dailyActivity_merged[LightlyActiveMinutes],dailyActivity_merged[Id],Y31)</f>
        <v>2221</v>
      </c>
      <c r="AM31" s="18" t="s">
        <v>43</v>
      </c>
      <c r="AN31">
        <f>COUNTIF(dailyActivity_merged[ActivityDate],AM31)</f>
        <v>26</v>
      </c>
      <c r="AO31" t="str">
        <f t="shared" si="3"/>
        <v>Less users active</v>
      </c>
      <c r="AP31" s="10">
        <f>SUMIFS(dailyActivity_merged[TotalDistance],dailyActivity_merged[ActivityDate],AM31)</f>
        <v>147.3199975788593</v>
      </c>
      <c r="AQ31" s="10">
        <f t="shared" si="4"/>
        <v>5.6661537530330497</v>
      </c>
      <c r="AR31" t="str">
        <f t="shared" si="5"/>
        <v>intermediate active day</v>
      </c>
      <c r="AS31" s="26">
        <f>SUMIFS(dailyActivity_merged[TotalSteps],dailyActivity_merged[ActivityDate],AM31)</f>
        <v>331864</v>
      </c>
      <c r="AT31">
        <f>SUMIFS(dailyActivity_merged[Calories],dailyActivity_merged[ActivityDate],AM31)</f>
        <v>57963</v>
      </c>
      <c r="AU31">
        <f>SUMIFS(dailyActivity_merged[VeryActiveMinutes],dailyActivity_merged[ActivityDate],AM31)</f>
        <v>629</v>
      </c>
      <c r="AV31">
        <f>SUMIFS(dailyActivity_merged[FairlyActiveMinutes],dailyActivity_merged[ActivityDate],AM31)</f>
        <v>485</v>
      </c>
      <c r="AW31" s="19">
        <f>SUMIFS(dailyActivity_merged[LightlyActiveMinutes],dailyActivity_merged[ActivityDate],AM31)</f>
        <v>4663</v>
      </c>
    </row>
    <row r="32" spans="1:49" x14ac:dyDescent="0.3">
      <c r="A32">
        <v>4020332650</v>
      </c>
      <c r="B32" t="s">
        <v>28</v>
      </c>
      <c r="C32">
        <v>12764</v>
      </c>
      <c r="D32" s="10">
        <v>0</v>
      </c>
      <c r="E32" s="10">
        <v>0</v>
      </c>
      <c r="F32">
        <v>0</v>
      </c>
      <c r="G32" s="10">
        <v>0</v>
      </c>
      <c r="H32" s="10">
        <v>0</v>
      </c>
      <c r="I32" s="10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1980</v>
      </c>
      <c r="Y32" s="18">
        <v>8378563200</v>
      </c>
      <c r="Z32">
        <f>COUNTIF(dailyActivity_merged[Id],Y32)</f>
        <v>31</v>
      </c>
      <c r="AA32" t="str">
        <f t="shared" si="0"/>
        <v>Active</v>
      </c>
      <c r="AB32" s="10">
        <f>(SUMIFS(dailyActivity_merged[TotalDistance],dailyActivity_merged[Id],Y32))</f>
        <v>214.32000231742848</v>
      </c>
      <c r="AC32" s="10">
        <f t="shared" si="1"/>
        <v>6.9135484618525318</v>
      </c>
      <c r="AD32" t="str">
        <f t="shared" si="2"/>
        <v>intermediate</v>
      </c>
      <c r="AE32">
        <f>SUMIFS(dailyActivity_merged[TotalSteps],dailyActivity_merged[Id],Y32)</f>
        <v>395684</v>
      </c>
      <c r="AF32">
        <f>SUMIFS(dailyActivity_merged[Calories],dailyActivity_merged[Id],Y32)</f>
        <v>106534</v>
      </c>
      <c r="AG32">
        <f>SUMIFS(dailyActivity_merged[VeryActiveMinutes],dailyActivity_merged[Id],Y32)</f>
        <v>1819</v>
      </c>
      <c r="AH32">
        <f>SUMIFS(dailyActivity_merged[FairlyActiveMinutes],dailyActivity_merged[Id],Y32)</f>
        <v>318</v>
      </c>
      <c r="AI32" s="19">
        <f>SUMIFS(dailyActivity_merged[LightlyActiveMinutes],dailyActivity_merged[Id],Y32)</f>
        <v>4839</v>
      </c>
      <c r="AM32" s="18" t="s">
        <v>44</v>
      </c>
      <c r="AN32">
        <f>COUNTIF(dailyActivity_merged[ActivityDate],AM32)</f>
        <v>24</v>
      </c>
      <c r="AO32" t="str">
        <f t="shared" si="3"/>
        <v>Less users active</v>
      </c>
      <c r="AP32" s="10">
        <f>SUMIFS(dailyActivity_merged[TotalDistance],dailyActivity_merged[ActivityDate],AM32)</f>
        <v>131.86999940872192</v>
      </c>
      <c r="AQ32" s="10">
        <f t="shared" si="4"/>
        <v>5.4945833086967468</v>
      </c>
      <c r="AR32" t="str">
        <f t="shared" si="5"/>
        <v>intermediate active day</v>
      </c>
      <c r="AS32" s="26">
        <f>SUMIFS(dailyActivity_merged[TotalSteps],dailyActivity_merged[ActivityDate],AM32)</f>
        <v>306336</v>
      </c>
      <c r="AT32">
        <f>SUMIFS(dailyActivity_merged[Calories],dailyActivity_merged[ActivityDate],AM32)</f>
        <v>52562</v>
      </c>
      <c r="AU32">
        <f>SUMIFS(dailyActivity_merged[VeryActiveMinutes],dailyActivity_merged[ActivityDate],AM32)</f>
        <v>510</v>
      </c>
      <c r="AV32">
        <f>SUMIFS(dailyActivity_merged[FairlyActiveMinutes],dailyActivity_merged[ActivityDate],AM32)</f>
        <v>348</v>
      </c>
      <c r="AW32" s="19">
        <f>SUMIFS(dailyActivity_merged[LightlyActiveMinutes],dailyActivity_merged[ActivityDate],AM32)</f>
        <v>4429</v>
      </c>
    </row>
    <row r="33" spans="1:49" ht="15" thickBot="1" x14ac:dyDescent="0.35">
      <c r="A33">
        <v>4020332650</v>
      </c>
      <c r="B33" t="s">
        <v>29</v>
      </c>
      <c r="C33">
        <v>12764</v>
      </c>
      <c r="D33" s="10">
        <v>0</v>
      </c>
      <c r="E33" s="10">
        <v>0</v>
      </c>
      <c r="F33">
        <v>0</v>
      </c>
      <c r="G33" s="10">
        <v>0</v>
      </c>
      <c r="H33" s="10">
        <v>0</v>
      </c>
      <c r="I33" s="10">
        <v>0</v>
      </c>
      <c r="J33">
        <v>0</v>
      </c>
      <c r="K33">
        <v>0</v>
      </c>
      <c r="L33">
        <v>0</v>
      </c>
      <c r="M33">
        <v>0</v>
      </c>
      <c r="N33">
        <v>1440</v>
      </c>
      <c r="O33">
        <v>1980</v>
      </c>
      <c r="Y33" s="18">
        <v>8583815059</v>
      </c>
      <c r="Z33">
        <f>COUNTIF(dailyActivity_merged[Id],Y33)</f>
        <v>31</v>
      </c>
      <c r="AA33" t="str">
        <f t="shared" si="0"/>
        <v>Active</v>
      </c>
      <c r="AB33" s="10">
        <f>(SUMIFS(dailyActivity_merged[TotalDistance],dailyActivity_merged[Id],Y33))</f>
        <v>174.07999849319464</v>
      </c>
      <c r="AC33" s="10">
        <f t="shared" si="1"/>
        <v>5.6154838223611172</v>
      </c>
      <c r="AD33" t="str">
        <f t="shared" si="2"/>
        <v>intermediate</v>
      </c>
      <c r="AE33">
        <f>SUMIFS(dailyActivity_merged[TotalSteps],dailyActivity_merged[Id],Y33)</f>
        <v>395684</v>
      </c>
      <c r="AF33">
        <f>SUMIFS(dailyActivity_merged[Calories],dailyActivity_merged[Id],Y33)</f>
        <v>84693</v>
      </c>
      <c r="AG33">
        <f>SUMIFS(dailyActivity_merged[VeryActiveMinutes],dailyActivity_merged[Id],Y33)</f>
        <v>300</v>
      </c>
      <c r="AH33">
        <f>SUMIFS(dailyActivity_merged[FairlyActiveMinutes],dailyActivity_merged[Id],Y33)</f>
        <v>688</v>
      </c>
      <c r="AI33" s="19">
        <f>SUMIFS(dailyActivity_merged[LightlyActiveMinutes],dailyActivity_merged[Id],Y33)</f>
        <v>4287</v>
      </c>
      <c r="AM33" s="20" t="s">
        <v>45</v>
      </c>
      <c r="AN33" s="23">
        <f>COUNTIF(dailyActivity_merged[ActivityDate],AM33)</f>
        <v>21</v>
      </c>
      <c r="AO33" s="23" t="str">
        <f t="shared" si="3"/>
        <v>Less users active</v>
      </c>
      <c r="AP33" s="35">
        <f>SUMIFS(dailyActivity_merged[TotalDistance],dailyActivity_merged[ActivityDate],AM33)</f>
        <v>51.309999743476524</v>
      </c>
      <c r="AQ33" s="35">
        <f t="shared" si="4"/>
        <v>2.4433333211179296</v>
      </c>
      <c r="AR33" s="23" t="str">
        <f t="shared" si="5"/>
        <v>less active day</v>
      </c>
      <c r="AS33" s="23">
        <f>SUMIFS(dailyActivity_merged[TotalSteps],dailyActivity_merged[ActivityDate],AM33)</f>
        <v>268044</v>
      </c>
      <c r="AT33" s="23">
        <f>SUMIFS(dailyActivity_merged[Calories],dailyActivity_merged[ActivityDate],AM33)</f>
        <v>23925</v>
      </c>
      <c r="AU33" s="23">
        <f>SUMIFS(dailyActivity_merged[VeryActiveMinutes],dailyActivity_merged[ActivityDate],AM33)</f>
        <v>88</v>
      </c>
      <c r="AV33" s="23">
        <f>SUMIFS(dailyActivity_merged[FairlyActiveMinutes],dailyActivity_merged[ActivityDate],AM33)</f>
        <v>45</v>
      </c>
      <c r="AW33" s="36">
        <f>SUMIFS(dailyActivity_merged[LightlyActiveMinutes],dailyActivity_merged[ActivityDate],AM33)</f>
        <v>2075</v>
      </c>
    </row>
    <row r="34" spans="1:49" ht="15" thickTop="1" x14ac:dyDescent="0.3">
      <c r="A34">
        <v>4020332650</v>
      </c>
      <c r="B34" t="s">
        <v>30</v>
      </c>
      <c r="C34">
        <v>12764</v>
      </c>
      <c r="D34" s="10">
        <v>0</v>
      </c>
      <c r="E34" s="10">
        <v>0</v>
      </c>
      <c r="F34">
        <v>0</v>
      </c>
      <c r="G34" s="10">
        <v>0</v>
      </c>
      <c r="H34" s="10">
        <v>0</v>
      </c>
      <c r="I34" s="10">
        <v>0</v>
      </c>
      <c r="J34">
        <v>0</v>
      </c>
      <c r="K34">
        <v>0</v>
      </c>
      <c r="L34">
        <v>0</v>
      </c>
      <c r="M34">
        <v>0</v>
      </c>
      <c r="N34">
        <v>1440</v>
      </c>
      <c r="O34">
        <v>1980</v>
      </c>
      <c r="Y34" s="18">
        <v>8792009665</v>
      </c>
      <c r="Z34">
        <f>COUNTIF(dailyActivity_merged[Id],Y34)</f>
        <v>29</v>
      </c>
      <c r="AA34" t="str">
        <f t="shared" si="0"/>
        <v>Active</v>
      </c>
      <c r="AB34" s="10">
        <f>(SUMIFS(dailyActivity_merged[TotalDistance],dailyActivity_merged[Id],Y34))</f>
        <v>34.409999787807486</v>
      </c>
      <c r="AC34" s="10">
        <f t="shared" si="1"/>
        <v>1.1865517168209478</v>
      </c>
      <c r="AD34" t="str">
        <f t="shared" si="2"/>
        <v>Beginer</v>
      </c>
      <c r="AE34">
        <f>SUMIFS(dailyActivity_merged[TotalSteps],dailyActivity_merged[Id],Y34)</f>
        <v>370156</v>
      </c>
      <c r="AF34">
        <f>SUMIFS(dailyActivity_merged[Calories],dailyActivity_merged[Id],Y34)</f>
        <v>56907</v>
      </c>
      <c r="AG34">
        <f>SUMIFS(dailyActivity_merged[VeryActiveMinutes],dailyActivity_merged[Id],Y34)</f>
        <v>28</v>
      </c>
      <c r="AH34">
        <f>SUMIFS(dailyActivity_merged[FairlyActiveMinutes],dailyActivity_merged[Id],Y34)</f>
        <v>117</v>
      </c>
      <c r="AI34" s="19">
        <f>SUMIFS(dailyActivity_merged[LightlyActiveMinutes],dailyActivity_merged[Id],Y34)</f>
        <v>2662</v>
      </c>
    </row>
    <row r="35" spans="1:49" ht="15" thickBot="1" x14ac:dyDescent="0.35">
      <c r="A35">
        <v>4020332650</v>
      </c>
      <c r="B35" t="s">
        <v>31</v>
      </c>
      <c r="C35">
        <v>12764</v>
      </c>
      <c r="D35" s="10">
        <v>0</v>
      </c>
      <c r="E35" s="10">
        <v>0</v>
      </c>
      <c r="F35">
        <v>0</v>
      </c>
      <c r="G35" s="10">
        <v>0</v>
      </c>
      <c r="H35" s="10">
        <v>0</v>
      </c>
      <c r="I35" s="10">
        <v>0</v>
      </c>
      <c r="J35">
        <v>0</v>
      </c>
      <c r="K35">
        <v>0</v>
      </c>
      <c r="L35">
        <v>0</v>
      </c>
      <c r="M35">
        <v>0</v>
      </c>
      <c r="N35">
        <v>1440</v>
      </c>
      <c r="O35">
        <v>1980</v>
      </c>
      <c r="Y35" s="20">
        <v>8877689391</v>
      </c>
      <c r="Z35" s="23">
        <f>COUNTIF(dailyActivity_merged[Id],Y35)</f>
        <v>31</v>
      </c>
      <c r="AA35" s="23" t="str">
        <f t="shared" si="0"/>
        <v>Active</v>
      </c>
      <c r="AB35" s="35">
        <f>(SUMIFS(dailyActivity_merged[TotalDistance],dailyActivity_merged[Id],Y35))</f>
        <v>409.59999728202826</v>
      </c>
      <c r="AC35" s="35">
        <f t="shared" si="1"/>
        <v>13.212903138129944</v>
      </c>
      <c r="AD35" s="23" t="str">
        <f t="shared" si="2"/>
        <v>Pro</v>
      </c>
      <c r="AE35" s="23">
        <f>SUMIFS(dailyActivity_merged[TotalSteps],dailyActivity_merged[Id],Y35)</f>
        <v>395684</v>
      </c>
      <c r="AF35" s="23">
        <f>SUMIFS(dailyActivity_merged[Calories],dailyActivity_merged[Id],Y35)</f>
        <v>106028</v>
      </c>
      <c r="AG35" s="23">
        <f>SUMIFS(dailyActivity_merged[VeryActiveMinutes],dailyActivity_merged[Id],Y35)</f>
        <v>2048</v>
      </c>
      <c r="AH35" s="23">
        <f>SUMIFS(dailyActivity_merged[FairlyActiveMinutes],dailyActivity_merged[Id],Y35)</f>
        <v>308</v>
      </c>
      <c r="AI35" s="36">
        <f>SUMIFS(dailyActivity_merged[LightlyActiveMinutes],dailyActivity_merged[Id],Y35)</f>
        <v>7276</v>
      </c>
    </row>
    <row r="36" spans="1:49" ht="15" thickTop="1" x14ac:dyDescent="0.3">
      <c r="A36">
        <v>4020332650</v>
      </c>
      <c r="B36" t="s">
        <v>32</v>
      </c>
      <c r="C36">
        <v>12764</v>
      </c>
      <c r="D36" s="10">
        <v>0</v>
      </c>
      <c r="E36" s="10">
        <v>0</v>
      </c>
      <c r="F36">
        <v>0</v>
      </c>
      <c r="G36" s="10">
        <v>0</v>
      </c>
      <c r="H36" s="10">
        <v>0</v>
      </c>
      <c r="I36" s="10">
        <v>0</v>
      </c>
      <c r="J36">
        <v>0</v>
      </c>
      <c r="K36">
        <v>0</v>
      </c>
      <c r="L36">
        <v>0</v>
      </c>
      <c r="M36">
        <v>0</v>
      </c>
      <c r="N36">
        <v>1440</v>
      </c>
      <c r="O36">
        <v>1980</v>
      </c>
    </row>
    <row r="37" spans="1:49" x14ac:dyDescent="0.3">
      <c r="A37">
        <v>4020332650</v>
      </c>
      <c r="B37" t="s">
        <v>33</v>
      </c>
      <c r="C37">
        <v>12764</v>
      </c>
      <c r="D37" s="10">
        <v>0</v>
      </c>
      <c r="E37" s="10">
        <v>0</v>
      </c>
      <c r="F37">
        <v>0</v>
      </c>
      <c r="G37" s="10">
        <v>0</v>
      </c>
      <c r="H37" s="10">
        <v>0</v>
      </c>
      <c r="I37" s="10">
        <v>0</v>
      </c>
      <c r="J37">
        <v>0</v>
      </c>
      <c r="K37">
        <v>0</v>
      </c>
      <c r="L37">
        <v>0</v>
      </c>
      <c r="M37">
        <v>0</v>
      </c>
      <c r="N37">
        <v>1440</v>
      </c>
      <c r="O37">
        <v>1980</v>
      </c>
    </row>
    <row r="38" spans="1:49" ht="15" thickBot="1" x14ac:dyDescent="0.35">
      <c r="A38">
        <v>4020332650</v>
      </c>
      <c r="B38" t="s">
        <v>34</v>
      </c>
      <c r="C38">
        <v>12764</v>
      </c>
      <c r="D38" s="10">
        <v>0</v>
      </c>
      <c r="E38" s="10">
        <v>0</v>
      </c>
      <c r="F38">
        <v>0</v>
      </c>
      <c r="G38" s="10">
        <v>0</v>
      </c>
      <c r="H38" s="10">
        <v>0</v>
      </c>
      <c r="I38" s="10">
        <v>0</v>
      </c>
      <c r="J38">
        <v>0</v>
      </c>
      <c r="K38">
        <v>0</v>
      </c>
      <c r="L38">
        <v>0</v>
      </c>
      <c r="M38">
        <v>0</v>
      </c>
      <c r="N38">
        <v>1440</v>
      </c>
      <c r="O38">
        <v>1980</v>
      </c>
      <c r="Y38" s="23"/>
      <c r="Z38" s="23"/>
    </row>
    <row r="39" spans="1:49" ht="15.6" thickTop="1" thickBot="1" x14ac:dyDescent="0.35">
      <c r="A39">
        <v>4057192912</v>
      </c>
      <c r="B39" t="s">
        <v>17</v>
      </c>
      <c r="C39">
        <v>12764</v>
      </c>
      <c r="D39" s="10">
        <v>0</v>
      </c>
      <c r="E39" s="10">
        <v>0</v>
      </c>
      <c r="F39">
        <v>0</v>
      </c>
      <c r="G39" s="10">
        <v>0</v>
      </c>
      <c r="H39" s="10">
        <v>0</v>
      </c>
      <c r="I39" s="10">
        <v>0</v>
      </c>
      <c r="J39">
        <v>0</v>
      </c>
      <c r="K39">
        <v>0</v>
      </c>
      <c r="L39">
        <v>0</v>
      </c>
      <c r="M39">
        <v>0</v>
      </c>
      <c r="N39">
        <v>1440</v>
      </c>
      <c r="O39">
        <v>1776</v>
      </c>
      <c r="X39" s="19"/>
      <c r="Y39" s="55" t="s">
        <v>150</v>
      </c>
      <c r="Z39" s="56"/>
      <c r="AB39" s="55" t="s">
        <v>150</v>
      </c>
      <c r="AC39" s="56"/>
    </row>
    <row r="40" spans="1:49" ht="15" thickTop="1" x14ac:dyDescent="0.3">
      <c r="A40">
        <v>4319703577</v>
      </c>
      <c r="B40" t="s">
        <v>15</v>
      </c>
      <c r="C40">
        <v>12764</v>
      </c>
      <c r="D40" s="10">
        <v>5.1999998092651403</v>
      </c>
      <c r="E40" s="10">
        <v>5.1999998092651403</v>
      </c>
      <c r="F40">
        <v>0</v>
      </c>
      <c r="G40" s="10">
        <v>0</v>
      </c>
      <c r="H40" s="10">
        <v>0</v>
      </c>
      <c r="I40" s="10">
        <v>0</v>
      </c>
      <c r="J40">
        <v>0</v>
      </c>
      <c r="K40">
        <v>0</v>
      </c>
      <c r="L40">
        <v>0</v>
      </c>
      <c r="M40">
        <v>0</v>
      </c>
      <c r="N40">
        <v>1440</v>
      </c>
      <c r="O40">
        <v>2115</v>
      </c>
      <c r="Y40" s="44" t="s">
        <v>147</v>
      </c>
      <c r="Z40" s="45">
        <f>COUNTIF('wefit required set'!$AA$3:$AA$35,"Active")</f>
        <v>29</v>
      </c>
      <c r="AB40" s="44" t="s">
        <v>154</v>
      </c>
      <c r="AC40" s="45">
        <f>COUNTIF($AD$3:$AD$35,AB40)</f>
        <v>7</v>
      </c>
    </row>
    <row r="41" spans="1:49" x14ac:dyDescent="0.3">
      <c r="A41">
        <v>4388161847</v>
      </c>
      <c r="B41" t="s">
        <v>15</v>
      </c>
      <c r="C41">
        <v>12764</v>
      </c>
      <c r="D41" s="10">
        <v>7.7800002098083496</v>
      </c>
      <c r="E41" s="10">
        <v>7.7800002098083496</v>
      </c>
      <c r="F41">
        <v>0</v>
      </c>
      <c r="G41" s="10">
        <v>0</v>
      </c>
      <c r="H41" s="10">
        <v>0</v>
      </c>
      <c r="I41" s="10">
        <v>0</v>
      </c>
      <c r="J41">
        <v>0</v>
      </c>
      <c r="K41">
        <v>0</v>
      </c>
      <c r="L41">
        <v>0</v>
      </c>
      <c r="M41">
        <v>0</v>
      </c>
      <c r="N41">
        <v>1440</v>
      </c>
      <c r="O41">
        <v>2955</v>
      </c>
      <c r="Y41" s="18" t="s">
        <v>148</v>
      </c>
      <c r="Z41" s="19">
        <f>COUNTIF('wefit required set'!$AA$3:$AA$35,"Moderate")</f>
        <v>3</v>
      </c>
      <c r="AA41" s="46"/>
      <c r="AB41" t="s">
        <v>152</v>
      </c>
      <c r="AC41" s="19">
        <f t="shared" ref="AC41:AC42" si="6">COUNTIF($AD$3:$AD$35,AB41)</f>
        <v>20</v>
      </c>
    </row>
    <row r="42" spans="1:49" ht="15" thickBot="1" x14ac:dyDescent="0.35">
      <c r="A42">
        <v>4702921684</v>
      </c>
      <c r="B42" t="s">
        <v>34</v>
      </c>
      <c r="C42">
        <v>12764</v>
      </c>
      <c r="D42" s="10">
        <v>0</v>
      </c>
      <c r="E42" s="10">
        <v>0</v>
      </c>
      <c r="F42">
        <v>0</v>
      </c>
      <c r="G42" s="10">
        <v>0</v>
      </c>
      <c r="H42" s="10">
        <v>0</v>
      </c>
      <c r="I42" s="10">
        <v>0</v>
      </c>
      <c r="J42">
        <v>0</v>
      </c>
      <c r="K42">
        <v>0</v>
      </c>
      <c r="L42">
        <v>0</v>
      </c>
      <c r="M42">
        <v>0</v>
      </c>
      <c r="N42">
        <v>1440</v>
      </c>
      <c r="O42">
        <v>2017</v>
      </c>
      <c r="Y42" s="20" t="s">
        <v>149</v>
      </c>
      <c r="Z42" s="36">
        <f>COUNTIF('wefit required set'!$AA$3:$AA$35,"light")</f>
        <v>1</v>
      </c>
      <c r="AB42" s="20" t="s">
        <v>153</v>
      </c>
      <c r="AC42" s="36">
        <f t="shared" si="6"/>
        <v>6</v>
      </c>
    </row>
    <row r="43" spans="1:49" ht="15" thickTop="1" x14ac:dyDescent="0.3">
      <c r="A43">
        <v>5577150313</v>
      </c>
      <c r="B43" t="s">
        <v>40</v>
      </c>
      <c r="C43">
        <v>12764</v>
      </c>
      <c r="D43" s="10">
        <v>0</v>
      </c>
      <c r="E43" s="10">
        <v>0</v>
      </c>
      <c r="F43">
        <v>0</v>
      </c>
      <c r="G43" s="10">
        <v>0</v>
      </c>
      <c r="H43" s="10">
        <v>0</v>
      </c>
      <c r="I43" s="10">
        <v>0</v>
      </c>
      <c r="J43">
        <v>0</v>
      </c>
      <c r="K43">
        <v>0</v>
      </c>
      <c r="L43">
        <v>0</v>
      </c>
      <c r="M43">
        <v>0</v>
      </c>
      <c r="N43">
        <v>1440</v>
      </c>
      <c r="O43">
        <v>1819</v>
      </c>
    </row>
    <row r="44" spans="1:49" x14ac:dyDescent="0.3">
      <c r="A44">
        <v>5577150313</v>
      </c>
      <c r="B44" t="s">
        <v>41</v>
      </c>
      <c r="C44">
        <v>12764</v>
      </c>
      <c r="D44" s="10">
        <v>0</v>
      </c>
      <c r="E44" s="10">
        <v>0</v>
      </c>
      <c r="F44">
        <v>0</v>
      </c>
      <c r="G44" s="10">
        <v>0</v>
      </c>
      <c r="H44" s="10">
        <v>0</v>
      </c>
      <c r="I44" s="10">
        <v>0</v>
      </c>
      <c r="J44">
        <v>0</v>
      </c>
      <c r="K44">
        <v>0</v>
      </c>
      <c r="L44">
        <v>0</v>
      </c>
      <c r="M44">
        <v>0</v>
      </c>
      <c r="N44">
        <v>1440</v>
      </c>
      <c r="O44">
        <v>1819</v>
      </c>
    </row>
    <row r="45" spans="1:49" x14ac:dyDescent="0.3">
      <c r="A45">
        <v>6117666160</v>
      </c>
      <c r="B45" t="s">
        <v>15</v>
      </c>
      <c r="C45">
        <v>12764</v>
      </c>
      <c r="D45" s="10">
        <v>0</v>
      </c>
      <c r="E45" s="10">
        <v>0</v>
      </c>
      <c r="F45">
        <v>0</v>
      </c>
      <c r="G45" s="10">
        <v>0</v>
      </c>
      <c r="H45" s="10">
        <v>0</v>
      </c>
      <c r="I45" s="10">
        <v>0</v>
      </c>
      <c r="J45">
        <v>0</v>
      </c>
      <c r="K45">
        <v>0</v>
      </c>
      <c r="L45">
        <v>0</v>
      </c>
      <c r="M45">
        <v>0</v>
      </c>
      <c r="N45">
        <v>1440</v>
      </c>
      <c r="O45">
        <v>1496</v>
      </c>
    </row>
    <row r="46" spans="1:49" x14ac:dyDescent="0.3">
      <c r="A46">
        <v>6117666160</v>
      </c>
      <c r="B46" t="s">
        <v>16</v>
      </c>
      <c r="C46">
        <v>12764</v>
      </c>
      <c r="D46" s="10">
        <v>0</v>
      </c>
      <c r="E46" s="10">
        <v>0</v>
      </c>
      <c r="F46">
        <v>0</v>
      </c>
      <c r="G46" s="10">
        <v>0</v>
      </c>
      <c r="H46" s="10">
        <v>0</v>
      </c>
      <c r="I46" s="10">
        <v>0</v>
      </c>
      <c r="J46">
        <v>0</v>
      </c>
      <c r="K46">
        <v>0</v>
      </c>
      <c r="L46">
        <v>0</v>
      </c>
      <c r="M46">
        <v>0</v>
      </c>
      <c r="N46">
        <v>1440</v>
      </c>
      <c r="O46">
        <v>1496</v>
      </c>
    </row>
    <row r="47" spans="1:49" x14ac:dyDescent="0.3">
      <c r="A47">
        <v>6117666160</v>
      </c>
      <c r="B47" t="s">
        <v>17</v>
      </c>
      <c r="C47">
        <v>12764</v>
      </c>
      <c r="D47" s="10">
        <v>0</v>
      </c>
      <c r="E47" s="10">
        <v>0</v>
      </c>
      <c r="F47">
        <v>0</v>
      </c>
      <c r="G47" s="10">
        <v>0</v>
      </c>
      <c r="H47" s="10">
        <v>0</v>
      </c>
      <c r="I47" s="10">
        <v>0</v>
      </c>
      <c r="J47">
        <v>0</v>
      </c>
      <c r="K47">
        <v>0</v>
      </c>
      <c r="L47">
        <v>0</v>
      </c>
      <c r="M47">
        <v>0</v>
      </c>
      <c r="N47">
        <v>1440</v>
      </c>
      <c r="O47">
        <v>1496</v>
      </c>
    </row>
    <row r="48" spans="1:49" x14ac:dyDescent="0.3">
      <c r="A48">
        <v>6117666160</v>
      </c>
      <c r="B48" t="s">
        <v>28</v>
      </c>
      <c r="C48">
        <v>12764</v>
      </c>
      <c r="D48" s="10">
        <v>0</v>
      </c>
      <c r="E48" s="10">
        <v>0</v>
      </c>
      <c r="F48">
        <v>0</v>
      </c>
      <c r="G48" s="10">
        <v>0</v>
      </c>
      <c r="H48" s="10">
        <v>0</v>
      </c>
      <c r="I48" s="10">
        <v>0</v>
      </c>
      <c r="J48">
        <v>0</v>
      </c>
      <c r="K48">
        <v>0</v>
      </c>
      <c r="L48">
        <v>0</v>
      </c>
      <c r="M48">
        <v>0</v>
      </c>
      <c r="N48">
        <v>1440</v>
      </c>
      <c r="O48">
        <v>1497</v>
      </c>
    </row>
    <row r="49" spans="1:15" x14ac:dyDescent="0.3">
      <c r="A49">
        <v>6117666160</v>
      </c>
      <c r="B49" t="s">
        <v>36</v>
      </c>
      <c r="C49">
        <v>12764</v>
      </c>
      <c r="D49" s="10">
        <v>0</v>
      </c>
      <c r="E49" s="10">
        <v>0</v>
      </c>
      <c r="F49">
        <v>0</v>
      </c>
      <c r="G49" s="10">
        <v>0</v>
      </c>
      <c r="H49" s="10">
        <v>0</v>
      </c>
      <c r="I49" s="10">
        <v>0</v>
      </c>
      <c r="J49">
        <v>0</v>
      </c>
      <c r="K49">
        <v>0</v>
      </c>
      <c r="L49">
        <v>0</v>
      </c>
      <c r="M49">
        <v>0</v>
      </c>
      <c r="N49">
        <v>1440</v>
      </c>
      <c r="O49">
        <v>1496</v>
      </c>
    </row>
    <row r="50" spans="1:15" x14ac:dyDescent="0.3">
      <c r="A50">
        <v>6290855005</v>
      </c>
      <c r="B50" t="s">
        <v>24</v>
      </c>
      <c r="C50">
        <v>12764</v>
      </c>
      <c r="D50" s="10">
        <v>0</v>
      </c>
      <c r="E50" s="10">
        <v>0</v>
      </c>
      <c r="F50">
        <v>0</v>
      </c>
      <c r="G50" s="10">
        <v>0</v>
      </c>
      <c r="H50" s="10">
        <v>0</v>
      </c>
      <c r="I50" s="10">
        <v>0</v>
      </c>
      <c r="J50">
        <v>0</v>
      </c>
      <c r="K50">
        <v>0</v>
      </c>
      <c r="L50">
        <v>0</v>
      </c>
      <c r="M50">
        <v>0</v>
      </c>
      <c r="N50">
        <v>1440</v>
      </c>
      <c r="O50">
        <v>2060</v>
      </c>
    </row>
    <row r="51" spans="1:15" x14ac:dyDescent="0.3">
      <c r="A51">
        <v>6290855005</v>
      </c>
      <c r="B51" t="s">
        <v>29</v>
      </c>
      <c r="C51">
        <v>12764</v>
      </c>
      <c r="D51" s="10">
        <v>0</v>
      </c>
      <c r="E51" s="10">
        <v>0</v>
      </c>
      <c r="F51">
        <v>0</v>
      </c>
      <c r="G51" s="10">
        <v>0</v>
      </c>
      <c r="H51" s="10">
        <v>0</v>
      </c>
      <c r="I51" s="10">
        <v>0</v>
      </c>
      <c r="J51">
        <v>0</v>
      </c>
      <c r="K51">
        <v>0</v>
      </c>
      <c r="L51">
        <v>0</v>
      </c>
      <c r="M51">
        <v>0</v>
      </c>
      <c r="N51">
        <v>1440</v>
      </c>
      <c r="O51">
        <v>2060</v>
      </c>
    </row>
    <row r="52" spans="1:15" x14ac:dyDescent="0.3">
      <c r="A52">
        <v>6290855005</v>
      </c>
      <c r="B52" t="s">
        <v>32</v>
      </c>
      <c r="C52">
        <v>12764</v>
      </c>
      <c r="D52" s="10">
        <v>0</v>
      </c>
      <c r="E52" s="10">
        <v>0</v>
      </c>
      <c r="F52">
        <v>0</v>
      </c>
      <c r="G52" s="10">
        <v>0</v>
      </c>
      <c r="H52" s="10">
        <v>0</v>
      </c>
      <c r="I52" s="10">
        <v>0</v>
      </c>
      <c r="J52">
        <v>0</v>
      </c>
      <c r="K52">
        <v>0</v>
      </c>
      <c r="L52">
        <v>0</v>
      </c>
      <c r="M52">
        <v>0</v>
      </c>
      <c r="N52">
        <v>1440</v>
      </c>
      <c r="O52">
        <v>2060</v>
      </c>
    </row>
    <row r="53" spans="1:15" x14ac:dyDescent="0.3">
      <c r="A53">
        <v>6290855005</v>
      </c>
      <c r="B53" t="s">
        <v>43</v>
      </c>
      <c r="C53">
        <v>12764</v>
      </c>
      <c r="D53" s="10">
        <v>0</v>
      </c>
      <c r="E53" s="10">
        <v>0</v>
      </c>
      <c r="F53">
        <v>0</v>
      </c>
      <c r="G53" s="10">
        <v>0</v>
      </c>
      <c r="H53" s="10">
        <v>0</v>
      </c>
      <c r="I53" s="10">
        <v>0</v>
      </c>
      <c r="J53">
        <v>0</v>
      </c>
      <c r="K53">
        <v>0</v>
      </c>
      <c r="L53">
        <v>0</v>
      </c>
      <c r="M53">
        <v>0</v>
      </c>
      <c r="N53">
        <v>1440</v>
      </c>
      <c r="O53">
        <v>0</v>
      </c>
    </row>
    <row r="54" spans="1:15" x14ac:dyDescent="0.3">
      <c r="A54">
        <v>6775888955</v>
      </c>
      <c r="B54" t="s">
        <v>15</v>
      </c>
      <c r="C54">
        <v>12764</v>
      </c>
      <c r="D54" s="10">
        <v>0</v>
      </c>
      <c r="E54" s="10">
        <v>0</v>
      </c>
      <c r="F54">
        <v>0</v>
      </c>
      <c r="G54" s="10">
        <v>0</v>
      </c>
      <c r="H54" s="10">
        <v>0</v>
      </c>
      <c r="I54" s="10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1841</v>
      </c>
    </row>
    <row r="55" spans="1:15" x14ac:dyDescent="0.3">
      <c r="A55">
        <v>6775888955</v>
      </c>
      <c r="B55" t="s">
        <v>22</v>
      </c>
      <c r="C55">
        <v>12764</v>
      </c>
      <c r="D55" s="10">
        <v>0</v>
      </c>
      <c r="E55" s="10">
        <v>0</v>
      </c>
      <c r="F55">
        <v>0</v>
      </c>
      <c r="G55" s="10">
        <v>0</v>
      </c>
      <c r="H55" s="10">
        <v>0</v>
      </c>
      <c r="I55" s="10">
        <v>0</v>
      </c>
      <c r="J55">
        <v>0</v>
      </c>
      <c r="K55">
        <v>0</v>
      </c>
      <c r="L55">
        <v>0</v>
      </c>
      <c r="M55">
        <v>0</v>
      </c>
      <c r="N55">
        <v>1440</v>
      </c>
      <c r="O55">
        <v>1841</v>
      </c>
    </row>
    <row r="56" spans="1:15" x14ac:dyDescent="0.3">
      <c r="A56">
        <v>6775888955</v>
      </c>
      <c r="B56" t="s">
        <v>24</v>
      </c>
      <c r="C56">
        <v>12764</v>
      </c>
      <c r="D56" s="10">
        <v>0</v>
      </c>
      <c r="E56" s="10">
        <v>0</v>
      </c>
      <c r="F56">
        <v>0</v>
      </c>
      <c r="G56" s="10">
        <v>0</v>
      </c>
      <c r="H56" s="10">
        <v>0</v>
      </c>
      <c r="I56" s="10">
        <v>0</v>
      </c>
      <c r="J56">
        <v>0</v>
      </c>
      <c r="K56">
        <v>0</v>
      </c>
      <c r="L56">
        <v>0</v>
      </c>
      <c r="M56">
        <v>0</v>
      </c>
      <c r="N56">
        <v>1440</v>
      </c>
      <c r="O56">
        <v>1841</v>
      </c>
    </row>
    <row r="57" spans="1:15" x14ac:dyDescent="0.3">
      <c r="A57">
        <v>6775888955</v>
      </c>
      <c r="B57" t="s">
        <v>26</v>
      </c>
      <c r="C57">
        <v>12764</v>
      </c>
      <c r="D57" s="10">
        <v>0</v>
      </c>
      <c r="E57" s="10">
        <v>0</v>
      </c>
      <c r="F57">
        <v>0</v>
      </c>
      <c r="G57" s="10">
        <v>0</v>
      </c>
      <c r="H57" s="10">
        <v>0</v>
      </c>
      <c r="I57" s="10">
        <v>0</v>
      </c>
      <c r="J57">
        <v>0</v>
      </c>
      <c r="K57">
        <v>0</v>
      </c>
      <c r="L57">
        <v>0</v>
      </c>
      <c r="M57">
        <v>0</v>
      </c>
      <c r="N57">
        <v>1440</v>
      </c>
      <c r="O57">
        <v>1841</v>
      </c>
    </row>
    <row r="58" spans="1:15" x14ac:dyDescent="0.3">
      <c r="A58">
        <v>6775888955</v>
      </c>
      <c r="B58" t="s">
        <v>30</v>
      </c>
      <c r="C58">
        <v>12764</v>
      </c>
      <c r="D58" s="10">
        <v>0</v>
      </c>
      <c r="E58" s="10">
        <v>0</v>
      </c>
      <c r="F58">
        <v>0</v>
      </c>
      <c r="G58" s="10">
        <v>0</v>
      </c>
      <c r="H58" s="10">
        <v>0</v>
      </c>
      <c r="I58" s="10">
        <v>0</v>
      </c>
      <c r="J58">
        <v>0</v>
      </c>
      <c r="K58">
        <v>0</v>
      </c>
      <c r="L58">
        <v>0</v>
      </c>
      <c r="M58">
        <v>0</v>
      </c>
      <c r="N58">
        <v>1440</v>
      </c>
      <c r="O58">
        <v>1841</v>
      </c>
    </row>
    <row r="59" spans="1:15" x14ac:dyDescent="0.3">
      <c r="A59">
        <v>6775888955</v>
      </c>
      <c r="B59" t="s">
        <v>32</v>
      </c>
      <c r="C59">
        <v>12764</v>
      </c>
      <c r="D59" s="10">
        <v>0</v>
      </c>
      <c r="E59" s="10">
        <v>0</v>
      </c>
      <c r="F59">
        <v>0</v>
      </c>
      <c r="G59" s="10">
        <v>0</v>
      </c>
      <c r="H59" s="10">
        <v>0</v>
      </c>
      <c r="I59" s="10">
        <v>0</v>
      </c>
      <c r="J59">
        <v>0</v>
      </c>
      <c r="K59">
        <v>0</v>
      </c>
      <c r="L59">
        <v>0</v>
      </c>
      <c r="M59">
        <v>0</v>
      </c>
      <c r="N59">
        <v>1440</v>
      </c>
      <c r="O59">
        <v>1841</v>
      </c>
    </row>
    <row r="60" spans="1:15" x14ac:dyDescent="0.3">
      <c r="A60">
        <v>6775888955</v>
      </c>
      <c r="B60" t="s">
        <v>35</v>
      </c>
      <c r="C60">
        <v>12764</v>
      </c>
      <c r="D60" s="10">
        <v>0</v>
      </c>
      <c r="E60" s="10">
        <v>0</v>
      </c>
      <c r="F60">
        <v>0</v>
      </c>
      <c r="G60" s="10">
        <v>0</v>
      </c>
      <c r="H60" s="10">
        <v>0</v>
      </c>
      <c r="I60" s="10">
        <v>0</v>
      </c>
      <c r="J60">
        <v>0</v>
      </c>
      <c r="K60">
        <v>0</v>
      </c>
      <c r="L60">
        <v>0</v>
      </c>
      <c r="M60">
        <v>0</v>
      </c>
      <c r="N60">
        <v>1440</v>
      </c>
      <c r="O60">
        <v>1841</v>
      </c>
    </row>
    <row r="61" spans="1:15" x14ac:dyDescent="0.3">
      <c r="A61">
        <v>6775888955</v>
      </c>
      <c r="B61" t="s">
        <v>37</v>
      </c>
      <c r="C61">
        <v>12764</v>
      </c>
      <c r="D61" s="10">
        <v>0</v>
      </c>
      <c r="E61" s="10">
        <v>0</v>
      </c>
      <c r="F61">
        <v>0</v>
      </c>
      <c r="G61" s="10">
        <v>0</v>
      </c>
      <c r="H61" s="10">
        <v>0</v>
      </c>
      <c r="I61" s="10">
        <v>0</v>
      </c>
      <c r="J61">
        <v>0</v>
      </c>
      <c r="K61">
        <v>0</v>
      </c>
      <c r="L61">
        <v>0</v>
      </c>
      <c r="M61">
        <v>0</v>
      </c>
      <c r="N61">
        <v>1440</v>
      </c>
      <c r="O61">
        <v>1841</v>
      </c>
    </row>
    <row r="62" spans="1:15" x14ac:dyDescent="0.3">
      <c r="A62">
        <v>6775888955</v>
      </c>
      <c r="B62" t="s">
        <v>38</v>
      </c>
      <c r="C62">
        <v>12764</v>
      </c>
      <c r="D62" s="10">
        <v>0</v>
      </c>
      <c r="E62" s="10">
        <v>0</v>
      </c>
      <c r="F62">
        <v>0</v>
      </c>
      <c r="G62" s="10">
        <v>0</v>
      </c>
      <c r="H62" s="10">
        <v>0</v>
      </c>
      <c r="I62" s="10">
        <v>0</v>
      </c>
      <c r="J62">
        <v>0</v>
      </c>
      <c r="K62">
        <v>0</v>
      </c>
      <c r="L62">
        <v>0</v>
      </c>
      <c r="M62">
        <v>0</v>
      </c>
      <c r="N62">
        <v>1440</v>
      </c>
      <c r="O62">
        <v>1841</v>
      </c>
    </row>
    <row r="63" spans="1:15" x14ac:dyDescent="0.3">
      <c r="A63">
        <v>7007744171</v>
      </c>
      <c r="B63" t="s">
        <v>37</v>
      </c>
      <c r="C63">
        <v>12764</v>
      </c>
      <c r="D63" s="10">
        <v>0</v>
      </c>
      <c r="E63" s="10">
        <v>0</v>
      </c>
      <c r="F63">
        <v>0</v>
      </c>
      <c r="G63" s="10">
        <v>0</v>
      </c>
      <c r="H63" s="10">
        <v>0</v>
      </c>
      <c r="I63" s="10">
        <v>0</v>
      </c>
      <c r="J63">
        <v>0</v>
      </c>
      <c r="K63">
        <v>0</v>
      </c>
      <c r="L63">
        <v>0</v>
      </c>
      <c r="M63">
        <v>0</v>
      </c>
      <c r="N63">
        <v>1440</v>
      </c>
      <c r="O63">
        <v>1557</v>
      </c>
    </row>
    <row r="64" spans="1:15" x14ac:dyDescent="0.3">
      <c r="A64">
        <v>7086361926</v>
      </c>
      <c r="B64" t="s">
        <v>20</v>
      </c>
      <c r="C64">
        <v>12764</v>
      </c>
      <c r="D64" s="10">
        <v>0</v>
      </c>
      <c r="E64" s="10">
        <v>0</v>
      </c>
      <c r="F64">
        <v>0</v>
      </c>
      <c r="G64" s="10">
        <v>0</v>
      </c>
      <c r="H64" s="10">
        <v>0</v>
      </c>
      <c r="I64" s="10">
        <v>0</v>
      </c>
      <c r="J64">
        <v>0</v>
      </c>
      <c r="K64">
        <v>0</v>
      </c>
      <c r="L64">
        <v>0</v>
      </c>
      <c r="M64">
        <v>0</v>
      </c>
      <c r="N64">
        <v>1440</v>
      </c>
      <c r="O64">
        <v>1629</v>
      </c>
    </row>
    <row r="65" spans="1:15" x14ac:dyDescent="0.3">
      <c r="A65">
        <v>8253242879</v>
      </c>
      <c r="B65" t="s">
        <v>33</v>
      </c>
      <c r="C65">
        <v>12764</v>
      </c>
      <c r="D65" s="10">
        <v>0</v>
      </c>
      <c r="E65" s="10">
        <v>0</v>
      </c>
      <c r="F65">
        <v>0</v>
      </c>
      <c r="G65" s="10">
        <v>0</v>
      </c>
      <c r="H65" s="10">
        <v>0</v>
      </c>
      <c r="I65" s="10">
        <v>0</v>
      </c>
      <c r="J65">
        <v>0</v>
      </c>
      <c r="K65">
        <v>0</v>
      </c>
      <c r="L65">
        <v>0</v>
      </c>
      <c r="M65">
        <v>0</v>
      </c>
      <c r="N65">
        <v>1440</v>
      </c>
      <c r="O65">
        <v>0</v>
      </c>
    </row>
    <row r="66" spans="1:15" x14ac:dyDescent="0.3">
      <c r="A66">
        <v>8583815059</v>
      </c>
      <c r="B66" t="s">
        <v>19</v>
      </c>
      <c r="C66">
        <v>12764</v>
      </c>
      <c r="D66" s="10">
        <v>4.1500000953674299</v>
      </c>
      <c r="E66" s="10">
        <v>4.1500000953674299</v>
      </c>
      <c r="F66">
        <v>0</v>
      </c>
      <c r="G66" s="10">
        <v>0</v>
      </c>
      <c r="H66" s="10">
        <v>0</v>
      </c>
      <c r="I66" s="10">
        <v>0</v>
      </c>
      <c r="J66">
        <v>0</v>
      </c>
      <c r="K66">
        <v>0</v>
      </c>
      <c r="L66">
        <v>0</v>
      </c>
      <c r="M66">
        <v>0</v>
      </c>
      <c r="N66">
        <v>1440</v>
      </c>
      <c r="O66">
        <v>2693</v>
      </c>
    </row>
    <row r="67" spans="1:15" x14ac:dyDescent="0.3">
      <c r="A67">
        <v>8583815059</v>
      </c>
      <c r="B67" t="s">
        <v>20</v>
      </c>
      <c r="C67">
        <v>12764</v>
      </c>
      <c r="D67" s="10">
        <v>2.3499999046325701</v>
      </c>
      <c r="E67" s="10">
        <v>2.3499999046325701</v>
      </c>
      <c r="F67">
        <v>0</v>
      </c>
      <c r="G67" s="10">
        <v>0</v>
      </c>
      <c r="H67" s="10">
        <v>0</v>
      </c>
      <c r="I67" s="10">
        <v>0</v>
      </c>
      <c r="J67">
        <v>0</v>
      </c>
      <c r="K67">
        <v>0</v>
      </c>
      <c r="L67">
        <v>0</v>
      </c>
      <c r="M67">
        <v>0</v>
      </c>
      <c r="N67">
        <v>1440</v>
      </c>
      <c r="O67">
        <v>2439</v>
      </c>
    </row>
    <row r="68" spans="1:15" x14ac:dyDescent="0.3">
      <c r="A68">
        <v>8583815059</v>
      </c>
      <c r="B68" t="s">
        <v>35</v>
      </c>
      <c r="C68">
        <v>12764</v>
      </c>
      <c r="D68" s="10">
        <v>6.6100001335143999</v>
      </c>
      <c r="E68" s="10">
        <v>6.6100001335143999</v>
      </c>
      <c r="F68">
        <v>0</v>
      </c>
      <c r="G68" s="10">
        <v>0</v>
      </c>
      <c r="H68" s="10">
        <v>0</v>
      </c>
      <c r="I68" s="10">
        <v>0</v>
      </c>
      <c r="J68">
        <v>0</v>
      </c>
      <c r="K68">
        <v>0</v>
      </c>
      <c r="L68">
        <v>0</v>
      </c>
      <c r="M68">
        <v>0</v>
      </c>
      <c r="N68">
        <v>1440</v>
      </c>
      <c r="O68">
        <v>2894</v>
      </c>
    </row>
    <row r="69" spans="1:15" x14ac:dyDescent="0.3">
      <c r="A69">
        <v>8583815059</v>
      </c>
      <c r="B69" t="s">
        <v>36</v>
      </c>
      <c r="C69">
        <v>12764</v>
      </c>
      <c r="D69" s="10">
        <v>9.3699998855590803</v>
      </c>
      <c r="E69" s="10">
        <v>9.3699998855590803</v>
      </c>
      <c r="F69">
        <v>0</v>
      </c>
      <c r="G69" s="10">
        <v>0</v>
      </c>
      <c r="H69" s="10">
        <v>0</v>
      </c>
      <c r="I69" s="10">
        <v>0</v>
      </c>
      <c r="J69">
        <v>0</v>
      </c>
      <c r="K69">
        <v>0</v>
      </c>
      <c r="L69">
        <v>0</v>
      </c>
      <c r="M69">
        <v>0</v>
      </c>
      <c r="N69">
        <v>1440</v>
      </c>
      <c r="O69">
        <v>3212</v>
      </c>
    </row>
    <row r="70" spans="1:15" x14ac:dyDescent="0.3">
      <c r="A70">
        <v>8583815059</v>
      </c>
      <c r="B70" t="s">
        <v>37</v>
      </c>
      <c r="C70">
        <v>12764</v>
      </c>
      <c r="D70" s="10">
        <v>2.7999999523162802</v>
      </c>
      <c r="E70" s="10">
        <v>2.7999999523162802</v>
      </c>
      <c r="F70">
        <v>0</v>
      </c>
      <c r="G70" s="10">
        <v>0</v>
      </c>
      <c r="H70" s="10">
        <v>0</v>
      </c>
      <c r="I70" s="10">
        <v>0</v>
      </c>
      <c r="J70">
        <v>0</v>
      </c>
      <c r="K70">
        <v>0</v>
      </c>
      <c r="L70">
        <v>0</v>
      </c>
      <c r="M70">
        <v>0</v>
      </c>
      <c r="N70">
        <v>1440</v>
      </c>
      <c r="O70">
        <v>2516</v>
      </c>
    </row>
    <row r="71" spans="1:15" x14ac:dyDescent="0.3">
      <c r="A71">
        <v>8583815059</v>
      </c>
      <c r="B71" t="s">
        <v>45</v>
      </c>
      <c r="C71">
        <v>12764</v>
      </c>
      <c r="D71" s="10">
        <v>0</v>
      </c>
      <c r="E71" s="10">
        <v>0</v>
      </c>
      <c r="F71">
        <v>0</v>
      </c>
      <c r="G71" s="10">
        <v>0</v>
      </c>
      <c r="H71" s="10">
        <v>0</v>
      </c>
      <c r="I71" s="10">
        <v>0</v>
      </c>
      <c r="J71">
        <v>0</v>
      </c>
      <c r="K71">
        <v>0</v>
      </c>
      <c r="L71">
        <v>0</v>
      </c>
      <c r="M71">
        <v>0</v>
      </c>
      <c r="N71">
        <v>1440</v>
      </c>
      <c r="O71">
        <v>0</v>
      </c>
    </row>
    <row r="72" spans="1:15" x14ac:dyDescent="0.3">
      <c r="A72">
        <v>8792009665</v>
      </c>
      <c r="B72" t="s">
        <v>20</v>
      </c>
      <c r="C72">
        <v>12764</v>
      </c>
      <c r="D72" s="10">
        <v>0</v>
      </c>
      <c r="E72" s="10">
        <v>0</v>
      </c>
      <c r="F72">
        <v>0</v>
      </c>
      <c r="G72" s="10">
        <v>0</v>
      </c>
      <c r="H72" s="10">
        <v>0</v>
      </c>
      <c r="I72" s="10">
        <v>0</v>
      </c>
      <c r="J72">
        <v>0</v>
      </c>
      <c r="K72">
        <v>0</v>
      </c>
      <c r="L72">
        <v>0</v>
      </c>
      <c r="M72">
        <v>0</v>
      </c>
      <c r="N72">
        <v>1440</v>
      </c>
      <c r="O72">
        <v>1688</v>
      </c>
    </row>
    <row r="73" spans="1:15" x14ac:dyDescent="0.3">
      <c r="A73">
        <v>8792009665</v>
      </c>
      <c r="B73" t="s">
        <v>21</v>
      </c>
      <c r="C73">
        <v>12764</v>
      </c>
      <c r="D73" s="10">
        <v>0</v>
      </c>
      <c r="E73" s="10">
        <v>0</v>
      </c>
      <c r="F73">
        <v>0</v>
      </c>
      <c r="G73" s="10">
        <v>0</v>
      </c>
      <c r="H73" s="10">
        <v>0</v>
      </c>
      <c r="I73" s="10">
        <v>0</v>
      </c>
      <c r="J73">
        <v>0</v>
      </c>
      <c r="K73">
        <v>0</v>
      </c>
      <c r="L73">
        <v>0</v>
      </c>
      <c r="M73">
        <v>0</v>
      </c>
      <c r="N73">
        <v>1440</v>
      </c>
      <c r="O73">
        <v>1688</v>
      </c>
    </row>
    <row r="74" spans="1:15" x14ac:dyDescent="0.3">
      <c r="A74">
        <v>8792009665</v>
      </c>
      <c r="B74" t="s">
        <v>22</v>
      </c>
      <c r="C74">
        <v>12764</v>
      </c>
      <c r="D74" s="10">
        <v>0</v>
      </c>
      <c r="E74" s="10">
        <v>0</v>
      </c>
      <c r="F74">
        <v>0</v>
      </c>
      <c r="G74" s="10">
        <v>0</v>
      </c>
      <c r="H74" s="10">
        <v>0</v>
      </c>
      <c r="I74" s="10">
        <v>0</v>
      </c>
      <c r="J74">
        <v>0</v>
      </c>
      <c r="K74">
        <v>0</v>
      </c>
      <c r="L74">
        <v>0</v>
      </c>
      <c r="M74">
        <v>0</v>
      </c>
      <c r="N74">
        <v>1440</v>
      </c>
      <c r="O74">
        <v>1688</v>
      </c>
    </row>
    <row r="75" spans="1:15" x14ac:dyDescent="0.3">
      <c r="A75">
        <v>8792009665</v>
      </c>
      <c r="B75" t="s">
        <v>28</v>
      </c>
      <c r="C75">
        <v>12764</v>
      </c>
      <c r="D75" s="10">
        <v>0</v>
      </c>
      <c r="E75" s="10">
        <v>0</v>
      </c>
      <c r="F75">
        <v>0</v>
      </c>
      <c r="G75" s="10">
        <v>0</v>
      </c>
      <c r="H75" s="10">
        <v>0</v>
      </c>
      <c r="I75" s="10">
        <v>0</v>
      </c>
      <c r="J75">
        <v>0</v>
      </c>
      <c r="K75">
        <v>0</v>
      </c>
      <c r="L75">
        <v>0</v>
      </c>
      <c r="M75">
        <v>0</v>
      </c>
      <c r="N75">
        <v>1440</v>
      </c>
      <c r="O75">
        <v>1688</v>
      </c>
    </row>
    <row r="76" spans="1:15" x14ac:dyDescent="0.3">
      <c r="A76">
        <v>8792009665</v>
      </c>
      <c r="B76" t="s">
        <v>38</v>
      </c>
      <c r="C76">
        <v>12764</v>
      </c>
      <c r="D76" s="10">
        <v>0</v>
      </c>
      <c r="E76" s="10">
        <v>0</v>
      </c>
      <c r="F76">
        <v>0</v>
      </c>
      <c r="G76" s="10">
        <v>0</v>
      </c>
      <c r="H76" s="10">
        <v>0</v>
      </c>
      <c r="I76" s="10">
        <v>0</v>
      </c>
      <c r="J76">
        <v>0</v>
      </c>
      <c r="K76">
        <v>0</v>
      </c>
      <c r="L76">
        <v>0</v>
      </c>
      <c r="M76">
        <v>0</v>
      </c>
      <c r="N76">
        <v>1440</v>
      </c>
      <c r="O76">
        <v>1688</v>
      </c>
    </row>
    <row r="77" spans="1:15" x14ac:dyDescent="0.3">
      <c r="A77">
        <v>8792009665</v>
      </c>
      <c r="B77" t="s">
        <v>39</v>
      </c>
      <c r="C77">
        <v>12764</v>
      </c>
      <c r="D77" s="10">
        <v>0</v>
      </c>
      <c r="E77" s="10">
        <v>0</v>
      </c>
      <c r="F77">
        <v>0</v>
      </c>
      <c r="G77" s="10">
        <v>0</v>
      </c>
      <c r="H77" s="10">
        <v>0</v>
      </c>
      <c r="I77" s="10">
        <v>0</v>
      </c>
      <c r="J77">
        <v>0</v>
      </c>
      <c r="K77">
        <v>0</v>
      </c>
      <c r="L77">
        <v>0</v>
      </c>
      <c r="M77">
        <v>0</v>
      </c>
      <c r="N77">
        <v>1440</v>
      </c>
      <c r="O77">
        <v>1688</v>
      </c>
    </row>
    <row r="78" spans="1:15" x14ac:dyDescent="0.3">
      <c r="A78">
        <v>8792009665</v>
      </c>
      <c r="B78" t="s">
        <v>40</v>
      </c>
      <c r="C78">
        <v>12764</v>
      </c>
      <c r="D78" s="10">
        <v>0</v>
      </c>
      <c r="E78" s="10">
        <v>0</v>
      </c>
      <c r="F78">
        <v>0</v>
      </c>
      <c r="G78" s="10">
        <v>0</v>
      </c>
      <c r="H78" s="10">
        <v>0</v>
      </c>
      <c r="I78" s="10">
        <v>0</v>
      </c>
      <c r="J78">
        <v>0</v>
      </c>
      <c r="K78">
        <v>0</v>
      </c>
      <c r="L78">
        <v>0</v>
      </c>
      <c r="M78">
        <v>0</v>
      </c>
      <c r="N78">
        <v>1440</v>
      </c>
      <c r="O78">
        <v>1688</v>
      </c>
    </row>
    <row r="79" spans="1:15" x14ac:dyDescent="0.3">
      <c r="A79">
        <v>8792009665</v>
      </c>
      <c r="B79" t="s">
        <v>41</v>
      </c>
      <c r="C79">
        <v>12764</v>
      </c>
      <c r="D79" s="10">
        <v>0</v>
      </c>
      <c r="E79" s="10">
        <v>0</v>
      </c>
      <c r="F79">
        <v>0</v>
      </c>
      <c r="G79" s="10">
        <v>0</v>
      </c>
      <c r="H79" s="10">
        <v>0</v>
      </c>
      <c r="I79" s="10">
        <v>0</v>
      </c>
      <c r="J79">
        <v>0</v>
      </c>
      <c r="K79">
        <v>0</v>
      </c>
      <c r="L79">
        <v>0</v>
      </c>
      <c r="M79">
        <v>0</v>
      </c>
      <c r="N79">
        <v>1440</v>
      </c>
      <c r="O79">
        <v>1688</v>
      </c>
    </row>
    <row r="80" spans="1:15" x14ac:dyDescent="0.3">
      <c r="A80">
        <v>8792009665</v>
      </c>
      <c r="B80" t="s">
        <v>42</v>
      </c>
      <c r="C80">
        <v>12764</v>
      </c>
      <c r="D80" s="10">
        <v>0</v>
      </c>
      <c r="E80" s="10">
        <v>0</v>
      </c>
      <c r="F80">
        <v>0</v>
      </c>
      <c r="G80" s="10">
        <v>0</v>
      </c>
      <c r="H80" s="10">
        <v>0</v>
      </c>
      <c r="I80" s="10">
        <v>0</v>
      </c>
      <c r="J80">
        <v>0</v>
      </c>
      <c r="K80">
        <v>0</v>
      </c>
      <c r="L80">
        <v>0</v>
      </c>
      <c r="M80">
        <v>0</v>
      </c>
      <c r="N80">
        <v>1440</v>
      </c>
      <c r="O80">
        <v>1688</v>
      </c>
    </row>
    <row r="81" spans="1:15" x14ac:dyDescent="0.3">
      <c r="A81">
        <v>1844505072</v>
      </c>
      <c r="B81" t="s">
        <v>23</v>
      </c>
      <c r="C81">
        <v>12764</v>
      </c>
      <c r="D81" s="10">
        <v>9.9999997764825804E-3</v>
      </c>
      <c r="E81" s="10">
        <v>9.9999997764825804E-3</v>
      </c>
      <c r="F81">
        <v>0</v>
      </c>
      <c r="G81" s="10">
        <v>0</v>
      </c>
      <c r="H81" s="10">
        <v>0</v>
      </c>
      <c r="I81" s="10">
        <v>9.9999997764825804E-3</v>
      </c>
      <c r="J81">
        <v>0</v>
      </c>
      <c r="K81">
        <v>0</v>
      </c>
      <c r="L81">
        <v>0</v>
      </c>
      <c r="M81">
        <v>1</v>
      </c>
      <c r="N81">
        <v>1439</v>
      </c>
      <c r="O81">
        <v>1349</v>
      </c>
    </row>
    <row r="82" spans="1:15" x14ac:dyDescent="0.3">
      <c r="A82">
        <v>1844505072</v>
      </c>
      <c r="B82" t="s">
        <v>30</v>
      </c>
      <c r="C82">
        <v>12764</v>
      </c>
      <c r="D82" s="10">
        <v>0</v>
      </c>
      <c r="E82" s="10">
        <v>0</v>
      </c>
      <c r="F82">
        <v>0</v>
      </c>
      <c r="G82" s="10">
        <v>0</v>
      </c>
      <c r="H82" s="10">
        <v>0</v>
      </c>
      <c r="I82" s="10">
        <v>0</v>
      </c>
      <c r="J82">
        <v>0</v>
      </c>
      <c r="K82">
        <v>0</v>
      </c>
      <c r="L82">
        <v>0</v>
      </c>
      <c r="M82">
        <v>1</v>
      </c>
      <c r="N82">
        <v>1439</v>
      </c>
      <c r="O82">
        <v>1348</v>
      </c>
    </row>
    <row r="83" spans="1:15" x14ac:dyDescent="0.3">
      <c r="A83">
        <v>6775888955</v>
      </c>
      <c r="B83" t="s">
        <v>36</v>
      </c>
      <c r="C83">
        <v>12764</v>
      </c>
      <c r="D83" s="10">
        <v>9.9999997764825804E-3</v>
      </c>
      <c r="E83" s="10">
        <v>9.9999997764825804E-3</v>
      </c>
      <c r="F83">
        <v>0</v>
      </c>
      <c r="G83" s="10">
        <v>0</v>
      </c>
      <c r="H83" s="10">
        <v>0</v>
      </c>
      <c r="I83" s="10">
        <v>9.9999997764825804E-3</v>
      </c>
      <c r="J83">
        <v>0</v>
      </c>
      <c r="K83">
        <v>0</v>
      </c>
      <c r="L83">
        <v>0</v>
      </c>
      <c r="M83">
        <v>1</v>
      </c>
      <c r="N83">
        <v>1439</v>
      </c>
      <c r="O83">
        <v>1843</v>
      </c>
    </row>
    <row r="84" spans="1:15" x14ac:dyDescent="0.3">
      <c r="A84">
        <v>1844505072</v>
      </c>
      <c r="B84" t="s">
        <v>39</v>
      </c>
      <c r="C84">
        <v>12764</v>
      </c>
      <c r="D84" s="10">
        <v>2.9999999329447701E-2</v>
      </c>
      <c r="E84" s="10">
        <v>2.9999999329447701E-2</v>
      </c>
      <c r="F84">
        <v>0</v>
      </c>
      <c r="G84" s="10">
        <v>0</v>
      </c>
      <c r="H84" s="10">
        <v>0</v>
      </c>
      <c r="I84" s="10">
        <v>2.9999999329447701E-2</v>
      </c>
      <c r="J84">
        <v>0</v>
      </c>
      <c r="K84">
        <v>0</v>
      </c>
      <c r="L84">
        <v>0</v>
      </c>
      <c r="M84">
        <v>2</v>
      </c>
      <c r="N84">
        <v>1438</v>
      </c>
      <c r="O84">
        <v>1351</v>
      </c>
    </row>
    <row r="85" spans="1:15" x14ac:dyDescent="0.3">
      <c r="A85">
        <v>4020332650</v>
      </c>
      <c r="B85" t="s">
        <v>20</v>
      </c>
      <c r="C85">
        <v>12764</v>
      </c>
      <c r="D85" s="10">
        <v>9.9999997764825804E-3</v>
      </c>
      <c r="E85" s="10">
        <v>9.9999997764825804E-3</v>
      </c>
      <c r="F85">
        <v>0</v>
      </c>
      <c r="G85" s="10">
        <v>0</v>
      </c>
      <c r="H85" s="10">
        <v>0</v>
      </c>
      <c r="I85" s="10">
        <v>9.9999997764825804E-3</v>
      </c>
      <c r="J85">
        <v>0</v>
      </c>
      <c r="K85">
        <v>0</v>
      </c>
      <c r="L85">
        <v>0</v>
      </c>
      <c r="M85">
        <v>2</v>
      </c>
      <c r="N85">
        <v>1438</v>
      </c>
      <c r="O85">
        <v>1990</v>
      </c>
    </row>
    <row r="86" spans="1:15" x14ac:dyDescent="0.3">
      <c r="A86">
        <v>4020332650</v>
      </c>
      <c r="B86" t="s">
        <v>21</v>
      </c>
      <c r="C86">
        <v>12764</v>
      </c>
      <c r="D86" s="10">
        <v>3.9999999105930301E-2</v>
      </c>
      <c r="E86" s="10">
        <v>3.9999999105930301E-2</v>
      </c>
      <c r="F86">
        <v>0</v>
      </c>
      <c r="G86" s="10">
        <v>0</v>
      </c>
      <c r="H86" s="10">
        <v>0</v>
      </c>
      <c r="I86" s="10">
        <v>3.9999999105930301E-2</v>
      </c>
      <c r="J86">
        <v>0</v>
      </c>
      <c r="K86">
        <v>0</v>
      </c>
      <c r="L86">
        <v>0</v>
      </c>
      <c r="M86">
        <v>2</v>
      </c>
      <c r="N86">
        <v>1438</v>
      </c>
      <c r="O86">
        <v>1995</v>
      </c>
    </row>
    <row r="87" spans="1:15" x14ac:dyDescent="0.3">
      <c r="A87">
        <v>4020332650</v>
      </c>
      <c r="B87" t="s">
        <v>17</v>
      </c>
      <c r="C87">
        <v>12764</v>
      </c>
      <c r="D87" s="10">
        <v>7.9999998211860698E-2</v>
      </c>
      <c r="E87" s="10">
        <v>7.9999998211860698E-2</v>
      </c>
      <c r="F87">
        <v>0</v>
      </c>
      <c r="G87" s="10">
        <v>0</v>
      </c>
      <c r="H87" s="10">
        <v>0</v>
      </c>
      <c r="I87" s="10">
        <v>2.9999999329447701E-2</v>
      </c>
      <c r="J87">
        <v>0</v>
      </c>
      <c r="K87">
        <v>0</v>
      </c>
      <c r="L87">
        <v>0</v>
      </c>
      <c r="M87">
        <v>3</v>
      </c>
      <c r="N87">
        <v>1437</v>
      </c>
      <c r="O87">
        <v>2011</v>
      </c>
    </row>
    <row r="88" spans="1:15" x14ac:dyDescent="0.3">
      <c r="A88">
        <v>7086361926</v>
      </c>
      <c r="B88" t="s">
        <v>19</v>
      </c>
      <c r="C88">
        <v>12764</v>
      </c>
      <c r="D88" s="10">
        <v>9.9999997764825804E-3</v>
      </c>
      <c r="E88" s="10">
        <v>9.9999997764825804E-3</v>
      </c>
      <c r="F88">
        <v>0</v>
      </c>
      <c r="G88" s="10">
        <v>0</v>
      </c>
      <c r="H88" s="10">
        <v>0</v>
      </c>
      <c r="I88" s="10">
        <v>9.9999997764825804E-3</v>
      </c>
      <c r="J88">
        <v>0</v>
      </c>
      <c r="K88">
        <v>0</v>
      </c>
      <c r="L88">
        <v>0</v>
      </c>
      <c r="M88">
        <v>3</v>
      </c>
      <c r="N88">
        <v>1437</v>
      </c>
      <c r="O88">
        <v>1635</v>
      </c>
    </row>
    <row r="89" spans="1:15" x14ac:dyDescent="0.3">
      <c r="A89">
        <v>8792009665</v>
      </c>
      <c r="B89" t="s">
        <v>24</v>
      </c>
      <c r="C89">
        <v>12764</v>
      </c>
      <c r="D89" s="10">
        <v>9.00000035762787E-2</v>
      </c>
      <c r="E89" s="10">
        <v>9.00000035762787E-2</v>
      </c>
      <c r="F89">
        <v>0</v>
      </c>
      <c r="G89" s="10">
        <v>0</v>
      </c>
      <c r="H89" s="10">
        <v>0</v>
      </c>
      <c r="I89" s="10">
        <v>9.00000035762787E-2</v>
      </c>
      <c r="J89">
        <v>0</v>
      </c>
      <c r="K89">
        <v>0</v>
      </c>
      <c r="L89">
        <v>0</v>
      </c>
      <c r="M89">
        <v>9</v>
      </c>
      <c r="N89">
        <v>1431</v>
      </c>
      <c r="O89">
        <v>1720</v>
      </c>
    </row>
    <row r="90" spans="1:15" x14ac:dyDescent="0.3">
      <c r="A90">
        <v>1844505072</v>
      </c>
      <c r="B90" t="s">
        <v>22</v>
      </c>
      <c r="C90">
        <v>12764</v>
      </c>
      <c r="D90" s="10">
        <v>0.129999995231628</v>
      </c>
      <c r="E90" s="10">
        <v>0.129999995231628</v>
      </c>
      <c r="F90">
        <v>0</v>
      </c>
      <c r="G90" s="10">
        <v>0</v>
      </c>
      <c r="H90" s="10">
        <v>0</v>
      </c>
      <c r="I90" s="10">
        <v>0.129999995231628</v>
      </c>
      <c r="J90">
        <v>0</v>
      </c>
      <c r="K90">
        <v>0</v>
      </c>
      <c r="L90">
        <v>0</v>
      </c>
      <c r="M90">
        <v>10</v>
      </c>
      <c r="N90">
        <v>1430</v>
      </c>
      <c r="O90">
        <v>1366</v>
      </c>
    </row>
    <row r="91" spans="1:15" x14ac:dyDescent="0.3">
      <c r="A91">
        <v>1927972279</v>
      </c>
      <c r="B91" t="s">
        <v>25</v>
      </c>
      <c r="C91">
        <v>12764</v>
      </c>
      <c r="D91" s="10">
        <v>0.10000000149011599</v>
      </c>
      <c r="E91" s="10">
        <v>0.10000000149011599</v>
      </c>
      <c r="F91">
        <v>0</v>
      </c>
      <c r="G91" s="10">
        <v>0</v>
      </c>
      <c r="H91" s="10">
        <v>0</v>
      </c>
      <c r="I91" s="10">
        <v>0.10000000149011599</v>
      </c>
      <c r="J91">
        <v>0</v>
      </c>
      <c r="K91">
        <v>0</v>
      </c>
      <c r="L91">
        <v>0</v>
      </c>
      <c r="M91">
        <v>10</v>
      </c>
      <c r="N91">
        <v>1430</v>
      </c>
      <c r="O91">
        <v>2093</v>
      </c>
    </row>
    <row r="92" spans="1:15" x14ac:dyDescent="0.3">
      <c r="A92">
        <v>8792009665</v>
      </c>
      <c r="B92" t="s">
        <v>19</v>
      </c>
      <c r="C92">
        <v>12764</v>
      </c>
      <c r="D92" s="10">
        <v>0.15999999642372101</v>
      </c>
      <c r="E92" s="10">
        <v>0.15999999642372101</v>
      </c>
      <c r="F92">
        <v>0</v>
      </c>
      <c r="G92" s="10">
        <v>0</v>
      </c>
      <c r="H92" s="10">
        <v>0</v>
      </c>
      <c r="I92" s="10">
        <v>0.15999999642372101</v>
      </c>
      <c r="J92">
        <v>0</v>
      </c>
      <c r="K92">
        <v>0</v>
      </c>
      <c r="L92">
        <v>0</v>
      </c>
      <c r="M92">
        <v>12</v>
      </c>
      <c r="N92">
        <v>1428</v>
      </c>
      <c r="O92">
        <v>1721</v>
      </c>
    </row>
    <row r="93" spans="1:15" x14ac:dyDescent="0.3">
      <c r="A93">
        <v>1927972279</v>
      </c>
      <c r="B93" t="s">
        <v>21</v>
      </c>
      <c r="C93">
        <v>12764</v>
      </c>
      <c r="D93" s="10">
        <v>0.17000000178813901</v>
      </c>
      <c r="E93" s="10">
        <v>0.17000000178813901</v>
      </c>
      <c r="F93">
        <v>0</v>
      </c>
      <c r="G93" s="10">
        <v>0</v>
      </c>
      <c r="H93" s="10">
        <v>0</v>
      </c>
      <c r="I93" s="10">
        <v>0.17000000178813901</v>
      </c>
      <c r="J93">
        <v>0</v>
      </c>
      <c r="K93">
        <v>0</v>
      </c>
      <c r="L93">
        <v>0</v>
      </c>
      <c r="M93">
        <v>17</v>
      </c>
      <c r="N93">
        <v>1423</v>
      </c>
      <c r="O93">
        <v>2111</v>
      </c>
    </row>
    <row r="94" spans="1:15" x14ac:dyDescent="0.3">
      <c r="A94">
        <v>6775888955</v>
      </c>
      <c r="B94" t="s">
        <v>25</v>
      </c>
      <c r="C94">
        <v>12764</v>
      </c>
      <c r="D94" s="10">
        <v>0.46000000834464999</v>
      </c>
      <c r="E94" s="10">
        <v>0.46000000834464999</v>
      </c>
      <c r="F94">
        <v>0</v>
      </c>
      <c r="G94" s="10">
        <v>0</v>
      </c>
      <c r="H94" s="10">
        <v>0</v>
      </c>
      <c r="I94" s="10">
        <v>0.46000000834464999</v>
      </c>
      <c r="J94">
        <v>0</v>
      </c>
      <c r="K94">
        <v>0</v>
      </c>
      <c r="L94">
        <v>0</v>
      </c>
      <c r="M94">
        <v>20</v>
      </c>
      <c r="N94">
        <v>1420</v>
      </c>
      <c r="O94">
        <v>1922</v>
      </c>
    </row>
    <row r="95" spans="1:15" x14ac:dyDescent="0.3">
      <c r="A95">
        <v>1927972279</v>
      </c>
      <c r="B95" t="s">
        <v>36</v>
      </c>
      <c r="C95">
        <v>12764</v>
      </c>
      <c r="D95" s="10">
        <v>0.92000001668930098</v>
      </c>
      <c r="E95" s="10">
        <v>0.92000001668930098</v>
      </c>
      <c r="F95">
        <v>0</v>
      </c>
      <c r="G95" s="10">
        <v>0.730000019073486</v>
      </c>
      <c r="H95" s="10">
        <v>0</v>
      </c>
      <c r="I95" s="10">
        <v>0.18000000715255701</v>
      </c>
      <c r="J95">
        <v>0</v>
      </c>
      <c r="K95">
        <v>10</v>
      </c>
      <c r="L95">
        <v>0</v>
      </c>
      <c r="M95">
        <v>17</v>
      </c>
      <c r="N95">
        <v>1413</v>
      </c>
      <c r="O95">
        <v>2195</v>
      </c>
    </row>
    <row r="96" spans="1:15" x14ac:dyDescent="0.3">
      <c r="A96">
        <v>6775888955</v>
      </c>
      <c r="B96" t="s">
        <v>31</v>
      </c>
      <c r="C96">
        <v>12764</v>
      </c>
      <c r="D96" s="10">
        <v>0.5</v>
      </c>
      <c r="E96" s="10">
        <v>0.5</v>
      </c>
      <c r="F96">
        <v>0</v>
      </c>
      <c r="G96" s="10">
        <v>5.9999998658895499E-2</v>
      </c>
      <c r="H96" s="10">
        <v>0.20000000298023199</v>
      </c>
      <c r="I96" s="10">
        <v>0.239999994635582</v>
      </c>
      <c r="J96">
        <v>0</v>
      </c>
      <c r="K96">
        <v>2</v>
      </c>
      <c r="L96">
        <v>13</v>
      </c>
      <c r="M96">
        <v>15</v>
      </c>
      <c r="N96">
        <v>1410</v>
      </c>
      <c r="O96">
        <v>1993</v>
      </c>
    </row>
    <row r="97" spans="1:15" x14ac:dyDescent="0.3">
      <c r="A97">
        <v>8792009665</v>
      </c>
      <c r="B97" t="s">
        <v>27</v>
      </c>
      <c r="C97">
        <v>12764</v>
      </c>
      <c r="D97" s="10">
        <v>0.259999990463257</v>
      </c>
      <c r="E97" s="10">
        <v>0.259999990463257</v>
      </c>
      <c r="F97">
        <v>0</v>
      </c>
      <c r="G97" s="10">
        <v>3.9999999105930301E-2</v>
      </c>
      <c r="H97" s="10">
        <v>5.0000000745058101E-2</v>
      </c>
      <c r="I97" s="10">
        <v>0.15999999642372101</v>
      </c>
      <c r="J97">
        <v>0</v>
      </c>
      <c r="K97">
        <v>3</v>
      </c>
      <c r="L97">
        <v>8</v>
      </c>
      <c r="M97">
        <v>19</v>
      </c>
      <c r="N97">
        <v>1410</v>
      </c>
      <c r="O97">
        <v>1799</v>
      </c>
    </row>
    <row r="98" spans="1:15" x14ac:dyDescent="0.3">
      <c r="A98">
        <v>6290855005</v>
      </c>
      <c r="B98" t="s">
        <v>26</v>
      </c>
      <c r="C98">
        <v>12764</v>
      </c>
      <c r="D98" s="10">
        <v>0</v>
      </c>
      <c r="E98" s="10">
        <v>0</v>
      </c>
      <c r="F98">
        <v>0</v>
      </c>
      <c r="G98" s="10">
        <v>0</v>
      </c>
      <c r="H98" s="10">
        <v>0</v>
      </c>
      <c r="I98" s="10">
        <v>0</v>
      </c>
      <c r="J98">
        <v>0</v>
      </c>
      <c r="K98">
        <v>33</v>
      </c>
      <c r="L98">
        <v>0</v>
      </c>
      <c r="M98">
        <v>0</v>
      </c>
      <c r="N98">
        <v>1407</v>
      </c>
      <c r="O98">
        <v>2664</v>
      </c>
    </row>
    <row r="99" spans="1:15" x14ac:dyDescent="0.3">
      <c r="A99">
        <v>1644430081</v>
      </c>
      <c r="B99" t="s">
        <v>24</v>
      </c>
      <c r="C99">
        <v>12764</v>
      </c>
      <c r="D99" s="10">
        <v>0.88999998569488503</v>
      </c>
      <c r="E99" s="10">
        <v>0.88999998569488503</v>
      </c>
      <c r="F99">
        <v>0</v>
      </c>
      <c r="G99" s="10">
        <v>0</v>
      </c>
      <c r="H99" s="10">
        <v>0</v>
      </c>
      <c r="I99" s="10">
        <v>0.87999999523162797</v>
      </c>
      <c r="J99">
        <v>9.9999997764825804E-3</v>
      </c>
      <c r="K99">
        <v>0</v>
      </c>
      <c r="L99">
        <v>0</v>
      </c>
      <c r="M99">
        <v>38</v>
      </c>
      <c r="N99">
        <v>1402</v>
      </c>
      <c r="O99">
        <v>2140</v>
      </c>
    </row>
    <row r="100" spans="1:15" x14ac:dyDescent="0.3">
      <c r="A100">
        <v>2320127002</v>
      </c>
      <c r="B100" t="s">
        <v>34</v>
      </c>
      <c r="C100">
        <v>12764</v>
      </c>
      <c r="D100" s="10">
        <v>0.519999980926514</v>
      </c>
      <c r="E100" s="10">
        <v>0.519999980926514</v>
      </c>
      <c r="F100">
        <v>0</v>
      </c>
      <c r="G100" s="10">
        <v>0</v>
      </c>
      <c r="H100" s="10">
        <v>0</v>
      </c>
      <c r="I100" s="10">
        <v>0.519999980926514</v>
      </c>
      <c r="J100">
        <v>0</v>
      </c>
      <c r="K100">
        <v>0</v>
      </c>
      <c r="L100">
        <v>0</v>
      </c>
      <c r="M100">
        <v>40</v>
      </c>
      <c r="N100">
        <v>1400</v>
      </c>
      <c r="O100">
        <v>1403</v>
      </c>
    </row>
    <row r="101" spans="1:15" x14ac:dyDescent="0.3">
      <c r="A101">
        <v>6775888955</v>
      </c>
      <c r="B101" t="s">
        <v>27</v>
      </c>
      <c r="C101">
        <v>12764</v>
      </c>
      <c r="D101" s="10">
        <v>1.53999996185303</v>
      </c>
      <c r="E101" s="10">
        <v>1.53999996185303</v>
      </c>
      <c r="F101">
        <v>0</v>
      </c>
      <c r="G101" s="10">
        <v>0.769999980926514</v>
      </c>
      <c r="H101" s="10">
        <v>0.62000000476837203</v>
      </c>
      <c r="I101" s="10">
        <v>0.15000000596046401</v>
      </c>
      <c r="J101">
        <v>0</v>
      </c>
      <c r="K101">
        <v>11</v>
      </c>
      <c r="L101">
        <v>18</v>
      </c>
      <c r="M101">
        <v>11</v>
      </c>
      <c r="N101">
        <v>1400</v>
      </c>
      <c r="O101">
        <v>2053</v>
      </c>
    </row>
    <row r="102" spans="1:15" x14ac:dyDescent="0.3">
      <c r="A102">
        <v>2320127002</v>
      </c>
      <c r="B102" t="s">
        <v>32</v>
      </c>
      <c r="C102">
        <v>12764</v>
      </c>
      <c r="D102" s="10">
        <v>0.62000000476837203</v>
      </c>
      <c r="E102" s="10">
        <v>0.62000000476837203</v>
      </c>
      <c r="F102">
        <v>0</v>
      </c>
      <c r="G102" s="10">
        <v>0</v>
      </c>
      <c r="H102" s="10">
        <v>0</v>
      </c>
      <c r="I102" s="10">
        <v>0.62000000476837203</v>
      </c>
      <c r="J102">
        <v>0</v>
      </c>
      <c r="K102">
        <v>0</v>
      </c>
      <c r="L102">
        <v>0</v>
      </c>
      <c r="M102">
        <v>45</v>
      </c>
      <c r="N102">
        <v>1395</v>
      </c>
      <c r="O102">
        <v>1410</v>
      </c>
    </row>
    <row r="103" spans="1:15" x14ac:dyDescent="0.3">
      <c r="A103">
        <v>8253242879</v>
      </c>
      <c r="B103" t="s">
        <v>31</v>
      </c>
      <c r="C103">
        <v>12764</v>
      </c>
      <c r="D103" s="10">
        <v>1.79999995231628</v>
      </c>
      <c r="E103" s="10">
        <v>1.79999995231628</v>
      </c>
      <c r="F103">
        <v>0</v>
      </c>
      <c r="G103" s="10">
        <v>0.67000001668930098</v>
      </c>
      <c r="H103" s="10">
        <v>0.77999997138977095</v>
      </c>
      <c r="I103" s="10">
        <v>0.34000000357627902</v>
      </c>
      <c r="J103">
        <v>0</v>
      </c>
      <c r="K103">
        <v>11</v>
      </c>
      <c r="L103">
        <v>16</v>
      </c>
      <c r="M103">
        <v>20</v>
      </c>
      <c r="N103">
        <v>1393</v>
      </c>
      <c r="O103">
        <v>1580</v>
      </c>
    </row>
    <row r="104" spans="1:15" x14ac:dyDescent="0.3">
      <c r="A104">
        <v>1927972279</v>
      </c>
      <c r="B104" t="s">
        <v>40</v>
      </c>
      <c r="C104">
        <v>12764</v>
      </c>
      <c r="D104" s="10">
        <v>1.03999996185303</v>
      </c>
      <c r="E104" s="10">
        <v>1.03999996185303</v>
      </c>
      <c r="F104">
        <v>0</v>
      </c>
      <c r="G104" s="10">
        <v>0</v>
      </c>
      <c r="H104" s="10">
        <v>0</v>
      </c>
      <c r="I104" s="10">
        <v>1.03999996185303</v>
      </c>
      <c r="J104">
        <v>0</v>
      </c>
      <c r="K104">
        <v>0</v>
      </c>
      <c r="L104">
        <v>0</v>
      </c>
      <c r="M104">
        <v>48</v>
      </c>
      <c r="N104">
        <v>1392</v>
      </c>
      <c r="O104">
        <v>2229</v>
      </c>
    </row>
    <row r="105" spans="1:15" x14ac:dyDescent="0.3">
      <c r="A105">
        <v>6775888955</v>
      </c>
      <c r="B105" t="s">
        <v>20</v>
      </c>
      <c r="C105">
        <v>12764</v>
      </c>
      <c r="D105" s="10">
        <v>1.78999996185303</v>
      </c>
      <c r="E105" s="10">
        <v>1.78999996185303</v>
      </c>
      <c r="F105">
        <v>0</v>
      </c>
      <c r="G105" s="10">
        <v>0.34999999403953602</v>
      </c>
      <c r="H105" s="10">
        <v>1.12999999523163</v>
      </c>
      <c r="I105" s="10">
        <v>0.31000000238418601</v>
      </c>
      <c r="J105">
        <v>0</v>
      </c>
      <c r="K105">
        <v>5</v>
      </c>
      <c r="L105">
        <v>24</v>
      </c>
      <c r="M105">
        <v>19</v>
      </c>
      <c r="N105">
        <v>1392</v>
      </c>
      <c r="O105">
        <v>2067</v>
      </c>
    </row>
    <row r="106" spans="1:15" x14ac:dyDescent="0.3">
      <c r="A106">
        <v>8053475328</v>
      </c>
      <c r="B106" t="s">
        <v>34</v>
      </c>
      <c r="C106">
        <v>12764</v>
      </c>
      <c r="D106" s="10">
        <v>0.85000002384185802</v>
      </c>
      <c r="E106" s="10">
        <v>0.85000002384185802</v>
      </c>
      <c r="F106">
        <v>0</v>
      </c>
      <c r="G106" s="10">
        <v>0</v>
      </c>
      <c r="H106" s="10">
        <v>0</v>
      </c>
      <c r="I106" s="10">
        <v>0.85000002384185802</v>
      </c>
      <c r="J106">
        <v>0</v>
      </c>
      <c r="K106">
        <v>0</v>
      </c>
      <c r="L106">
        <v>0</v>
      </c>
      <c r="M106">
        <v>51</v>
      </c>
      <c r="N106">
        <v>1389</v>
      </c>
      <c r="O106">
        <v>1886</v>
      </c>
    </row>
    <row r="107" spans="1:15" x14ac:dyDescent="0.3">
      <c r="A107">
        <v>1644430081</v>
      </c>
      <c r="B107" t="s">
        <v>37</v>
      </c>
      <c r="C107">
        <v>12764</v>
      </c>
      <c r="D107" s="10">
        <v>1.6799999475479099</v>
      </c>
      <c r="E107" s="10">
        <v>1.6799999475479099</v>
      </c>
      <c r="F107">
        <v>0</v>
      </c>
      <c r="G107" s="10">
        <v>0</v>
      </c>
      <c r="H107" s="10">
        <v>0</v>
      </c>
      <c r="I107" s="10">
        <v>1.6599999666214</v>
      </c>
      <c r="J107">
        <v>1.9999999552965199E-2</v>
      </c>
      <c r="K107">
        <v>0</v>
      </c>
      <c r="L107">
        <v>0</v>
      </c>
      <c r="M107">
        <v>52</v>
      </c>
      <c r="N107">
        <v>1388</v>
      </c>
      <c r="O107">
        <v>2222</v>
      </c>
    </row>
    <row r="108" spans="1:15" x14ac:dyDescent="0.3">
      <c r="A108">
        <v>2320127002</v>
      </c>
      <c r="B108" t="s">
        <v>37</v>
      </c>
      <c r="C108">
        <v>12764</v>
      </c>
      <c r="D108" s="10">
        <v>0.81000000238418601</v>
      </c>
      <c r="E108" s="10">
        <v>0.81000000238418601</v>
      </c>
      <c r="F108">
        <v>0</v>
      </c>
      <c r="G108" s="10">
        <v>0</v>
      </c>
      <c r="H108" s="10">
        <v>0</v>
      </c>
      <c r="I108" s="10">
        <v>0.81000000238418601</v>
      </c>
      <c r="J108">
        <v>0</v>
      </c>
      <c r="K108">
        <v>0</v>
      </c>
      <c r="L108">
        <v>0</v>
      </c>
      <c r="M108">
        <v>52</v>
      </c>
      <c r="N108">
        <v>1388</v>
      </c>
      <c r="O108">
        <v>1426</v>
      </c>
    </row>
    <row r="109" spans="1:15" x14ac:dyDescent="0.3">
      <c r="A109">
        <v>6775888955</v>
      </c>
      <c r="B109" t="s">
        <v>19</v>
      </c>
      <c r="C109">
        <v>12764</v>
      </c>
      <c r="D109" s="10">
        <v>3.3900001049041699</v>
      </c>
      <c r="E109" s="10">
        <v>3.3900001049041699</v>
      </c>
      <c r="F109">
        <v>0</v>
      </c>
      <c r="G109" s="10">
        <v>2.5199999809265101</v>
      </c>
      <c r="H109" s="10">
        <v>0.81000000238418601</v>
      </c>
      <c r="I109" s="10">
        <v>5.9999998658895499E-2</v>
      </c>
      <c r="J109">
        <v>0</v>
      </c>
      <c r="K109">
        <v>36</v>
      </c>
      <c r="L109">
        <v>18</v>
      </c>
      <c r="M109">
        <v>9</v>
      </c>
      <c r="N109">
        <v>1377</v>
      </c>
      <c r="O109">
        <v>2225</v>
      </c>
    </row>
    <row r="110" spans="1:15" x14ac:dyDescent="0.3">
      <c r="A110">
        <v>8583815059</v>
      </c>
      <c r="B110" t="s">
        <v>18</v>
      </c>
      <c r="C110">
        <v>12764</v>
      </c>
      <c r="D110" s="10">
        <v>2.6800000667571999</v>
      </c>
      <c r="E110" s="10">
        <v>2.6800000667571999</v>
      </c>
      <c r="F110">
        <v>0</v>
      </c>
      <c r="G110" s="10">
        <v>0</v>
      </c>
      <c r="H110" s="10">
        <v>0</v>
      </c>
      <c r="I110" s="10">
        <v>0.89999997615814198</v>
      </c>
      <c r="J110">
        <v>0</v>
      </c>
      <c r="K110">
        <v>0</v>
      </c>
      <c r="L110">
        <v>0</v>
      </c>
      <c r="M110">
        <v>65</v>
      </c>
      <c r="N110">
        <v>1375</v>
      </c>
      <c r="O110">
        <v>2505</v>
      </c>
    </row>
    <row r="111" spans="1:15" x14ac:dyDescent="0.3">
      <c r="A111">
        <v>8583815059</v>
      </c>
      <c r="B111" t="s">
        <v>38</v>
      </c>
      <c r="C111">
        <v>12764</v>
      </c>
      <c r="D111" s="10">
        <v>9.6899995803833008</v>
      </c>
      <c r="E111" s="10">
        <v>9.6899995803833008</v>
      </c>
      <c r="F111">
        <v>0</v>
      </c>
      <c r="G111" s="10">
        <v>0</v>
      </c>
      <c r="H111" s="10">
        <v>0</v>
      </c>
      <c r="I111" s="10">
        <v>1.1799999475479099</v>
      </c>
      <c r="J111">
        <v>0</v>
      </c>
      <c r="K111">
        <v>0</v>
      </c>
      <c r="L111">
        <v>0</v>
      </c>
      <c r="M111">
        <v>70</v>
      </c>
      <c r="N111">
        <v>1370</v>
      </c>
      <c r="O111">
        <v>3266</v>
      </c>
    </row>
    <row r="112" spans="1:15" x14ac:dyDescent="0.3">
      <c r="A112">
        <v>2320127002</v>
      </c>
      <c r="B112" t="s">
        <v>31</v>
      </c>
      <c r="C112">
        <v>12764</v>
      </c>
      <c r="D112" s="10">
        <v>1.0299999713897701</v>
      </c>
      <c r="E112" s="10">
        <v>1.0299999713897701</v>
      </c>
      <c r="F112">
        <v>0</v>
      </c>
      <c r="G112" s="10">
        <v>0</v>
      </c>
      <c r="H112" s="10">
        <v>0</v>
      </c>
      <c r="I112" s="10">
        <v>1.0299999713897701</v>
      </c>
      <c r="J112">
        <v>0</v>
      </c>
      <c r="K112">
        <v>0</v>
      </c>
      <c r="L112">
        <v>0</v>
      </c>
      <c r="M112">
        <v>76</v>
      </c>
      <c r="N112">
        <v>1364</v>
      </c>
      <c r="O112">
        <v>1473</v>
      </c>
    </row>
    <row r="113" spans="1:15" x14ac:dyDescent="0.3">
      <c r="A113">
        <v>4319703577</v>
      </c>
      <c r="B113" t="s">
        <v>20</v>
      </c>
      <c r="C113">
        <v>12764</v>
      </c>
      <c r="D113" s="10">
        <v>1.9999999552965199E-2</v>
      </c>
      <c r="E113" s="10">
        <v>1.9999999552965199E-2</v>
      </c>
      <c r="F113">
        <v>0</v>
      </c>
      <c r="G113" s="10">
        <v>0</v>
      </c>
      <c r="H113" s="10">
        <v>0</v>
      </c>
      <c r="I113" s="10">
        <v>1.9999999552965199E-2</v>
      </c>
      <c r="J113">
        <v>0</v>
      </c>
      <c r="K113">
        <v>0</v>
      </c>
      <c r="L113">
        <v>0</v>
      </c>
      <c r="M113">
        <v>3</v>
      </c>
      <c r="N113">
        <v>1363</v>
      </c>
      <c r="O113">
        <v>1464</v>
      </c>
    </row>
    <row r="114" spans="1:15" x14ac:dyDescent="0.3">
      <c r="A114">
        <v>8253242879</v>
      </c>
      <c r="B114" t="s">
        <v>17</v>
      </c>
      <c r="C114">
        <v>12764</v>
      </c>
      <c r="D114" s="10">
        <v>3.46000003814697</v>
      </c>
      <c r="E114" s="10">
        <v>3.46000003814697</v>
      </c>
      <c r="F114">
        <v>0</v>
      </c>
      <c r="G114" s="10">
        <v>1.9299999475479099</v>
      </c>
      <c r="H114" s="10">
        <v>0.99000000953674305</v>
      </c>
      <c r="I114" s="10">
        <v>0.54000002145767201</v>
      </c>
      <c r="J114">
        <v>0</v>
      </c>
      <c r="K114">
        <v>29</v>
      </c>
      <c r="L114">
        <v>16</v>
      </c>
      <c r="M114">
        <v>33</v>
      </c>
      <c r="N114">
        <v>1362</v>
      </c>
      <c r="O114">
        <v>1705</v>
      </c>
    </row>
    <row r="115" spans="1:15" x14ac:dyDescent="0.3">
      <c r="A115">
        <v>8792009665</v>
      </c>
      <c r="B115" t="s">
        <v>29</v>
      </c>
      <c r="C115">
        <v>12764</v>
      </c>
      <c r="D115" s="10">
        <v>0.85000002384185802</v>
      </c>
      <c r="E115" s="10">
        <v>0.85000002384185802</v>
      </c>
      <c r="F115">
        <v>0</v>
      </c>
      <c r="G115" s="10">
        <v>0</v>
      </c>
      <c r="H115" s="10">
        <v>0</v>
      </c>
      <c r="I115" s="10">
        <v>0.85000002384185802</v>
      </c>
      <c r="J115">
        <v>0</v>
      </c>
      <c r="K115">
        <v>0</v>
      </c>
      <c r="L115">
        <v>0</v>
      </c>
      <c r="M115">
        <v>80</v>
      </c>
      <c r="N115">
        <v>1360</v>
      </c>
      <c r="O115">
        <v>1928</v>
      </c>
    </row>
    <row r="116" spans="1:15" x14ac:dyDescent="0.3">
      <c r="A116">
        <v>1927972279</v>
      </c>
      <c r="B116" t="s">
        <v>27</v>
      </c>
      <c r="C116">
        <v>12764</v>
      </c>
      <c r="D116" s="10">
        <v>1.45000004768372</v>
      </c>
      <c r="E116" s="10">
        <v>1.45000004768372</v>
      </c>
      <c r="F116">
        <v>0</v>
      </c>
      <c r="G116" s="10">
        <v>7.0000000298023196E-2</v>
      </c>
      <c r="H116" s="10">
        <v>0.239999994635582</v>
      </c>
      <c r="I116" s="10">
        <v>1.1399999856948899</v>
      </c>
      <c r="J116">
        <v>0</v>
      </c>
      <c r="K116">
        <v>1</v>
      </c>
      <c r="L116">
        <v>6</v>
      </c>
      <c r="M116">
        <v>75</v>
      </c>
      <c r="N116">
        <v>1358</v>
      </c>
      <c r="O116">
        <v>2324</v>
      </c>
    </row>
    <row r="117" spans="1:15" x14ac:dyDescent="0.3">
      <c r="A117">
        <v>2320127002</v>
      </c>
      <c r="B117" t="s">
        <v>30</v>
      </c>
      <c r="C117">
        <v>12764</v>
      </c>
      <c r="D117" s="10">
        <v>1.1599999666214</v>
      </c>
      <c r="E117" s="10">
        <v>1.1599999666214</v>
      </c>
      <c r="F117">
        <v>0</v>
      </c>
      <c r="G117" s="10">
        <v>0</v>
      </c>
      <c r="H117" s="10">
        <v>0</v>
      </c>
      <c r="I117" s="10">
        <v>1.1599999666214</v>
      </c>
      <c r="J117">
        <v>0</v>
      </c>
      <c r="K117">
        <v>0</v>
      </c>
      <c r="L117">
        <v>0</v>
      </c>
      <c r="M117">
        <v>82</v>
      </c>
      <c r="N117">
        <v>1358</v>
      </c>
      <c r="O117">
        <v>1481</v>
      </c>
    </row>
    <row r="118" spans="1:15" x14ac:dyDescent="0.3">
      <c r="A118">
        <v>1927972279</v>
      </c>
      <c r="B118" t="s">
        <v>34</v>
      </c>
      <c r="C118">
        <v>12764</v>
      </c>
      <c r="D118" s="10">
        <v>1.87000000476837</v>
      </c>
      <c r="E118" s="10">
        <v>1.87000000476837</v>
      </c>
      <c r="F118">
        <v>0</v>
      </c>
      <c r="G118" s="10">
        <v>1.0099999904632599</v>
      </c>
      <c r="H118" s="10">
        <v>2.9999999329447701E-2</v>
      </c>
      <c r="I118" s="10">
        <v>0.82999998331069902</v>
      </c>
      <c r="J118">
        <v>0</v>
      </c>
      <c r="K118">
        <v>14</v>
      </c>
      <c r="L118">
        <v>1</v>
      </c>
      <c r="M118">
        <v>70</v>
      </c>
      <c r="N118">
        <v>1355</v>
      </c>
      <c r="O118">
        <v>2411</v>
      </c>
    </row>
    <row r="119" spans="1:15" x14ac:dyDescent="0.3">
      <c r="A119">
        <v>1644430081</v>
      </c>
      <c r="B119" t="s">
        <v>25</v>
      </c>
      <c r="C119">
        <v>12764</v>
      </c>
      <c r="D119" s="10">
        <v>2.6700000762939502</v>
      </c>
      <c r="E119" s="10">
        <v>2.6700000762939502</v>
      </c>
      <c r="F119">
        <v>0</v>
      </c>
      <c r="G119" s="10">
        <v>0</v>
      </c>
      <c r="H119" s="10">
        <v>0</v>
      </c>
      <c r="I119" s="10">
        <v>2.6600000858306898</v>
      </c>
      <c r="J119">
        <v>9.9999997764825804E-3</v>
      </c>
      <c r="K119">
        <v>0</v>
      </c>
      <c r="L119">
        <v>0</v>
      </c>
      <c r="M119">
        <v>86</v>
      </c>
      <c r="N119">
        <v>1354</v>
      </c>
      <c r="O119">
        <v>2344</v>
      </c>
    </row>
    <row r="120" spans="1:15" x14ac:dyDescent="0.3">
      <c r="A120">
        <v>1844505072</v>
      </c>
      <c r="B120" t="s">
        <v>37</v>
      </c>
      <c r="C120">
        <v>12764</v>
      </c>
      <c r="D120" s="10">
        <v>1.37000000476837</v>
      </c>
      <c r="E120" s="10">
        <v>1.37000000476837</v>
      </c>
      <c r="F120">
        <v>0</v>
      </c>
      <c r="G120" s="10">
        <v>0</v>
      </c>
      <c r="H120" s="10">
        <v>0</v>
      </c>
      <c r="I120" s="10">
        <v>1.37000000476837</v>
      </c>
      <c r="J120">
        <v>0</v>
      </c>
      <c r="K120">
        <v>0</v>
      </c>
      <c r="L120">
        <v>0</v>
      </c>
      <c r="M120">
        <v>87</v>
      </c>
      <c r="N120">
        <v>1353</v>
      </c>
      <c r="O120">
        <v>1549</v>
      </c>
    </row>
    <row r="121" spans="1:15" x14ac:dyDescent="0.3">
      <c r="A121">
        <v>1927972279</v>
      </c>
      <c r="B121" t="s">
        <v>37</v>
      </c>
      <c r="C121">
        <v>12764</v>
      </c>
      <c r="D121" s="10">
        <v>1.2400000095367401</v>
      </c>
      <c r="E121" s="10">
        <v>1.2400000095367401</v>
      </c>
      <c r="F121">
        <v>0</v>
      </c>
      <c r="G121" s="10">
        <v>0</v>
      </c>
      <c r="H121" s="10">
        <v>0</v>
      </c>
      <c r="I121" s="10">
        <v>1.2400000095367401</v>
      </c>
      <c r="J121">
        <v>0</v>
      </c>
      <c r="K121">
        <v>0</v>
      </c>
      <c r="L121">
        <v>0</v>
      </c>
      <c r="M121">
        <v>87</v>
      </c>
      <c r="N121">
        <v>1353</v>
      </c>
      <c r="O121">
        <v>2338</v>
      </c>
    </row>
    <row r="122" spans="1:15" x14ac:dyDescent="0.3">
      <c r="A122">
        <v>1644430081</v>
      </c>
      <c r="B122" t="s">
        <v>27</v>
      </c>
      <c r="C122">
        <v>12764</v>
      </c>
      <c r="D122" s="10">
        <v>2.4100000858306898</v>
      </c>
      <c r="E122" s="10">
        <v>2.4100000858306898</v>
      </c>
      <c r="F122">
        <v>0</v>
      </c>
      <c r="G122" s="10">
        <v>0</v>
      </c>
      <c r="H122" s="10">
        <v>0</v>
      </c>
      <c r="I122" s="10">
        <v>2.4100000858306898</v>
      </c>
      <c r="J122">
        <v>0</v>
      </c>
      <c r="K122">
        <v>0</v>
      </c>
      <c r="L122">
        <v>0</v>
      </c>
      <c r="M122">
        <v>89</v>
      </c>
      <c r="N122">
        <v>1351</v>
      </c>
      <c r="O122">
        <v>2413</v>
      </c>
    </row>
    <row r="123" spans="1:15" x14ac:dyDescent="0.3">
      <c r="A123">
        <v>4020332650</v>
      </c>
      <c r="B123" t="s">
        <v>35</v>
      </c>
      <c r="C123">
        <v>12764</v>
      </c>
      <c r="D123" s="10">
        <v>0.34000000357627902</v>
      </c>
      <c r="E123" s="10">
        <v>0.34000000357627902</v>
      </c>
      <c r="F123">
        <v>0</v>
      </c>
      <c r="G123" s="10">
        <v>0</v>
      </c>
      <c r="H123" s="10">
        <v>3.9999999105930301E-2</v>
      </c>
      <c r="I123" s="10">
        <v>0.28999999165535001</v>
      </c>
      <c r="J123">
        <v>0</v>
      </c>
      <c r="K123">
        <v>0</v>
      </c>
      <c r="L123">
        <v>11</v>
      </c>
      <c r="M123">
        <v>31</v>
      </c>
      <c r="N123">
        <v>1350</v>
      </c>
      <c r="O123">
        <v>2207</v>
      </c>
    </row>
    <row r="124" spans="1:15" x14ac:dyDescent="0.3">
      <c r="A124">
        <v>7086361926</v>
      </c>
      <c r="B124" t="s">
        <v>26</v>
      </c>
      <c r="C124">
        <v>12764</v>
      </c>
      <c r="D124" s="10">
        <v>1.8099999427795399</v>
      </c>
      <c r="E124" s="10">
        <v>1.8099999427795399</v>
      </c>
      <c r="F124">
        <v>0</v>
      </c>
      <c r="G124" s="10">
        <v>0</v>
      </c>
      <c r="H124" s="10">
        <v>0</v>
      </c>
      <c r="I124" s="10">
        <v>1.79999995231628</v>
      </c>
      <c r="J124">
        <v>0</v>
      </c>
      <c r="K124">
        <v>0</v>
      </c>
      <c r="L124">
        <v>0</v>
      </c>
      <c r="M124">
        <v>90</v>
      </c>
      <c r="N124">
        <v>1350</v>
      </c>
      <c r="O124">
        <v>1965</v>
      </c>
    </row>
    <row r="125" spans="1:15" x14ac:dyDescent="0.3">
      <c r="A125">
        <v>1624580081</v>
      </c>
      <c r="B125" t="s">
        <v>42</v>
      </c>
      <c r="C125">
        <v>12764</v>
      </c>
      <c r="D125" s="10">
        <v>1.12999999523163</v>
      </c>
      <c r="E125" s="10">
        <v>1.12999999523163</v>
      </c>
      <c r="F125">
        <v>0</v>
      </c>
      <c r="G125" s="10">
        <v>0</v>
      </c>
      <c r="H125" s="10">
        <v>0</v>
      </c>
      <c r="I125" s="10">
        <v>1.12999999523163</v>
      </c>
      <c r="J125">
        <v>0</v>
      </c>
      <c r="K125">
        <v>0</v>
      </c>
      <c r="L125">
        <v>0</v>
      </c>
      <c r="M125">
        <v>91</v>
      </c>
      <c r="N125">
        <v>1349</v>
      </c>
      <c r="O125">
        <v>1328</v>
      </c>
    </row>
    <row r="126" spans="1:15" x14ac:dyDescent="0.3">
      <c r="A126">
        <v>6775888955</v>
      </c>
      <c r="B126" t="s">
        <v>34</v>
      </c>
      <c r="C126">
        <v>12764</v>
      </c>
      <c r="D126" s="10">
        <v>1.7799999713897701</v>
      </c>
      <c r="E126" s="10">
        <v>1.7799999713897701</v>
      </c>
      <c r="F126">
        <v>0</v>
      </c>
      <c r="G126" s="10">
        <v>0.479999989271164</v>
      </c>
      <c r="H126" s="10">
        <v>0.62000000476837203</v>
      </c>
      <c r="I126" s="10">
        <v>0.68000000715255704</v>
      </c>
      <c r="J126">
        <v>0</v>
      </c>
      <c r="K126">
        <v>9</v>
      </c>
      <c r="L126">
        <v>34</v>
      </c>
      <c r="M126">
        <v>50</v>
      </c>
      <c r="N126">
        <v>1347</v>
      </c>
      <c r="O126">
        <v>2319</v>
      </c>
    </row>
    <row r="127" spans="1:15" x14ac:dyDescent="0.3">
      <c r="A127">
        <v>8053475328</v>
      </c>
      <c r="B127" t="s">
        <v>35</v>
      </c>
      <c r="C127">
        <v>12764</v>
      </c>
      <c r="D127" s="10">
        <v>1.4299999475479099</v>
      </c>
      <c r="E127" s="10">
        <v>1.4299999475479099</v>
      </c>
      <c r="F127">
        <v>0</v>
      </c>
      <c r="G127" s="10">
        <v>0</v>
      </c>
      <c r="H127" s="10">
        <v>0</v>
      </c>
      <c r="I127" s="10">
        <v>1.4299999475479099</v>
      </c>
      <c r="J127">
        <v>0</v>
      </c>
      <c r="K127">
        <v>0</v>
      </c>
      <c r="L127">
        <v>0</v>
      </c>
      <c r="M127">
        <v>95</v>
      </c>
      <c r="N127">
        <v>1345</v>
      </c>
      <c r="O127">
        <v>1988</v>
      </c>
    </row>
    <row r="128" spans="1:15" x14ac:dyDescent="0.3">
      <c r="A128">
        <v>1624580081</v>
      </c>
      <c r="B128" t="s">
        <v>18</v>
      </c>
      <c r="C128">
        <v>12764</v>
      </c>
      <c r="D128" s="10">
        <v>0.980000019073486</v>
      </c>
      <c r="E128" s="10">
        <v>0.980000019073486</v>
      </c>
      <c r="F128">
        <v>0</v>
      </c>
      <c r="G128" s="10">
        <v>0</v>
      </c>
      <c r="H128" s="10">
        <v>0</v>
      </c>
      <c r="I128" s="10">
        <v>0.97000002861022905</v>
      </c>
      <c r="J128">
        <v>0</v>
      </c>
      <c r="K128">
        <v>0</v>
      </c>
      <c r="L128">
        <v>0</v>
      </c>
      <c r="M128">
        <v>96</v>
      </c>
      <c r="N128">
        <v>1344</v>
      </c>
      <c r="O128">
        <v>1344</v>
      </c>
    </row>
    <row r="129" spans="1:15" x14ac:dyDescent="0.3">
      <c r="A129">
        <v>1624580081</v>
      </c>
      <c r="B129" t="s">
        <v>36</v>
      </c>
      <c r="C129">
        <v>12764</v>
      </c>
      <c r="D129" s="10">
        <v>1.37000000476837</v>
      </c>
      <c r="E129" s="10">
        <v>1.37000000476837</v>
      </c>
      <c r="F129">
        <v>0</v>
      </c>
      <c r="G129" s="10">
        <v>0</v>
      </c>
      <c r="H129" s="10">
        <v>0</v>
      </c>
      <c r="I129" s="10">
        <v>1.3400000333786</v>
      </c>
      <c r="J129">
        <v>1.9999999552965199E-2</v>
      </c>
      <c r="K129">
        <v>0</v>
      </c>
      <c r="L129">
        <v>0</v>
      </c>
      <c r="M129">
        <v>96</v>
      </c>
      <c r="N129">
        <v>1344</v>
      </c>
      <c r="O129">
        <v>1334</v>
      </c>
    </row>
    <row r="130" spans="1:15" x14ac:dyDescent="0.3">
      <c r="A130">
        <v>6775888955</v>
      </c>
      <c r="B130" t="s">
        <v>33</v>
      </c>
      <c r="C130">
        <v>12764</v>
      </c>
      <c r="D130" s="10">
        <v>1.78999996185303</v>
      </c>
      <c r="E130" s="10">
        <v>1.78999996185303</v>
      </c>
      <c r="F130">
        <v>0</v>
      </c>
      <c r="G130" s="10">
        <v>0.15999999642372101</v>
      </c>
      <c r="H130" s="10">
        <v>0.15999999642372101</v>
      </c>
      <c r="I130" s="10">
        <v>1.4800000190734901</v>
      </c>
      <c r="J130">
        <v>0</v>
      </c>
      <c r="K130">
        <v>3</v>
      </c>
      <c r="L130">
        <v>9</v>
      </c>
      <c r="M130">
        <v>84</v>
      </c>
      <c r="N130">
        <v>1344</v>
      </c>
      <c r="O130">
        <v>2280</v>
      </c>
    </row>
    <row r="131" spans="1:15" x14ac:dyDescent="0.3">
      <c r="A131">
        <v>1644430081</v>
      </c>
      <c r="B131" t="s">
        <v>38</v>
      </c>
      <c r="C131">
        <v>12764</v>
      </c>
      <c r="D131" s="10">
        <v>3.1900000572204599</v>
      </c>
      <c r="E131" s="10">
        <v>3.1900000572204599</v>
      </c>
      <c r="F131">
        <v>0</v>
      </c>
      <c r="G131" s="10">
        <v>0.519999980926514</v>
      </c>
      <c r="H131" s="10">
        <v>0.54000002145767201</v>
      </c>
      <c r="I131" s="10">
        <v>2.1300001144409202</v>
      </c>
      <c r="J131">
        <v>9.9999997764825804E-3</v>
      </c>
      <c r="K131">
        <v>6</v>
      </c>
      <c r="L131">
        <v>12</v>
      </c>
      <c r="M131">
        <v>81</v>
      </c>
      <c r="N131">
        <v>1341</v>
      </c>
      <c r="O131">
        <v>2463</v>
      </c>
    </row>
    <row r="132" spans="1:15" x14ac:dyDescent="0.3">
      <c r="A132">
        <v>4702921684</v>
      </c>
      <c r="B132" t="s">
        <v>25</v>
      </c>
      <c r="C132">
        <v>12764</v>
      </c>
      <c r="D132" s="10">
        <v>1.3500000238418599</v>
      </c>
      <c r="E132" s="10">
        <v>1.3500000238418599</v>
      </c>
      <c r="F132">
        <v>0</v>
      </c>
      <c r="G132" s="10">
        <v>0</v>
      </c>
      <c r="H132" s="10">
        <v>0</v>
      </c>
      <c r="I132" s="10">
        <v>1.3500000238418599</v>
      </c>
      <c r="J132">
        <v>0</v>
      </c>
      <c r="K132">
        <v>0</v>
      </c>
      <c r="L132">
        <v>0</v>
      </c>
      <c r="M132">
        <v>72</v>
      </c>
      <c r="N132">
        <v>1341</v>
      </c>
      <c r="O132">
        <v>2241</v>
      </c>
    </row>
    <row r="133" spans="1:15" x14ac:dyDescent="0.3">
      <c r="A133">
        <v>1624580081</v>
      </c>
      <c r="B133" t="s">
        <v>39</v>
      </c>
      <c r="C133">
        <v>12764</v>
      </c>
      <c r="D133" s="10">
        <v>1.12000000476837</v>
      </c>
      <c r="E133" s="10">
        <v>1.12000000476837</v>
      </c>
      <c r="F133">
        <v>0</v>
      </c>
      <c r="G133" s="10">
        <v>0</v>
      </c>
      <c r="H133" s="10">
        <v>0</v>
      </c>
      <c r="I133" s="10">
        <v>1.12000000476837</v>
      </c>
      <c r="J133">
        <v>9.9999997764825804E-3</v>
      </c>
      <c r="K133">
        <v>0</v>
      </c>
      <c r="L133">
        <v>0</v>
      </c>
      <c r="M133">
        <v>102</v>
      </c>
      <c r="N133">
        <v>1338</v>
      </c>
      <c r="O133">
        <v>1341</v>
      </c>
    </row>
    <row r="134" spans="1:15" x14ac:dyDescent="0.3">
      <c r="A134">
        <v>1644430081</v>
      </c>
      <c r="B134" t="s">
        <v>28</v>
      </c>
      <c r="C134">
        <v>12764</v>
      </c>
      <c r="D134" s="10">
        <v>2.5999999046325701</v>
      </c>
      <c r="E134" s="10">
        <v>2.5999999046325701</v>
      </c>
      <c r="F134">
        <v>0</v>
      </c>
      <c r="G134" s="10">
        <v>0.58999997377395597</v>
      </c>
      <c r="H134" s="10">
        <v>5.9999998658895499E-2</v>
      </c>
      <c r="I134" s="10">
        <v>1.95000004768372</v>
      </c>
      <c r="J134">
        <v>0</v>
      </c>
      <c r="K134">
        <v>8</v>
      </c>
      <c r="L134">
        <v>1</v>
      </c>
      <c r="M134">
        <v>94</v>
      </c>
      <c r="N134">
        <v>1337</v>
      </c>
      <c r="O134">
        <v>2497</v>
      </c>
    </row>
    <row r="135" spans="1:15" x14ac:dyDescent="0.3">
      <c r="A135">
        <v>8253242879</v>
      </c>
      <c r="B135" t="s">
        <v>18</v>
      </c>
      <c r="C135">
        <v>12764</v>
      </c>
      <c r="D135" s="10">
        <v>1.7699999809265099</v>
      </c>
      <c r="E135" s="10">
        <v>1.7699999809265099</v>
      </c>
      <c r="F135">
        <v>0</v>
      </c>
      <c r="G135" s="10">
        <v>0</v>
      </c>
      <c r="H135" s="10">
        <v>0</v>
      </c>
      <c r="I135" s="10">
        <v>1.7599999904632599</v>
      </c>
      <c r="J135">
        <v>0</v>
      </c>
      <c r="K135">
        <v>0</v>
      </c>
      <c r="L135">
        <v>0</v>
      </c>
      <c r="M135">
        <v>105</v>
      </c>
      <c r="N135">
        <v>1335</v>
      </c>
      <c r="O135">
        <v>1632</v>
      </c>
    </row>
    <row r="136" spans="1:15" x14ac:dyDescent="0.3">
      <c r="A136">
        <v>8877689391</v>
      </c>
      <c r="B136" t="s">
        <v>35</v>
      </c>
      <c r="C136">
        <v>12764</v>
      </c>
      <c r="D136" s="10">
        <v>3.6400001049041699</v>
      </c>
      <c r="E136" s="10">
        <v>3.6400001049041699</v>
      </c>
      <c r="F136">
        <v>0</v>
      </c>
      <c r="G136" s="10">
        <v>0</v>
      </c>
      <c r="H136" s="10">
        <v>0</v>
      </c>
      <c r="I136" s="10">
        <v>3.5599999427795401</v>
      </c>
      <c r="J136">
        <v>0</v>
      </c>
      <c r="K136">
        <v>0</v>
      </c>
      <c r="L136">
        <v>0</v>
      </c>
      <c r="M136">
        <v>105</v>
      </c>
      <c r="N136">
        <v>1335</v>
      </c>
      <c r="O136">
        <v>2189</v>
      </c>
    </row>
    <row r="137" spans="1:15" x14ac:dyDescent="0.3">
      <c r="A137">
        <v>1927972279</v>
      </c>
      <c r="B137" t="s">
        <v>39</v>
      </c>
      <c r="C137">
        <v>12764</v>
      </c>
      <c r="D137" s="10">
        <v>1.45000004768372</v>
      </c>
      <c r="E137" s="10">
        <v>1.45000004768372</v>
      </c>
      <c r="F137">
        <v>0</v>
      </c>
      <c r="G137" s="10">
        <v>0</v>
      </c>
      <c r="H137" s="10">
        <v>0</v>
      </c>
      <c r="I137" s="10">
        <v>1.45000004768372</v>
      </c>
      <c r="J137">
        <v>0</v>
      </c>
      <c r="K137">
        <v>0</v>
      </c>
      <c r="L137">
        <v>0</v>
      </c>
      <c r="M137">
        <v>108</v>
      </c>
      <c r="N137">
        <v>1332</v>
      </c>
      <c r="O137">
        <v>2383</v>
      </c>
    </row>
    <row r="138" spans="1:15" x14ac:dyDescent="0.3">
      <c r="A138">
        <v>1624580081</v>
      </c>
      <c r="B138" t="s">
        <v>44</v>
      </c>
      <c r="C138">
        <v>12764</v>
      </c>
      <c r="D138" s="10">
        <v>2.03999996185303</v>
      </c>
      <c r="E138" s="10">
        <v>2.03999996185303</v>
      </c>
      <c r="F138">
        <v>0</v>
      </c>
      <c r="G138" s="10">
        <v>0</v>
      </c>
      <c r="H138" s="10">
        <v>0</v>
      </c>
      <c r="I138" s="10">
        <v>2.03999996185303</v>
      </c>
      <c r="J138">
        <v>0</v>
      </c>
      <c r="K138">
        <v>0</v>
      </c>
      <c r="L138">
        <v>0</v>
      </c>
      <c r="M138">
        <v>112</v>
      </c>
      <c r="N138">
        <v>1328</v>
      </c>
      <c r="O138">
        <v>1359</v>
      </c>
    </row>
    <row r="139" spans="1:15" x14ac:dyDescent="0.3">
      <c r="A139">
        <v>1624580081</v>
      </c>
      <c r="B139" t="s">
        <v>38</v>
      </c>
      <c r="C139">
        <v>12764</v>
      </c>
      <c r="D139" s="10">
        <v>1.6100000143051101</v>
      </c>
      <c r="E139" s="10">
        <v>1.6100000143051101</v>
      </c>
      <c r="F139">
        <v>0</v>
      </c>
      <c r="G139" s="10">
        <v>0</v>
      </c>
      <c r="H139" s="10">
        <v>0</v>
      </c>
      <c r="I139" s="10">
        <v>1.58000004291534</v>
      </c>
      <c r="J139">
        <v>1.9999999552965199E-2</v>
      </c>
      <c r="K139">
        <v>0</v>
      </c>
      <c r="L139">
        <v>0</v>
      </c>
      <c r="M139">
        <v>117</v>
      </c>
      <c r="N139">
        <v>1323</v>
      </c>
      <c r="O139">
        <v>1370</v>
      </c>
    </row>
    <row r="140" spans="1:15" x14ac:dyDescent="0.3">
      <c r="A140">
        <v>1624580081</v>
      </c>
      <c r="B140" t="s">
        <v>37</v>
      </c>
      <c r="C140">
        <v>12764</v>
      </c>
      <c r="D140" s="10">
        <v>1.4299999475479099</v>
      </c>
      <c r="E140" s="10">
        <v>1.4299999475479099</v>
      </c>
      <c r="F140">
        <v>0</v>
      </c>
      <c r="G140" s="10">
        <v>0</v>
      </c>
      <c r="H140" s="10">
        <v>0</v>
      </c>
      <c r="I140" s="10">
        <v>1.41999995708466</v>
      </c>
      <c r="J140">
        <v>0</v>
      </c>
      <c r="K140">
        <v>0</v>
      </c>
      <c r="L140">
        <v>0</v>
      </c>
      <c r="M140">
        <v>118</v>
      </c>
      <c r="N140">
        <v>1322</v>
      </c>
      <c r="O140">
        <v>1368</v>
      </c>
    </row>
    <row r="141" spans="1:15" x14ac:dyDescent="0.3">
      <c r="A141">
        <v>1644430081</v>
      </c>
      <c r="B141" t="s">
        <v>30</v>
      </c>
      <c r="C141">
        <v>12764</v>
      </c>
      <c r="D141" s="10">
        <v>2.2000000476837198</v>
      </c>
      <c r="E141" s="10">
        <v>2.2000000476837198</v>
      </c>
      <c r="F141">
        <v>0</v>
      </c>
      <c r="G141" s="10">
        <v>0</v>
      </c>
      <c r="H141" s="10">
        <v>0</v>
      </c>
      <c r="I141" s="10">
        <v>2.2000000476837198</v>
      </c>
      <c r="J141">
        <v>0</v>
      </c>
      <c r="K141">
        <v>0</v>
      </c>
      <c r="L141">
        <v>0</v>
      </c>
      <c r="M141">
        <v>118</v>
      </c>
      <c r="N141">
        <v>1322</v>
      </c>
      <c r="O141">
        <v>2489</v>
      </c>
    </row>
    <row r="142" spans="1:15" x14ac:dyDescent="0.3">
      <c r="A142">
        <v>1927972279</v>
      </c>
      <c r="B142" t="s">
        <v>35</v>
      </c>
      <c r="C142">
        <v>12764</v>
      </c>
      <c r="D142" s="10">
        <v>2.6199998855590798</v>
      </c>
      <c r="E142" s="10">
        <v>2.6199998855590798</v>
      </c>
      <c r="F142">
        <v>0</v>
      </c>
      <c r="G142" s="10">
        <v>1.1599999666214</v>
      </c>
      <c r="H142" s="10">
        <v>0.30000001192092901</v>
      </c>
      <c r="I142" s="10">
        <v>1.1599999666214</v>
      </c>
      <c r="J142">
        <v>0</v>
      </c>
      <c r="K142">
        <v>16</v>
      </c>
      <c r="L142">
        <v>8</v>
      </c>
      <c r="M142">
        <v>94</v>
      </c>
      <c r="N142">
        <v>1322</v>
      </c>
      <c r="O142">
        <v>2505</v>
      </c>
    </row>
    <row r="143" spans="1:15" x14ac:dyDescent="0.3">
      <c r="A143">
        <v>6775888955</v>
      </c>
      <c r="B143" t="s">
        <v>29</v>
      </c>
      <c r="C143">
        <v>12764</v>
      </c>
      <c r="D143" s="10">
        <v>5.2699999809265101</v>
      </c>
      <c r="E143" s="10">
        <v>5.2699999809265101</v>
      </c>
      <c r="F143">
        <v>2</v>
      </c>
      <c r="G143" s="10">
        <v>3.4800000190734899</v>
      </c>
      <c r="H143" s="10">
        <v>0.87000000476837203</v>
      </c>
      <c r="I143" s="10">
        <v>0.730000019073486</v>
      </c>
      <c r="J143">
        <v>0</v>
      </c>
      <c r="K143">
        <v>42</v>
      </c>
      <c r="L143">
        <v>30</v>
      </c>
      <c r="M143">
        <v>47</v>
      </c>
      <c r="N143">
        <v>1321</v>
      </c>
      <c r="O143">
        <v>2584</v>
      </c>
    </row>
    <row r="144" spans="1:15" x14ac:dyDescent="0.3">
      <c r="A144">
        <v>1624580081</v>
      </c>
      <c r="B144" t="s">
        <v>31</v>
      </c>
      <c r="C144">
        <v>12764</v>
      </c>
      <c r="D144" s="10">
        <v>1.78999996185303</v>
      </c>
      <c r="E144" s="10">
        <v>1.78999996185303</v>
      </c>
      <c r="F144">
        <v>0</v>
      </c>
      <c r="G144" s="10">
        <v>0</v>
      </c>
      <c r="H144" s="10">
        <v>0.20000000298023199</v>
      </c>
      <c r="I144" s="10">
        <v>1.6000000238418599</v>
      </c>
      <c r="J144">
        <v>0</v>
      </c>
      <c r="K144">
        <v>0</v>
      </c>
      <c r="L144">
        <v>5</v>
      </c>
      <c r="M144">
        <v>115</v>
      </c>
      <c r="N144">
        <v>1320</v>
      </c>
      <c r="O144">
        <v>1401</v>
      </c>
    </row>
    <row r="145" spans="1:15" x14ac:dyDescent="0.3">
      <c r="A145">
        <v>1844505072</v>
      </c>
      <c r="B145" t="s">
        <v>38</v>
      </c>
      <c r="C145">
        <v>12764</v>
      </c>
      <c r="D145" s="10">
        <v>1.4800000190734901</v>
      </c>
      <c r="E145" s="10">
        <v>1.4800000190734901</v>
      </c>
      <c r="F145">
        <v>0</v>
      </c>
      <c r="G145" s="10">
        <v>0</v>
      </c>
      <c r="H145" s="10">
        <v>0</v>
      </c>
      <c r="I145" s="10">
        <v>1.4800000190734901</v>
      </c>
      <c r="J145">
        <v>0</v>
      </c>
      <c r="K145">
        <v>0</v>
      </c>
      <c r="L145">
        <v>0</v>
      </c>
      <c r="M145">
        <v>120</v>
      </c>
      <c r="N145">
        <v>1320</v>
      </c>
      <c r="O145">
        <v>1589</v>
      </c>
    </row>
    <row r="146" spans="1:15" x14ac:dyDescent="0.3">
      <c r="A146">
        <v>8253242879</v>
      </c>
      <c r="B146" t="s">
        <v>25</v>
      </c>
      <c r="C146">
        <v>12764</v>
      </c>
      <c r="D146" s="10">
        <v>1.87000000476837</v>
      </c>
      <c r="E146" s="10">
        <v>1.87000000476837</v>
      </c>
      <c r="F146">
        <v>0</v>
      </c>
      <c r="G146" s="10">
        <v>0</v>
      </c>
      <c r="H146" s="10">
        <v>0</v>
      </c>
      <c r="I146" s="10">
        <v>1.87000000476837</v>
      </c>
      <c r="J146">
        <v>0</v>
      </c>
      <c r="K146">
        <v>0</v>
      </c>
      <c r="L146">
        <v>0</v>
      </c>
      <c r="M146">
        <v>120</v>
      </c>
      <c r="N146">
        <v>1320</v>
      </c>
      <c r="O146">
        <v>1651</v>
      </c>
    </row>
    <row r="147" spans="1:15" x14ac:dyDescent="0.3">
      <c r="A147">
        <v>6775888955</v>
      </c>
      <c r="B147" t="s">
        <v>39</v>
      </c>
      <c r="C147">
        <v>12764</v>
      </c>
      <c r="D147" s="10">
        <v>3.3699998855590798</v>
      </c>
      <c r="E147" s="10">
        <v>3.3699998855590798</v>
      </c>
      <c r="F147">
        <v>0</v>
      </c>
      <c r="G147" s="10">
        <v>0.46999999880790699</v>
      </c>
      <c r="H147" s="10">
        <v>0.93000000715255704</v>
      </c>
      <c r="I147" s="10">
        <v>1.9299999475479099</v>
      </c>
      <c r="J147">
        <v>0</v>
      </c>
      <c r="K147">
        <v>12</v>
      </c>
      <c r="L147">
        <v>35</v>
      </c>
      <c r="M147">
        <v>75</v>
      </c>
      <c r="N147">
        <v>1318</v>
      </c>
      <c r="O147">
        <v>2496</v>
      </c>
    </row>
    <row r="148" spans="1:15" x14ac:dyDescent="0.3">
      <c r="A148">
        <v>1644430081</v>
      </c>
      <c r="B148" t="s">
        <v>23</v>
      </c>
      <c r="C148">
        <v>12764</v>
      </c>
      <c r="D148" s="10">
        <v>1.7699999809265099</v>
      </c>
      <c r="E148" s="10">
        <v>1.7699999809265099</v>
      </c>
      <c r="F148">
        <v>0</v>
      </c>
      <c r="G148" s="10">
        <v>0</v>
      </c>
      <c r="H148" s="10">
        <v>0</v>
      </c>
      <c r="I148" s="10">
        <v>1.7599999904632599</v>
      </c>
      <c r="J148">
        <v>9.9999997764825804E-3</v>
      </c>
      <c r="K148">
        <v>0</v>
      </c>
      <c r="L148">
        <v>0</v>
      </c>
      <c r="M148">
        <v>125</v>
      </c>
      <c r="N148">
        <v>1315</v>
      </c>
      <c r="O148">
        <v>2430</v>
      </c>
    </row>
    <row r="149" spans="1:15" x14ac:dyDescent="0.3">
      <c r="A149">
        <v>8253242879</v>
      </c>
      <c r="B149" t="s">
        <v>27</v>
      </c>
      <c r="C149">
        <v>12764</v>
      </c>
      <c r="D149" s="10">
        <v>7.1300001144409197</v>
      </c>
      <c r="E149" s="10">
        <v>7.1300001144409197</v>
      </c>
      <c r="F149">
        <v>0</v>
      </c>
      <c r="G149" s="10">
        <v>5.5999999046325701</v>
      </c>
      <c r="H149" s="10">
        <v>0.18999999761581399</v>
      </c>
      <c r="I149" s="10">
        <v>1.3400000333786</v>
      </c>
      <c r="J149">
        <v>0</v>
      </c>
      <c r="K149">
        <v>41</v>
      </c>
      <c r="L149">
        <v>4</v>
      </c>
      <c r="M149">
        <v>82</v>
      </c>
      <c r="N149">
        <v>1313</v>
      </c>
      <c r="O149">
        <v>1976</v>
      </c>
    </row>
    <row r="150" spans="1:15" x14ac:dyDescent="0.3">
      <c r="A150">
        <v>8583815059</v>
      </c>
      <c r="B150" t="s">
        <v>34</v>
      </c>
      <c r="C150">
        <v>12764</v>
      </c>
      <c r="D150" s="10">
        <v>3.5199999809265101</v>
      </c>
      <c r="E150" s="10">
        <v>3.5199999809265101</v>
      </c>
      <c r="F150">
        <v>0</v>
      </c>
      <c r="G150" s="10">
        <v>0.77999997138977095</v>
      </c>
      <c r="H150" s="10">
        <v>0.119999997317791</v>
      </c>
      <c r="I150" s="10">
        <v>2.03999996185303</v>
      </c>
      <c r="J150">
        <v>0</v>
      </c>
      <c r="K150">
        <v>10</v>
      </c>
      <c r="L150">
        <v>2</v>
      </c>
      <c r="M150">
        <v>117</v>
      </c>
      <c r="N150">
        <v>1311</v>
      </c>
      <c r="O150">
        <v>2596</v>
      </c>
    </row>
    <row r="151" spans="1:15" x14ac:dyDescent="0.3">
      <c r="A151">
        <v>8583815059</v>
      </c>
      <c r="B151" t="s">
        <v>21</v>
      </c>
      <c r="C151">
        <v>12764</v>
      </c>
      <c r="D151" s="10">
        <v>3.0099999904632599</v>
      </c>
      <c r="E151" s="10">
        <v>3.0099999904632599</v>
      </c>
      <c r="F151">
        <v>0</v>
      </c>
      <c r="G151" s="10">
        <v>0.31000000238418601</v>
      </c>
      <c r="H151" s="10">
        <v>1.0599999427795399</v>
      </c>
      <c r="I151" s="10">
        <v>1.3500000238418599</v>
      </c>
      <c r="J151">
        <v>0</v>
      </c>
      <c r="K151">
        <v>4</v>
      </c>
      <c r="L151">
        <v>22</v>
      </c>
      <c r="M151">
        <v>105</v>
      </c>
      <c r="N151">
        <v>1309</v>
      </c>
      <c r="O151">
        <v>2536</v>
      </c>
    </row>
    <row r="152" spans="1:15" x14ac:dyDescent="0.3">
      <c r="A152">
        <v>2320127002</v>
      </c>
      <c r="B152" t="s">
        <v>35</v>
      </c>
      <c r="C152">
        <v>12764</v>
      </c>
      <c r="D152" s="10">
        <v>2.4500000476837198</v>
      </c>
      <c r="E152" s="10">
        <v>2.4500000476837198</v>
      </c>
      <c r="F152">
        <v>0</v>
      </c>
      <c r="G152" s="10">
        <v>0.36000001430511502</v>
      </c>
      <c r="H152" s="10">
        <v>0.20999999344348899</v>
      </c>
      <c r="I152" s="10">
        <v>1.87999999523163</v>
      </c>
      <c r="J152">
        <v>0</v>
      </c>
      <c r="K152">
        <v>5</v>
      </c>
      <c r="L152">
        <v>6</v>
      </c>
      <c r="M152">
        <v>123</v>
      </c>
      <c r="N152">
        <v>1306</v>
      </c>
      <c r="O152">
        <v>1613</v>
      </c>
    </row>
    <row r="153" spans="1:15" x14ac:dyDescent="0.3">
      <c r="A153">
        <v>8583815059</v>
      </c>
      <c r="B153" t="s">
        <v>17</v>
      </c>
      <c r="C153">
        <v>12764</v>
      </c>
      <c r="D153" s="10">
        <v>2.4500000476837198</v>
      </c>
      <c r="E153" s="10">
        <v>2.4500000476837198</v>
      </c>
      <c r="F153">
        <v>0</v>
      </c>
      <c r="G153" s="10">
        <v>0</v>
      </c>
      <c r="H153" s="10">
        <v>0</v>
      </c>
      <c r="I153" s="10">
        <v>2.4300000667571999</v>
      </c>
      <c r="J153">
        <v>0</v>
      </c>
      <c r="K153">
        <v>0</v>
      </c>
      <c r="L153">
        <v>0</v>
      </c>
      <c r="M153">
        <v>134</v>
      </c>
      <c r="N153">
        <v>1306</v>
      </c>
      <c r="O153">
        <v>2443</v>
      </c>
    </row>
    <row r="154" spans="1:15" x14ac:dyDescent="0.3">
      <c r="A154">
        <v>2022484408</v>
      </c>
      <c r="B154" t="s">
        <v>41</v>
      </c>
      <c r="C154">
        <v>12764</v>
      </c>
      <c r="D154" s="10">
        <v>2.3099999427795401</v>
      </c>
      <c r="E154" s="10">
        <v>2.3099999427795401</v>
      </c>
      <c r="F154">
        <v>0</v>
      </c>
      <c r="G154" s="10">
        <v>0</v>
      </c>
      <c r="H154" s="10">
        <v>0</v>
      </c>
      <c r="I154" s="10">
        <v>2.3099999427795401</v>
      </c>
      <c r="J154">
        <v>0</v>
      </c>
      <c r="K154">
        <v>0</v>
      </c>
      <c r="L154">
        <v>0</v>
      </c>
      <c r="M154">
        <v>135</v>
      </c>
      <c r="N154">
        <v>1305</v>
      </c>
      <c r="O154">
        <v>1848</v>
      </c>
    </row>
    <row r="155" spans="1:15" x14ac:dyDescent="0.3">
      <c r="A155">
        <v>5577150313</v>
      </c>
      <c r="B155" t="s">
        <v>39</v>
      </c>
      <c r="C155">
        <v>12764</v>
      </c>
      <c r="D155" s="10">
        <v>3.7000000476837198</v>
      </c>
      <c r="E155" s="10">
        <v>3.7000000476837198</v>
      </c>
      <c r="F155">
        <v>0</v>
      </c>
      <c r="G155" s="10">
        <v>1.9299999475479099</v>
      </c>
      <c r="H155" s="10">
        <v>0.31999999284744302</v>
      </c>
      <c r="I155" s="10">
        <v>1.45000004768372</v>
      </c>
      <c r="J155">
        <v>0</v>
      </c>
      <c r="K155">
        <v>41</v>
      </c>
      <c r="L155">
        <v>16</v>
      </c>
      <c r="M155">
        <v>79</v>
      </c>
      <c r="N155">
        <v>1304</v>
      </c>
      <c r="O155">
        <v>2643</v>
      </c>
    </row>
    <row r="156" spans="1:15" x14ac:dyDescent="0.3">
      <c r="A156">
        <v>1927972279</v>
      </c>
      <c r="B156" t="s">
        <v>28</v>
      </c>
      <c r="C156">
        <v>12764</v>
      </c>
      <c r="D156" s="10">
        <v>0.109999999403954</v>
      </c>
      <c r="E156" s="10">
        <v>0.109999999403954</v>
      </c>
      <c r="F156">
        <v>0</v>
      </c>
      <c r="G156" s="10">
        <v>0</v>
      </c>
      <c r="H156" s="10">
        <v>0</v>
      </c>
      <c r="I156" s="10">
        <v>0.109999999403954</v>
      </c>
      <c r="J156">
        <v>0</v>
      </c>
      <c r="K156">
        <v>0</v>
      </c>
      <c r="L156">
        <v>0</v>
      </c>
      <c r="M156">
        <v>12</v>
      </c>
      <c r="N156">
        <v>1303</v>
      </c>
      <c r="O156">
        <v>2100</v>
      </c>
    </row>
    <row r="157" spans="1:15" x14ac:dyDescent="0.3">
      <c r="A157">
        <v>2320127002</v>
      </c>
      <c r="B157" t="s">
        <v>24</v>
      </c>
      <c r="C157">
        <v>12764</v>
      </c>
      <c r="D157" s="10">
        <v>2.28999996185303</v>
      </c>
      <c r="E157" s="10">
        <v>2.28999996185303</v>
      </c>
      <c r="F157">
        <v>0</v>
      </c>
      <c r="G157" s="10">
        <v>5.9999998658895499E-2</v>
      </c>
      <c r="H157" s="10">
        <v>0.41999998688697798</v>
      </c>
      <c r="I157" s="10">
        <v>1.8099999427795399</v>
      </c>
      <c r="J157">
        <v>0</v>
      </c>
      <c r="K157">
        <v>1</v>
      </c>
      <c r="L157">
        <v>10</v>
      </c>
      <c r="M157">
        <v>127</v>
      </c>
      <c r="N157">
        <v>1302</v>
      </c>
      <c r="O157">
        <v>1610</v>
      </c>
    </row>
    <row r="158" spans="1:15" x14ac:dyDescent="0.3">
      <c r="A158">
        <v>2873212765</v>
      </c>
      <c r="B158" t="s">
        <v>40</v>
      </c>
      <c r="C158">
        <v>12764</v>
      </c>
      <c r="D158" s="10">
        <v>3.3800001144409202</v>
      </c>
      <c r="E158" s="10">
        <v>3.3800001144409202</v>
      </c>
      <c r="F158">
        <v>0</v>
      </c>
      <c r="G158" s="10">
        <v>2.2799999713897701</v>
      </c>
      <c r="H158" s="10">
        <v>0.55000001192092896</v>
      </c>
      <c r="I158" s="10">
        <v>0.55000001192092896</v>
      </c>
      <c r="J158">
        <v>0</v>
      </c>
      <c r="K158">
        <v>75</v>
      </c>
      <c r="L158">
        <v>11</v>
      </c>
      <c r="M158">
        <v>52</v>
      </c>
      <c r="N158">
        <v>1302</v>
      </c>
      <c r="O158">
        <v>1897</v>
      </c>
    </row>
    <row r="159" spans="1:15" x14ac:dyDescent="0.3">
      <c r="A159">
        <v>6775888955</v>
      </c>
      <c r="B159" t="s">
        <v>28</v>
      </c>
      <c r="C159">
        <v>12764</v>
      </c>
      <c r="D159" s="10">
        <v>4.6399998664856001</v>
      </c>
      <c r="E159" s="10">
        <v>4.6399998664856001</v>
      </c>
      <c r="F159">
        <v>0</v>
      </c>
      <c r="G159" s="10">
        <v>2.2699999809265101</v>
      </c>
      <c r="H159" s="10">
        <v>0.46000000834464999</v>
      </c>
      <c r="I159" s="10">
        <v>1.8999999761581401</v>
      </c>
      <c r="J159">
        <v>0</v>
      </c>
      <c r="K159">
        <v>33</v>
      </c>
      <c r="L159">
        <v>13</v>
      </c>
      <c r="M159">
        <v>92</v>
      </c>
      <c r="N159">
        <v>1302</v>
      </c>
      <c r="O159">
        <v>2484</v>
      </c>
    </row>
    <row r="160" spans="1:15" x14ac:dyDescent="0.3">
      <c r="A160">
        <v>1624580081</v>
      </c>
      <c r="B160" t="s">
        <v>43</v>
      </c>
      <c r="C160">
        <v>12764</v>
      </c>
      <c r="D160" s="10">
        <v>1.9299999475479099</v>
      </c>
      <c r="E160" s="10">
        <v>1.9299999475479099</v>
      </c>
      <c r="F160">
        <v>0</v>
      </c>
      <c r="G160" s="10">
        <v>0</v>
      </c>
      <c r="H160" s="10">
        <v>0</v>
      </c>
      <c r="I160" s="10">
        <v>1.91999995708466</v>
      </c>
      <c r="J160">
        <v>9.9999997764825804E-3</v>
      </c>
      <c r="K160">
        <v>0</v>
      </c>
      <c r="L160">
        <v>0</v>
      </c>
      <c r="M160">
        <v>139</v>
      </c>
      <c r="N160">
        <v>1301</v>
      </c>
      <c r="O160">
        <v>1393</v>
      </c>
    </row>
    <row r="161" spans="1:15" x14ac:dyDescent="0.3">
      <c r="A161">
        <v>1844505072</v>
      </c>
      <c r="B161" t="s">
        <v>26</v>
      </c>
      <c r="C161">
        <v>12764</v>
      </c>
      <c r="D161" s="10">
        <v>2.3599998950958301</v>
      </c>
      <c r="E161" s="10">
        <v>2.3599998950958301</v>
      </c>
      <c r="F161">
        <v>0</v>
      </c>
      <c r="G161" s="10">
        <v>0</v>
      </c>
      <c r="H161" s="10">
        <v>0</v>
      </c>
      <c r="I161" s="10">
        <v>2.3599998950958301</v>
      </c>
      <c r="J161">
        <v>0</v>
      </c>
      <c r="K161">
        <v>0</v>
      </c>
      <c r="L161">
        <v>0</v>
      </c>
      <c r="M161">
        <v>139</v>
      </c>
      <c r="N161">
        <v>1301</v>
      </c>
      <c r="O161">
        <v>1645</v>
      </c>
    </row>
    <row r="162" spans="1:15" x14ac:dyDescent="0.3">
      <c r="A162">
        <v>1624580081</v>
      </c>
      <c r="B162" t="s">
        <v>29</v>
      </c>
      <c r="C162">
        <v>12764</v>
      </c>
      <c r="D162" s="10">
        <v>1.8400000333786</v>
      </c>
      <c r="E162" s="10">
        <v>1.8400000333786</v>
      </c>
      <c r="F162">
        <v>0</v>
      </c>
      <c r="G162" s="10">
        <v>0</v>
      </c>
      <c r="H162" s="10">
        <v>0</v>
      </c>
      <c r="I162" s="10">
        <v>1.83000004291534</v>
      </c>
      <c r="J162">
        <v>9.9999997764825804E-3</v>
      </c>
      <c r="K162">
        <v>0</v>
      </c>
      <c r="L162">
        <v>0</v>
      </c>
      <c r="M162">
        <v>140</v>
      </c>
      <c r="N162">
        <v>1300</v>
      </c>
      <c r="O162">
        <v>1402</v>
      </c>
    </row>
    <row r="163" spans="1:15" x14ac:dyDescent="0.3">
      <c r="A163">
        <v>1624580081</v>
      </c>
      <c r="B163" t="s">
        <v>22</v>
      </c>
      <c r="C163">
        <v>12764</v>
      </c>
      <c r="D163" s="10">
        <v>1.8999999761581401</v>
      </c>
      <c r="E163" s="10">
        <v>1.8999999761581401</v>
      </c>
      <c r="F163">
        <v>0</v>
      </c>
      <c r="G163" s="10">
        <v>0</v>
      </c>
      <c r="H163" s="10">
        <v>0</v>
      </c>
      <c r="I163" s="10">
        <v>1.8999999761581401</v>
      </c>
      <c r="J163">
        <v>0</v>
      </c>
      <c r="K163">
        <v>0</v>
      </c>
      <c r="L163">
        <v>0</v>
      </c>
      <c r="M163">
        <v>141</v>
      </c>
      <c r="N163">
        <v>1299</v>
      </c>
      <c r="O163">
        <v>1435</v>
      </c>
    </row>
    <row r="164" spans="1:15" x14ac:dyDescent="0.3">
      <c r="A164">
        <v>4020332650</v>
      </c>
      <c r="B164" t="s">
        <v>18</v>
      </c>
      <c r="C164">
        <v>12764</v>
      </c>
      <c r="D164" s="10">
        <v>1.3500000238418599</v>
      </c>
      <c r="E164" s="10">
        <v>1.3500000238418599</v>
      </c>
      <c r="F164">
        <v>0</v>
      </c>
      <c r="G164" s="10">
        <v>0.20999999344348899</v>
      </c>
      <c r="H164" s="10">
        <v>0.36000001430511502</v>
      </c>
      <c r="I164" s="10">
        <v>0.769999980926514</v>
      </c>
      <c r="J164">
        <v>0</v>
      </c>
      <c r="K164">
        <v>36</v>
      </c>
      <c r="L164">
        <v>18</v>
      </c>
      <c r="M164">
        <v>87</v>
      </c>
      <c r="N164">
        <v>1299</v>
      </c>
      <c r="O164">
        <v>2951</v>
      </c>
    </row>
    <row r="165" spans="1:15" x14ac:dyDescent="0.3">
      <c r="A165">
        <v>8253242879</v>
      </c>
      <c r="B165" t="s">
        <v>29</v>
      </c>
      <c r="C165">
        <v>12764</v>
      </c>
      <c r="D165" s="10">
        <v>3.03999996185303</v>
      </c>
      <c r="E165" s="10">
        <v>3.03999996185303</v>
      </c>
      <c r="F165">
        <v>0</v>
      </c>
      <c r="G165" s="10">
        <v>1.1799999475479099</v>
      </c>
      <c r="H165" s="10">
        <v>0.490000009536743</v>
      </c>
      <c r="I165" s="10">
        <v>1.37000000476837</v>
      </c>
      <c r="J165">
        <v>0</v>
      </c>
      <c r="K165">
        <v>19</v>
      </c>
      <c r="L165">
        <v>14</v>
      </c>
      <c r="M165">
        <v>108</v>
      </c>
      <c r="N165">
        <v>1299</v>
      </c>
      <c r="O165">
        <v>1813</v>
      </c>
    </row>
    <row r="166" spans="1:15" x14ac:dyDescent="0.3">
      <c r="A166">
        <v>8253242879</v>
      </c>
      <c r="B166" t="s">
        <v>16</v>
      </c>
      <c r="C166">
        <v>12764</v>
      </c>
      <c r="D166" s="10">
        <v>6.0999999046325701</v>
      </c>
      <c r="E166" s="10">
        <v>6.0999999046325701</v>
      </c>
      <c r="F166">
        <v>0</v>
      </c>
      <c r="G166" s="10">
        <v>4.1700000762939498</v>
      </c>
      <c r="H166" s="10">
        <v>0.62999999523162797</v>
      </c>
      <c r="I166" s="10">
        <v>1.3099999427795399</v>
      </c>
      <c r="J166">
        <v>0</v>
      </c>
      <c r="K166">
        <v>35</v>
      </c>
      <c r="L166">
        <v>11</v>
      </c>
      <c r="M166">
        <v>96</v>
      </c>
      <c r="N166">
        <v>1298</v>
      </c>
      <c r="O166">
        <v>1935</v>
      </c>
    </row>
    <row r="167" spans="1:15" x14ac:dyDescent="0.3">
      <c r="A167">
        <v>4020332650</v>
      </c>
      <c r="B167" t="s">
        <v>44</v>
      </c>
      <c r="C167">
        <v>12764</v>
      </c>
      <c r="D167" s="10">
        <v>2.6500000953674299</v>
      </c>
      <c r="E167" s="10">
        <v>2.6500000953674299</v>
      </c>
      <c r="F167">
        <v>0</v>
      </c>
      <c r="G167" s="10">
        <v>0.109999999403954</v>
      </c>
      <c r="H167" s="10">
        <v>0.17000000178813901</v>
      </c>
      <c r="I167" s="10">
        <v>2.3299999237060498</v>
      </c>
      <c r="J167">
        <v>0</v>
      </c>
      <c r="K167">
        <v>2</v>
      </c>
      <c r="L167">
        <v>8</v>
      </c>
      <c r="M167">
        <v>134</v>
      </c>
      <c r="N167">
        <v>1296</v>
      </c>
      <c r="O167">
        <v>2645</v>
      </c>
    </row>
    <row r="168" spans="1:15" x14ac:dyDescent="0.3">
      <c r="A168">
        <v>1927972279</v>
      </c>
      <c r="B168" t="s">
        <v>26</v>
      </c>
      <c r="C168">
        <v>12764</v>
      </c>
      <c r="D168" s="10">
        <v>2.03999996185303</v>
      </c>
      <c r="E168" s="10">
        <v>2.03999996185303</v>
      </c>
      <c r="F168">
        <v>0</v>
      </c>
      <c r="G168" s="10">
        <v>0</v>
      </c>
      <c r="H168" s="10">
        <v>0</v>
      </c>
      <c r="I168" s="10">
        <v>2.03999996185303</v>
      </c>
      <c r="J168">
        <v>0</v>
      </c>
      <c r="K168">
        <v>0</v>
      </c>
      <c r="L168">
        <v>0</v>
      </c>
      <c r="M168">
        <v>145</v>
      </c>
      <c r="N168">
        <v>1295</v>
      </c>
      <c r="O168">
        <v>2499</v>
      </c>
    </row>
    <row r="169" spans="1:15" x14ac:dyDescent="0.3">
      <c r="A169">
        <v>2320127002</v>
      </c>
      <c r="B169" t="s">
        <v>42</v>
      </c>
      <c r="C169">
        <v>12764</v>
      </c>
      <c r="D169" s="10">
        <v>2.0799999237060498</v>
      </c>
      <c r="E169" s="10">
        <v>2.0799999237060498</v>
      </c>
      <c r="F169">
        <v>0</v>
      </c>
      <c r="G169" s="10">
        <v>0</v>
      </c>
      <c r="H169" s="10">
        <v>0</v>
      </c>
      <c r="I169" s="10">
        <v>2.0799999237060498</v>
      </c>
      <c r="J169">
        <v>0</v>
      </c>
      <c r="K169">
        <v>0</v>
      </c>
      <c r="L169">
        <v>0</v>
      </c>
      <c r="M169">
        <v>145</v>
      </c>
      <c r="N169">
        <v>1295</v>
      </c>
      <c r="O169">
        <v>1630</v>
      </c>
    </row>
    <row r="170" spans="1:15" x14ac:dyDescent="0.3">
      <c r="A170">
        <v>1624580081</v>
      </c>
      <c r="B170" t="s">
        <v>15</v>
      </c>
      <c r="C170">
        <v>12764</v>
      </c>
      <c r="D170" s="10">
        <v>5.3099999427795401</v>
      </c>
      <c r="E170" s="10">
        <v>5.3099999427795401</v>
      </c>
      <c r="F170">
        <v>0</v>
      </c>
      <c r="G170" s="10">
        <v>0</v>
      </c>
      <c r="H170" s="10">
        <v>0</v>
      </c>
      <c r="I170" s="10">
        <v>5.3099999427795401</v>
      </c>
      <c r="J170">
        <v>0</v>
      </c>
      <c r="K170">
        <v>0</v>
      </c>
      <c r="L170">
        <v>0</v>
      </c>
      <c r="M170">
        <v>146</v>
      </c>
      <c r="N170">
        <v>1294</v>
      </c>
      <c r="O170">
        <v>1432</v>
      </c>
    </row>
    <row r="171" spans="1:15" x14ac:dyDescent="0.3">
      <c r="A171">
        <v>8583815059</v>
      </c>
      <c r="B171" t="s">
        <v>28</v>
      </c>
      <c r="C171">
        <v>12764</v>
      </c>
      <c r="D171" s="10">
        <v>3.5099999904632599</v>
      </c>
      <c r="E171" s="10">
        <v>3.5099999904632599</v>
      </c>
      <c r="F171">
        <v>0</v>
      </c>
      <c r="G171" s="10">
        <v>1.4700000286102299</v>
      </c>
      <c r="H171" s="10">
        <v>0.239999994635582</v>
      </c>
      <c r="I171" s="10">
        <v>1.8099999427795399</v>
      </c>
      <c r="J171">
        <v>0</v>
      </c>
      <c r="K171">
        <v>18</v>
      </c>
      <c r="L171">
        <v>6</v>
      </c>
      <c r="M171">
        <v>122</v>
      </c>
      <c r="N171">
        <v>1294</v>
      </c>
      <c r="O171">
        <v>2547</v>
      </c>
    </row>
    <row r="172" spans="1:15" x14ac:dyDescent="0.3">
      <c r="A172">
        <v>1844505072</v>
      </c>
      <c r="B172" t="s">
        <v>19</v>
      </c>
      <c r="C172">
        <v>12764</v>
      </c>
      <c r="D172" s="10">
        <v>2.2599999904632599</v>
      </c>
      <c r="E172" s="10">
        <v>2.2599999904632599</v>
      </c>
      <c r="F172">
        <v>0</v>
      </c>
      <c r="G172" s="10">
        <v>0</v>
      </c>
      <c r="H172" s="10">
        <v>0</v>
      </c>
      <c r="I172" s="10">
        <v>2.2599999904632599</v>
      </c>
      <c r="J172">
        <v>0</v>
      </c>
      <c r="K172">
        <v>0</v>
      </c>
      <c r="L172">
        <v>0</v>
      </c>
      <c r="M172">
        <v>147</v>
      </c>
      <c r="N172">
        <v>1293</v>
      </c>
      <c r="O172">
        <v>1657</v>
      </c>
    </row>
    <row r="173" spans="1:15" x14ac:dyDescent="0.3">
      <c r="A173">
        <v>2320127002</v>
      </c>
      <c r="B173" t="s">
        <v>29</v>
      </c>
      <c r="C173">
        <v>12764</v>
      </c>
      <c r="D173" s="10">
        <v>2.2999999523162802</v>
      </c>
      <c r="E173" s="10">
        <v>2.2999999523162802</v>
      </c>
      <c r="F173">
        <v>0</v>
      </c>
      <c r="G173" s="10">
        <v>0</v>
      </c>
      <c r="H173" s="10">
        <v>0</v>
      </c>
      <c r="I173" s="10">
        <v>2.2999999523162802</v>
      </c>
      <c r="J173">
        <v>0</v>
      </c>
      <c r="K173">
        <v>0</v>
      </c>
      <c r="L173">
        <v>0</v>
      </c>
      <c r="M173">
        <v>147</v>
      </c>
      <c r="N173">
        <v>1293</v>
      </c>
      <c r="O173">
        <v>1632</v>
      </c>
    </row>
    <row r="174" spans="1:15" x14ac:dyDescent="0.3">
      <c r="A174">
        <v>1624580081</v>
      </c>
      <c r="B174" t="s">
        <v>16</v>
      </c>
      <c r="C174">
        <v>12764</v>
      </c>
      <c r="D174" s="10">
        <v>4.5500001907348597</v>
      </c>
      <c r="E174" s="10">
        <v>4.5500001907348597</v>
      </c>
      <c r="F174">
        <v>0</v>
      </c>
      <c r="G174" s="10">
        <v>0</v>
      </c>
      <c r="H174" s="10">
        <v>0</v>
      </c>
      <c r="I174" s="10">
        <v>4.5500001907348597</v>
      </c>
      <c r="J174">
        <v>0</v>
      </c>
      <c r="K174">
        <v>0</v>
      </c>
      <c r="L174">
        <v>0</v>
      </c>
      <c r="M174">
        <v>148</v>
      </c>
      <c r="N174">
        <v>1292</v>
      </c>
      <c r="O174">
        <v>1411</v>
      </c>
    </row>
    <row r="175" spans="1:15" x14ac:dyDescent="0.3">
      <c r="A175">
        <v>1927972279</v>
      </c>
      <c r="B175" t="s">
        <v>17</v>
      </c>
      <c r="C175">
        <v>12764</v>
      </c>
      <c r="D175" s="10">
        <v>1.5</v>
      </c>
      <c r="E175" s="10">
        <v>1.5</v>
      </c>
      <c r="F175">
        <v>0</v>
      </c>
      <c r="G175" s="10">
        <v>0</v>
      </c>
      <c r="H175" s="10">
        <v>0.40000000596046398</v>
      </c>
      <c r="I175" s="10">
        <v>1.1000000238418599</v>
      </c>
      <c r="J175">
        <v>0</v>
      </c>
      <c r="K175">
        <v>0</v>
      </c>
      <c r="L175">
        <v>9</v>
      </c>
      <c r="M175">
        <v>88</v>
      </c>
      <c r="N175">
        <v>1292</v>
      </c>
      <c r="O175">
        <v>2383</v>
      </c>
    </row>
    <row r="176" spans="1:15" x14ac:dyDescent="0.3">
      <c r="A176">
        <v>1624580081</v>
      </c>
      <c r="B176" t="s">
        <v>32</v>
      </c>
      <c r="C176">
        <v>12764</v>
      </c>
      <c r="D176" s="10">
        <v>1.54999995231628</v>
      </c>
      <c r="E176" s="10">
        <v>1.54999995231628</v>
      </c>
      <c r="F176">
        <v>0</v>
      </c>
      <c r="G176" s="10">
        <v>0</v>
      </c>
      <c r="H176" s="10">
        <v>0</v>
      </c>
      <c r="I176" s="10">
        <v>1.54999995231628</v>
      </c>
      <c r="J176">
        <v>0</v>
      </c>
      <c r="K176">
        <v>0</v>
      </c>
      <c r="L176">
        <v>0</v>
      </c>
      <c r="M176">
        <v>150</v>
      </c>
      <c r="N176">
        <v>1290</v>
      </c>
      <c r="O176">
        <v>1404</v>
      </c>
    </row>
    <row r="177" spans="1:15" x14ac:dyDescent="0.3">
      <c r="A177">
        <v>1624580081</v>
      </c>
      <c r="B177" t="s">
        <v>23</v>
      </c>
      <c r="C177">
        <v>12764</v>
      </c>
      <c r="D177" s="10">
        <v>3.2300000190734899</v>
      </c>
      <c r="E177" s="10">
        <v>3.2300000190734899</v>
      </c>
      <c r="F177">
        <v>0</v>
      </c>
      <c r="G177" s="10">
        <v>0</v>
      </c>
      <c r="H177" s="10">
        <v>0</v>
      </c>
      <c r="I177" s="10">
        <v>3.2300000190734899</v>
      </c>
      <c r="J177">
        <v>0</v>
      </c>
      <c r="K177">
        <v>0</v>
      </c>
      <c r="L177">
        <v>0</v>
      </c>
      <c r="M177">
        <v>151</v>
      </c>
      <c r="N177">
        <v>1289</v>
      </c>
      <c r="O177">
        <v>1446</v>
      </c>
    </row>
    <row r="178" spans="1:15" x14ac:dyDescent="0.3">
      <c r="A178">
        <v>1624580081</v>
      </c>
      <c r="B178" t="s">
        <v>41</v>
      </c>
      <c r="C178">
        <v>12764</v>
      </c>
      <c r="D178" s="10">
        <v>2.2300000190734899</v>
      </c>
      <c r="E178" s="10">
        <v>2.2300000190734899</v>
      </c>
      <c r="F178">
        <v>0</v>
      </c>
      <c r="G178" s="10">
        <v>0</v>
      </c>
      <c r="H178" s="10">
        <v>0</v>
      </c>
      <c r="I178" s="10">
        <v>2.2200000286102299</v>
      </c>
      <c r="J178">
        <v>0</v>
      </c>
      <c r="K178">
        <v>0</v>
      </c>
      <c r="L178">
        <v>0</v>
      </c>
      <c r="M178">
        <v>152</v>
      </c>
      <c r="N178">
        <v>1288</v>
      </c>
      <c r="O178">
        <v>1427</v>
      </c>
    </row>
    <row r="179" spans="1:15" x14ac:dyDescent="0.3">
      <c r="A179">
        <v>4558609924</v>
      </c>
      <c r="B179" t="s">
        <v>16</v>
      </c>
      <c r="C179">
        <v>12764</v>
      </c>
      <c r="D179" s="10">
        <v>3.28999996185303</v>
      </c>
      <c r="E179" s="10">
        <v>3.28999996185303</v>
      </c>
      <c r="F179">
        <v>0</v>
      </c>
      <c r="G179" s="10">
        <v>1.2400000095367401</v>
      </c>
      <c r="H179" s="10">
        <v>0.43999999761581399</v>
      </c>
      <c r="I179" s="10">
        <v>1.6100000143051101</v>
      </c>
      <c r="J179">
        <v>0</v>
      </c>
      <c r="K179">
        <v>19</v>
      </c>
      <c r="L179">
        <v>7</v>
      </c>
      <c r="M179">
        <v>127</v>
      </c>
      <c r="N179">
        <v>1287</v>
      </c>
      <c r="O179">
        <v>1722</v>
      </c>
    </row>
    <row r="180" spans="1:15" x14ac:dyDescent="0.3">
      <c r="A180">
        <v>8253242879</v>
      </c>
      <c r="B180" t="s">
        <v>30</v>
      </c>
      <c r="C180">
        <v>12764</v>
      </c>
      <c r="D180" s="10">
        <v>8.1800003051757795</v>
      </c>
      <c r="E180" s="10">
        <v>8.1800003051757795</v>
      </c>
      <c r="F180">
        <v>0</v>
      </c>
      <c r="G180" s="10">
        <v>6.2399997711181596</v>
      </c>
      <c r="H180" s="10">
        <v>0.230000004172325</v>
      </c>
      <c r="I180" s="10">
        <v>1.70000004768372</v>
      </c>
      <c r="J180">
        <v>0</v>
      </c>
      <c r="K180">
        <v>45</v>
      </c>
      <c r="L180">
        <v>5</v>
      </c>
      <c r="M180">
        <v>104</v>
      </c>
      <c r="N180">
        <v>1286</v>
      </c>
      <c r="O180">
        <v>2008</v>
      </c>
    </row>
    <row r="181" spans="1:15" x14ac:dyDescent="0.3">
      <c r="A181">
        <v>8053475328</v>
      </c>
      <c r="B181" t="s">
        <v>33</v>
      </c>
      <c r="C181">
        <v>12764</v>
      </c>
      <c r="D181" s="10">
        <v>5.5900001525878897</v>
      </c>
      <c r="E181" s="10">
        <v>5.5900001525878897</v>
      </c>
      <c r="F181">
        <v>0</v>
      </c>
      <c r="G181" s="10">
        <v>2.9900000095367401</v>
      </c>
      <c r="H181" s="10">
        <v>5.9999998658895499E-2</v>
      </c>
      <c r="I181" s="10">
        <v>2.53999996185303</v>
      </c>
      <c r="J181">
        <v>0</v>
      </c>
      <c r="K181">
        <v>27</v>
      </c>
      <c r="L181">
        <v>1</v>
      </c>
      <c r="M181">
        <v>131</v>
      </c>
      <c r="N181">
        <v>1281</v>
      </c>
      <c r="O181">
        <v>2408</v>
      </c>
    </row>
    <row r="182" spans="1:15" x14ac:dyDescent="0.3">
      <c r="A182">
        <v>2320127002</v>
      </c>
      <c r="B182" t="s">
        <v>28</v>
      </c>
      <c r="C182">
        <v>12764</v>
      </c>
      <c r="D182" s="10">
        <v>2.4200000762939502</v>
      </c>
      <c r="E182" s="10">
        <v>2.4200000762939502</v>
      </c>
      <c r="F182">
        <v>0</v>
      </c>
      <c r="G182" s="10">
        <v>0.230000004172325</v>
      </c>
      <c r="H182" s="10">
        <v>0.20000000298023199</v>
      </c>
      <c r="I182" s="10">
        <v>1.9900000095367401</v>
      </c>
      <c r="J182">
        <v>0</v>
      </c>
      <c r="K182">
        <v>3</v>
      </c>
      <c r="L182">
        <v>5</v>
      </c>
      <c r="M182">
        <v>152</v>
      </c>
      <c r="N182">
        <v>1280</v>
      </c>
      <c r="O182">
        <v>1654</v>
      </c>
    </row>
    <row r="183" spans="1:15" x14ac:dyDescent="0.3">
      <c r="A183">
        <v>4057192912</v>
      </c>
      <c r="B183" t="s">
        <v>16</v>
      </c>
      <c r="C183">
        <v>12764</v>
      </c>
      <c r="D183" s="10">
        <v>4.4699997901916504</v>
      </c>
      <c r="E183" s="10">
        <v>4.4699997901916504</v>
      </c>
      <c r="F183">
        <v>0</v>
      </c>
      <c r="G183" s="10">
        <v>0</v>
      </c>
      <c r="H183" s="10">
        <v>0</v>
      </c>
      <c r="I183" s="10">
        <v>4.3699998855590803</v>
      </c>
      <c r="J183">
        <v>0</v>
      </c>
      <c r="K183">
        <v>0</v>
      </c>
      <c r="L183">
        <v>0</v>
      </c>
      <c r="M183">
        <v>160</v>
      </c>
      <c r="N183">
        <v>1280</v>
      </c>
      <c r="O183">
        <v>2306</v>
      </c>
    </row>
    <row r="184" spans="1:15" x14ac:dyDescent="0.3">
      <c r="A184">
        <v>6117666160</v>
      </c>
      <c r="B184" t="s">
        <v>37</v>
      </c>
      <c r="C184">
        <v>12764</v>
      </c>
      <c r="D184" s="10">
        <v>2.2599999904632599</v>
      </c>
      <c r="E184" s="10">
        <v>2.2599999904632599</v>
      </c>
      <c r="F184">
        <v>0</v>
      </c>
      <c r="G184" s="10">
        <v>0</v>
      </c>
      <c r="H184" s="10">
        <v>0</v>
      </c>
      <c r="I184" s="10">
        <v>2.2599999904632599</v>
      </c>
      <c r="J184">
        <v>0</v>
      </c>
      <c r="K184">
        <v>0</v>
      </c>
      <c r="L184">
        <v>0</v>
      </c>
      <c r="M184">
        <v>156</v>
      </c>
      <c r="N184">
        <v>1279</v>
      </c>
      <c r="O184">
        <v>1902</v>
      </c>
    </row>
    <row r="185" spans="1:15" x14ac:dyDescent="0.3">
      <c r="A185">
        <v>8253242879</v>
      </c>
      <c r="B185" t="s">
        <v>21</v>
      </c>
      <c r="C185">
        <v>12764</v>
      </c>
      <c r="D185" s="10">
        <v>3.4800000190734899</v>
      </c>
      <c r="E185" s="10">
        <v>3.4800000190734899</v>
      </c>
      <c r="F185">
        <v>0</v>
      </c>
      <c r="G185" s="10">
        <v>1.03999996185303</v>
      </c>
      <c r="H185" s="10">
        <v>0.62999999523162797</v>
      </c>
      <c r="I185" s="10">
        <v>1.79999995231628</v>
      </c>
      <c r="J185">
        <v>0</v>
      </c>
      <c r="K185">
        <v>16</v>
      </c>
      <c r="L185">
        <v>16</v>
      </c>
      <c r="M185">
        <v>130</v>
      </c>
      <c r="N185">
        <v>1278</v>
      </c>
      <c r="O185">
        <v>1829</v>
      </c>
    </row>
    <row r="186" spans="1:15" x14ac:dyDescent="0.3">
      <c r="A186">
        <v>1624580081</v>
      </c>
      <c r="B186" t="s">
        <v>20</v>
      </c>
      <c r="C186">
        <v>12764</v>
      </c>
      <c r="D186" s="10">
        <v>4.0599999427795401</v>
      </c>
      <c r="E186" s="10">
        <v>4.0599999427795401</v>
      </c>
      <c r="F186">
        <v>0</v>
      </c>
      <c r="G186" s="10">
        <v>1.0299999713897701</v>
      </c>
      <c r="H186" s="10">
        <v>1.5199999809265099</v>
      </c>
      <c r="I186" s="10">
        <v>1.4900000095367401</v>
      </c>
      <c r="J186">
        <v>9.9999997764825804E-3</v>
      </c>
      <c r="K186">
        <v>15</v>
      </c>
      <c r="L186">
        <v>22</v>
      </c>
      <c r="M186">
        <v>127</v>
      </c>
      <c r="N186">
        <v>1276</v>
      </c>
      <c r="O186">
        <v>1554</v>
      </c>
    </row>
    <row r="187" spans="1:15" x14ac:dyDescent="0.3">
      <c r="A187">
        <v>4057192912</v>
      </c>
      <c r="B187" t="s">
        <v>15</v>
      </c>
      <c r="C187">
        <v>12764</v>
      </c>
      <c r="D187" s="10">
        <v>4.0300002098083496</v>
      </c>
      <c r="E187" s="10">
        <v>4.0300002098083496</v>
      </c>
      <c r="F187">
        <v>0</v>
      </c>
      <c r="G187" s="10">
        <v>0</v>
      </c>
      <c r="H187" s="10">
        <v>0</v>
      </c>
      <c r="I187" s="10">
        <v>3.9400000572204599</v>
      </c>
      <c r="J187">
        <v>0</v>
      </c>
      <c r="K187">
        <v>0</v>
      </c>
      <c r="L187">
        <v>0</v>
      </c>
      <c r="M187">
        <v>164</v>
      </c>
      <c r="N187">
        <v>1276</v>
      </c>
      <c r="O187">
        <v>2286</v>
      </c>
    </row>
    <row r="188" spans="1:15" x14ac:dyDescent="0.3">
      <c r="A188">
        <v>8253242879</v>
      </c>
      <c r="B188" t="s">
        <v>22</v>
      </c>
      <c r="C188">
        <v>12764</v>
      </c>
      <c r="D188" s="10">
        <v>2.7799999713897701</v>
      </c>
      <c r="E188" s="10">
        <v>2.7799999713897701</v>
      </c>
      <c r="F188">
        <v>0</v>
      </c>
      <c r="G188" s="10">
        <v>0</v>
      </c>
      <c r="H188" s="10">
        <v>0</v>
      </c>
      <c r="I188" s="10">
        <v>2.7799999713897701</v>
      </c>
      <c r="J188">
        <v>0</v>
      </c>
      <c r="K188">
        <v>0</v>
      </c>
      <c r="L188">
        <v>0</v>
      </c>
      <c r="M188">
        <v>164</v>
      </c>
      <c r="N188">
        <v>1276</v>
      </c>
      <c r="O188">
        <v>1763</v>
      </c>
    </row>
    <row r="189" spans="1:15" x14ac:dyDescent="0.3">
      <c r="A189">
        <v>4388161847</v>
      </c>
      <c r="B189" t="s">
        <v>16</v>
      </c>
      <c r="C189">
        <v>12764</v>
      </c>
      <c r="D189" s="10">
        <v>8.4499998092651403</v>
      </c>
      <c r="E189" s="10">
        <v>8.4499998092651403</v>
      </c>
      <c r="F189">
        <v>0</v>
      </c>
      <c r="G189" s="10">
        <v>5.9999998658895499E-2</v>
      </c>
      <c r="H189" s="10">
        <v>0.62999999523162797</v>
      </c>
      <c r="I189" s="10">
        <v>3.8800001144409202</v>
      </c>
      <c r="J189">
        <v>0</v>
      </c>
      <c r="K189">
        <v>1</v>
      </c>
      <c r="L189">
        <v>14</v>
      </c>
      <c r="M189">
        <v>150</v>
      </c>
      <c r="N189">
        <v>1275</v>
      </c>
      <c r="O189">
        <v>3092</v>
      </c>
    </row>
    <row r="190" spans="1:15" x14ac:dyDescent="0.3">
      <c r="A190">
        <v>2873212765</v>
      </c>
      <c r="B190" t="s">
        <v>20</v>
      </c>
      <c r="C190">
        <v>12764</v>
      </c>
      <c r="D190" s="10">
        <v>1.70000004768372</v>
      </c>
      <c r="E190" s="10">
        <v>1.70000004768372</v>
      </c>
      <c r="F190">
        <v>0</v>
      </c>
      <c r="G190" s="10">
        <v>0</v>
      </c>
      <c r="H190" s="10">
        <v>0.34999999403953602</v>
      </c>
      <c r="I190" s="10">
        <v>1.3400000333786</v>
      </c>
      <c r="J190">
        <v>0</v>
      </c>
      <c r="K190">
        <v>0</v>
      </c>
      <c r="L190">
        <v>8</v>
      </c>
      <c r="M190">
        <v>160</v>
      </c>
      <c r="N190">
        <v>1272</v>
      </c>
      <c r="O190">
        <v>1529</v>
      </c>
    </row>
    <row r="191" spans="1:15" x14ac:dyDescent="0.3">
      <c r="A191">
        <v>1644430081</v>
      </c>
      <c r="B191" t="s">
        <v>21</v>
      </c>
      <c r="C191">
        <v>12764</v>
      </c>
      <c r="D191" s="10">
        <v>5.1900000572204599</v>
      </c>
      <c r="E191" s="10">
        <v>5.1900000572204599</v>
      </c>
      <c r="F191">
        <v>0</v>
      </c>
      <c r="G191" s="10">
        <v>1.0700000524520901</v>
      </c>
      <c r="H191" s="10">
        <v>1.66999995708466</v>
      </c>
      <c r="I191" s="10">
        <v>2.4500000476837198</v>
      </c>
      <c r="J191">
        <v>0</v>
      </c>
      <c r="K191">
        <v>15</v>
      </c>
      <c r="L191">
        <v>33</v>
      </c>
      <c r="M191">
        <v>121</v>
      </c>
      <c r="N191">
        <v>1271</v>
      </c>
      <c r="O191">
        <v>2806</v>
      </c>
    </row>
    <row r="192" spans="1:15" x14ac:dyDescent="0.3">
      <c r="A192">
        <v>2022484408</v>
      </c>
      <c r="B192" t="s">
        <v>40</v>
      </c>
      <c r="C192">
        <v>12764</v>
      </c>
      <c r="D192" s="10">
        <v>4.71000003814697</v>
      </c>
      <c r="E192" s="10">
        <v>4.71000003814697</v>
      </c>
      <c r="F192">
        <v>0</v>
      </c>
      <c r="G192" s="10">
        <v>1.6100000143051101</v>
      </c>
      <c r="H192" s="10">
        <v>7.9999998211860698E-2</v>
      </c>
      <c r="I192" s="10">
        <v>3.0199999809265101</v>
      </c>
      <c r="J192">
        <v>0</v>
      </c>
      <c r="K192">
        <v>20</v>
      </c>
      <c r="L192">
        <v>2</v>
      </c>
      <c r="M192">
        <v>149</v>
      </c>
      <c r="N192">
        <v>1269</v>
      </c>
      <c r="O192">
        <v>1995</v>
      </c>
    </row>
    <row r="193" spans="1:15" x14ac:dyDescent="0.3">
      <c r="A193">
        <v>8253242879</v>
      </c>
      <c r="B193" t="s">
        <v>19</v>
      </c>
      <c r="C193">
        <v>12764</v>
      </c>
      <c r="D193" s="10">
        <v>6.1399998664856001</v>
      </c>
      <c r="E193" s="10">
        <v>6.1399998664856001</v>
      </c>
      <c r="F193">
        <v>0</v>
      </c>
      <c r="G193" s="10">
        <v>0.43000000715255698</v>
      </c>
      <c r="H193" s="10">
        <v>3.2699999809265101</v>
      </c>
      <c r="I193" s="10">
        <v>2.4500000476837198</v>
      </c>
      <c r="J193">
        <v>0</v>
      </c>
      <c r="K193">
        <v>6</v>
      </c>
      <c r="L193">
        <v>51</v>
      </c>
      <c r="M193">
        <v>115</v>
      </c>
      <c r="N193">
        <v>1268</v>
      </c>
      <c r="O193">
        <v>1880</v>
      </c>
    </row>
    <row r="194" spans="1:15" x14ac:dyDescent="0.3">
      <c r="A194">
        <v>1644430081</v>
      </c>
      <c r="B194" t="s">
        <v>26</v>
      </c>
      <c r="C194">
        <v>12764</v>
      </c>
      <c r="D194" s="10">
        <v>4.8299999237060502</v>
      </c>
      <c r="E194" s="10">
        <v>4.8299999237060502</v>
      </c>
      <c r="F194">
        <v>0</v>
      </c>
      <c r="G194" s="10">
        <v>0</v>
      </c>
      <c r="H194" s="10">
        <v>0.57999998331069902</v>
      </c>
      <c r="I194" s="10">
        <v>4.25</v>
      </c>
      <c r="J194">
        <v>0</v>
      </c>
      <c r="K194">
        <v>0</v>
      </c>
      <c r="L194">
        <v>15</v>
      </c>
      <c r="M194">
        <v>160</v>
      </c>
      <c r="N194">
        <v>1265</v>
      </c>
      <c r="O194">
        <v>2677</v>
      </c>
    </row>
    <row r="195" spans="1:15" x14ac:dyDescent="0.3">
      <c r="A195">
        <v>4319703577</v>
      </c>
      <c r="B195" t="s">
        <v>24</v>
      </c>
      <c r="C195">
        <v>12764</v>
      </c>
      <c r="D195" s="10">
        <v>2.4800000190734899</v>
      </c>
      <c r="E195" s="10">
        <v>2.4800000190734899</v>
      </c>
      <c r="F195">
        <v>0</v>
      </c>
      <c r="G195" s="10">
        <v>0</v>
      </c>
      <c r="H195" s="10">
        <v>0</v>
      </c>
      <c r="I195" s="10">
        <v>0.34999999403953602</v>
      </c>
      <c r="J195">
        <v>0</v>
      </c>
      <c r="K195">
        <v>0</v>
      </c>
      <c r="L195">
        <v>0</v>
      </c>
      <c r="M195">
        <v>34</v>
      </c>
      <c r="N195">
        <v>1265</v>
      </c>
      <c r="O195">
        <v>1792</v>
      </c>
    </row>
    <row r="196" spans="1:15" x14ac:dyDescent="0.3">
      <c r="A196">
        <v>1624580081</v>
      </c>
      <c r="B196" t="s">
        <v>19</v>
      </c>
      <c r="C196">
        <v>12764</v>
      </c>
      <c r="D196" s="10">
        <v>3.4900000095367401</v>
      </c>
      <c r="E196" s="10">
        <v>3.4900000095367401</v>
      </c>
      <c r="F196">
        <v>0</v>
      </c>
      <c r="G196" s="10">
        <v>0</v>
      </c>
      <c r="H196" s="10">
        <v>0</v>
      </c>
      <c r="I196" s="10">
        <v>3.4900000095367401</v>
      </c>
      <c r="J196">
        <v>0</v>
      </c>
      <c r="K196">
        <v>0</v>
      </c>
      <c r="L196">
        <v>0</v>
      </c>
      <c r="M196">
        <v>176</v>
      </c>
      <c r="N196">
        <v>1264</v>
      </c>
      <c r="O196">
        <v>1463</v>
      </c>
    </row>
    <row r="197" spans="1:15" x14ac:dyDescent="0.3">
      <c r="A197">
        <v>1644430081</v>
      </c>
      <c r="B197" t="s">
        <v>18</v>
      </c>
      <c r="C197">
        <v>12764</v>
      </c>
      <c r="D197" s="10">
        <v>3.8299999237060498</v>
      </c>
      <c r="E197" s="10">
        <v>3.8299999237060498</v>
      </c>
      <c r="F197">
        <v>0</v>
      </c>
      <c r="G197" s="10">
        <v>0.21999999880790699</v>
      </c>
      <c r="H197" s="10">
        <v>0.15000000596046401</v>
      </c>
      <c r="I197" s="10">
        <v>3.4500000476837198</v>
      </c>
      <c r="J197">
        <v>0</v>
      </c>
      <c r="K197">
        <v>3</v>
      </c>
      <c r="L197">
        <v>4</v>
      </c>
      <c r="M197">
        <v>170</v>
      </c>
      <c r="N197">
        <v>1263</v>
      </c>
      <c r="O197">
        <v>2750</v>
      </c>
    </row>
    <row r="198" spans="1:15" x14ac:dyDescent="0.3">
      <c r="A198">
        <v>1624580081</v>
      </c>
      <c r="B198" t="s">
        <v>35</v>
      </c>
      <c r="C198">
        <v>12764</v>
      </c>
      <c r="D198" s="10">
        <v>4.9299998283386204</v>
      </c>
      <c r="E198" s="10">
        <v>4.9299998283386204</v>
      </c>
      <c r="F198">
        <v>0</v>
      </c>
      <c r="G198" s="10">
        <v>0.86000001430511497</v>
      </c>
      <c r="H198" s="10">
        <v>0.58999997377395597</v>
      </c>
      <c r="I198" s="10">
        <v>3.4700000286102299</v>
      </c>
      <c r="J198">
        <v>0</v>
      </c>
      <c r="K198">
        <v>7</v>
      </c>
      <c r="L198">
        <v>6</v>
      </c>
      <c r="M198">
        <v>166</v>
      </c>
      <c r="N198">
        <v>1261</v>
      </c>
      <c r="O198">
        <v>1497</v>
      </c>
    </row>
    <row r="199" spans="1:15" x14ac:dyDescent="0.3">
      <c r="A199">
        <v>8253242879</v>
      </c>
      <c r="B199" t="s">
        <v>28</v>
      </c>
      <c r="C199">
        <v>12764</v>
      </c>
      <c r="D199" s="10">
        <v>4.5100002288818404</v>
      </c>
      <c r="E199" s="10">
        <v>4.5100002288818404</v>
      </c>
      <c r="F199">
        <v>0</v>
      </c>
      <c r="G199" s="10">
        <v>0.36000001430511502</v>
      </c>
      <c r="H199" s="10">
        <v>2.3900001049041699</v>
      </c>
      <c r="I199" s="10">
        <v>1.7699999809265099</v>
      </c>
      <c r="J199">
        <v>0</v>
      </c>
      <c r="K199">
        <v>7</v>
      </c>
      <c r="L199">
        <v>54</v>
      </c>
      <c r="M199">
        <v>118</v>
      </c>
      <c r="N199">
        <v>1261</v>
      </c>
      <c r="O199">
        <v>1909</v>
      </c>
    </row>
    <row r="200" spans="1:15" x14ac:dyDescent="0.3">
      <c r="A200">
        <v>8053475328</v>
      </c>
      <c r="B200" t="s">
        <v>25</v>
      </c>
      <c r="C200">
        <v>12764</v>
      </c>
      <c r="D200" s="10">
        <v>8.2899999618530291</v>
      </c>
      <c r="E200" s="10">
        <v>8.2899999618530291</v>
      </c>
      <c r="F200">
        <v>0</v>
      </c>
      <c r="G200" s="10">
        <v>6.2600002288818404</v>
      </c>
      <c r="H200" s="10">
        <v>0.15000000596046401</v>
      </c>
      <c r="I200" s="10">
        <v>1.87999999523163</v>
      </c>
      <c r="J200">
        <v>0</v>
      </c>
      <c r="K200">
        <v>60</v>
      </c>
      <c r="L200">
        <v>3</v>
      </c>
      <c r="M200">
        <v>117</v>
      </c>
      <c r="N200">
        <v>1260</v>
      </c>
      <c r="O200">
        <v>2655</v>
      </c>
    </row>
    <row r="201" spans="1:15" x14ac:dyDescent="0.3">
      <c r="A201">
        <v>8583815059</v>
      </c>
      <c r="B201" t="s">
        <v>42</v>
      </c>
      <c r="C201">
        <v>12764</v>
      </c>
      <c r="D201" s="10">
        <v>7.6999998092651403</v>
      </c>
      <c r="E201" s="10">
        <v>7.6999998092651403</v>
      </c>
      <c r="F201">
        <v>0</v>
      </c>
      <c r="G201" s="10">
        <v>5.7600002288818404</v>
      </c>
      <c r="H201" s="10">
        <v>0.17000000178813901</v>
      </c>
      <c r="I201" s="10">
        <v>1.7300000190734901</v>
      </c>
      <c r="J201">
        <v>0</v>
      </c>
      <c r="K201">
        <v>66</v>
      </c>
      <c r="L201">
        <v>4</v>
      </c>
      <c r="M201">
        <v>110</v>
      </c>
      <c r="N201">
        <v>1260</v>
      </c>
      <c r="O201">
        <v>2947</v>
      </c>
    </row>
    <row r="202" spans="1:15" x14ac:dyDescent="0.3">
      <c r="A202">
        <v>1644430081</v>
      </c>
      <c r="B202" t="s">
        <v>16</v>
      </c>
      <c r="C202">
        <v>12764</v>
      </c>
      <c r="D202" s="10">
        <v>5.8200001716613796</v>
      </c>
      <c r="E202" s="10">
        <v>5.8200001716613796</v>
      </c>
      <c r="F202">
        <v>0</v>
      </c>
      <c r="G202" s="10">
        <v>2.2799999713897701</v>
      </c>
      <c r="H202" s="10">
        <v>0.89999997615814198</v>
      </c>
      <c r="I202" s="10">
        <v>2.6400001049041699</v>
      </c>
      <c r="J202">
        <v>0</v>
      </c>
      <c r="K202">
        <v>30</v>
      </c>
      <c r="L202">
        <v>16</v>
      </c>
      <c r="M202">
        <v>135</v>
      </c>
      <c r="N202">
        <v>1259</v>
      </c>
      <c r="O202">
        <v>2902</v>
      </c>
    </row>
    <row r="203" spans="1:15" x14ac:dyDescent="0.3">
      <c r="A203">
        <v>1624580081</v>
      </c>
      <c r="B203" t="s">
        <v>40</v>
      </c>
      <c r="C203">
        <v>12764</v>
      </c>
      <c r="D203" s="10">
        <v>1.37000000476837</v>
      </c>
      <c r="E203" s="10">
        <v>1.37000000476837</v>
      </c>
      <c r="F203">
        <v>0</v>
      </c>
      <c r="G203" s="10">
        <v>0</v>
      </c>
      <c r="H203" s="10">
        <v>0</v>
      </c>
      <c r="I203" s="10">
        <v>1.37000000476837</v>
      </c>
      <c r="J203">
        <v>0</v>
      </c>
      <c r="K203">
        <v>0</v>
      </c>
      <c r="L203">
        <v>0</v>
      </c>
      <c r="M203">
        <v>182</v>
      </c>
      <c r="N203">
        <v>1258</v>
      </c>
      <c r="O203">
        <v>1474</v>
      </c>
    </row>
    <row r="204" spans="1:15" x14ac:dyDescent="0.3">
      <c r="A204">
        <v>8253242879</v>
      </c>
      <c r="B204" t="s">
        <v>32</v>
      </c>
      <c r="C204">
        <v>12764</v>
      </c>
      <c r="D204" s="10">
        <v>4.2600002288818404</v>
      </c>
      <c r="E204" s="10">
        <v>4.2600002288818404</v>
      </c>
      <c r="F204">
        <v>0</v>
      </c>
      <c r="G204" s="10">
        <v>1.28999996185303</v>
      </c>
      <c r="H204" s="10">
        <v>0.54000002145767201</v>
      </c>
      <c r="I204" s="10">
        <v>2.4000000953674299</v>
      </c>
      <c r="J204">
        <v>0</v>
      </c>
      <c r="K204">
        <v>16</v>
      </c>
      <c r="L204">
        <v>14</v>
      </c>
      <c r="M204">
        <v>136</v>
      </c>
      <c r="N204">
        <v>1257</v>
      </c>
      <c r="O204">
        <v>1854</v>
      </c>
    </row>
    <row r="205" spans="1:15" x14ac:dyDescent="0.3">
      <c r="A205">
        <v>8583815059</v>
      </c>
      <c r="B205" t="s">
        <v>22</v>
      </c>
      <c r="C205">
        <v>12764</v>
      </c>
      <c r="D205" s="10">
        <v>4.4400000572204599</v>
      </c>
      <c r="E205" s="10">
        <v>4.4400000572204599</v>
      </c>
      <c r="F205">
        <v>0</v>
      </c>
      <c r="G205" s="10">
        <v>0.52999997138977095</v>
      </c>
      <c r="H205" s="10">
        <v>0.479999989271164</v>
      </c>
      <c r="I205" s="10">
        <v>3.4400000572204599</v>
      </c>
      <c r="J205">
        <v>0</v>
      </c>
      <c r="K205">
        <v>7</v>
      </c>
      <c r="L205">
        <v>10</v>
      </c>
      <c r="M205">
        <v>166</v>
      </c>
      <c r="N205">
        <v>1257</v>
      </c>
      <c r="O205">
        <v>2668</v>
      </c>
    </row>
    <row r="206" spans="1:15" x14ac:dyDescent="0.3">
      <c r="A206">
        <v>1844505072</v>
      </c>
      <c r="B206" t="s">
        <v>36</v>
      </c>
      <c r="C206">
        <v>12764</v>
      </c>
      <c r="D206" s="10">
        <v>2.6800000667571999</v>
      </c>
      <c r="E206" s="10">
        <v>2.6800000667571999</v>
      </c>
      <c r="F206">
        <v>0</v>
      </c>
      <c r="G206" s="10">
        <v>0</v>
      </c>
      <c r="H206" s="10">
        <v>0</v>
      </c>
      <c r="I206" s="10">
        <v>2.6800000667571999</v>
      </c>
      <c r="J206">
        <v>0</v>
      </c>
      <c r="K206">
        <v>0</v>
      </c>
      <c r="L206">
        <v>0</v>
      </c>
      <c r="M206">
        <v>184</v>
      </c>
      <c r="N206">
        <v>1256</v>
      </c>
      <c r="O206">
        <v>1742</v>
      </c>
    </row>
    <row r="207" spans="1:15" x14ac:dyDescent="0.3">
      <c r="A207">
        <v>4020332650</v>
      </c>
      <c r="B207" t="s">
        <v>40</v>
      </c>
      <c r="C207">
        <v>12764</v>
      </c>
      <c r="D207" s="10">
        <v>4.4000000953674299</v>
      </c>
      <c r="E207" s="10">
        <v>4.4000000953674299</v>
      </c>
      <c r="F207">
        <v>0</v>
      </c>
      <c r="G207" s="10">
        <v>0</v>
      </c>
      <c r="H207" s="10">
        <v>0</v>
      </c>
      <c r="I207" s="10">
        <v>3.5799999237060498</v>
      </c>
      <c r="J207">
        <v>0</v>
      </c>
      <c r="K207">
        <v>0</v>
      </c>
      <c r="L207">
        <v>0</v>
      </c>
      <c r="M207">
        <v>184</v>
      </c>
      <c r="N207">
        <v>1256</v>
      </c>
      <c r="O207">
        <v>2975</v>
      </c>
    </row>
    <row r="208" spans="1:15" x14ac:dyDescent="0.3">
      <c r="A208">
        <v>8053475328</v>
      </c>
      <c r="B208" t="s">
        <v>19</v>
      </c>
      <c r="C208">
        <v>12764</v>
      </c>
      <c r="D208" s="10">
        <v>11.1099996566772</v>
      </c>
      <c r="E208" s="10">
        <v>11.1099996566772</v>
      </c>
      <c r="F208">
        <v>0</v>
      </c>
      <c r="G208" s="10">
        <v>9.3599996566772496</v>
      </c>
      <c r="H208" s="10">
        <v>0.270000010728836</v>
      </c>
      <c r="I208" s="10">
        <v>1.4900000095367401</v>
      </c>
      <c r="J208">
        <v>0</v>
      </c>
      <c r="K208">
        <v>96</v>
      </c>
      <c r="L208">
        <v>6</v>
      </c>
      <c r="M208">
        <v>83</v>
      </c>
      <c r="N208">
        <v>1255</v>
      </c>
      <c r="O208">
        <v>2867</v>
      </c>
    </row>
    <row r="209" spans="1:15" x14ac:dyDescent="0.3">
      <c r="A209">
        <v>1624580081</v>
      </c>
      <c r="B209" t="s">
        <v>24</v>
      </c>
      <c r="C209">
        <v>12764</v>
      </c>
      <c r="D209" s="10">
        <v>4.1300001144409197</v>
      </c>
      <c r="E209" s="10">
        <v>4.1300001144409197</v>
      </c>
      <c r="F209">
        <v>0</v>
      </c>
      <c r="G209" s="10">
        <v>0</v>
      </c>
      <c r="H209" s="10">
        <v>0</v>
      </c>
      <c r="I209" s="10">
        <v>4.1100001335143999</v>
      </c>
      <c r="J209">
        <v>1.9999999552965199E-2</v>
      </c>
      <c r="K209">
        <v>0</v>
      </c>
      <c r="L209">
        <v>0</v>
      </c>
      <c r="M209">
        <v>186</v>
      </c>
      <c r="N209">
        <v>1254</v>
      </c>
      <c r="O209">
        <v>1467</v>
      </c>
    </row>
    <row r="210" spans="1:15" x14ac:dyDescent="0.3">
      <c r="A210">
        <v>1644430081</v>
      </c>
      <c r="B210" t="s">
        <v>43</v>
      </c>
      <c r="C210">
        <v>12764</v>
      </c>
      <c r="D210" s="10">
        <v>6.6599998474121103</v>
      </c>
      <c r="E210" s="10">
        <v>6.6599998474121103</v>
      </c>
      <c r="F210">
        <v>0</v>
      </c>
      <c r="G210" s="10">
        <v>0.87999999523162797</v>
      </c>
      <c r="H210" s="10">
        <v>0.81000000238418601</v>
      </c>
      <c r="I210" s="10">
        <v>4.9699997901916504</v>
      </c>
      <c r="J210">
        <v>9.9999997764825804E-3</v>
      </c>
      <c r="K210">
        <v>12</v>
      </c>
      <c r="L210">
        <v>19</v>
      </c>
      <c r="M210">
        <v>155</v>
      </c>
      <c r="N210">
        <v>1254</v>
      </c>
      <c r="O210">
        <v>2799</v>
      </c>
    </row>
    <row r="211" spans="1:15" x14ac:dyDescent="0.3">
      <c r="A211">
        <v>7086361926</v>
      </c>
      <c r="B211" t="s">
        <v>38</v>
      </c>
      <c r="C211">
        <v>12764</v>
      </c>
      <c r="D211" s="10">
        <v>5.5999999046325701</v>
      </c>
      <c r="E211" s="10">
        <v>5.5999999046325701</v>
      </c>
      <c r="F211">
        <v>0</v>
      </c>
      <c r="G211" s="10">
        <v>1.7799999713897701</v>
      </c>
      <c r="H211" s="10">
        <v>0.82999998331069902</v>
      </c>
      <c r="I211" s="10">
        <v>2.9500000476837198</v>
      </c>
      <c r="J211">
        <v>0</v>
      </c>
      <c r="K211">
        <v>24</v>
      </c>
      <c r="L211">
        <v>14</v>
      </c>
      <c r="M211">
        <v>149</v>
      </c>
      <c r="N211">
        <v>1253</v>
      </c>
      <c r="O211">
        <v>2386</v>
      </c>
    </row>
    <row r="212" spans="1:15" x14ac:dyDescent="0.3">
      <c r="A212">
        <v>8583815059</v>
      </c>
      <c r="B212" t="s">
        <v>16</v>
      </c>
      <c r="C212">
        <v>12764</v>
      </c>
      <c r="D212" s="10">
        <v>4.3499999046325701</v>
      </c>
      <c r="E212" s="10">
        <v>4.3499999046325701</v>
      </c>
      <c r="F212">
        <v>0</v>
      </c>
      <c r="G212" s="10">
        <v>0.15000000596046401</v>
      </c>
      <c r="H212" s="10">
        <v>0.97000002861022905</v>
      </c>
      <c r="I212" s="10">
        <v>3.2300000190734899</v>
      </c>
      <c r="J212">
        <v>0</v>
      </c>
      <c r="K212">
        <v>2</v>
      </c>
      <c r="L212">
        <v>23</v>
      </c>
      <c r="M212">
        <v>163</v>
      </c>
      <c r="N212">
        <v>1252</v>
      </c>
      <c r="O212">
        <v>2654</v>
      </c>
    </row>
    <row r="213" spans="1:15" x14ac:dyDescent="0.3">
      <c r="A213">
        <v>8583815059</v>
      </c>
      <c r="B213" t="s">
        <v>39</v>
      </c>
      <c r="C213">
        <v>12764</v>
      </c>
      <c r="D213" s="10">
        <v>4.5599999427795401</v>
      </c>
      <c r="E213" s="10">
        <v>4.5599999427795401</v>
      </c>
      <c r="F213">
        <v>0</v>
      </c>
      <c r="G213" s="10">
        <v>0.140000000596046</v>
      </c>
      <c r="H213" s="10">
        <v>1.1900000572204601</v>
      </c>
      <c r="I213" s="10">
        <v>3.2300000190734899</v>
      </c>
      <c r="J213">
        <v>0</v>
      </c>
      <c r="K213">
        <v>2</v>
      </c>
      <c r="L213">
        <v>22</v>
      </c>
      <c r="M213">
        <v>166</v>
      </c>
      <c r="N213">
        <v>1250</v>
      </c>
      <c r="O213">
        <v>2683</v>
      </c>
    </row>
    <row r="214" spans="1:15" x14ac:dyDescent="0.3">
      <c r="A214">
        <v>2320127002</v>
      </c>
      <c r="B214" t="s">
        <v>17</v>
      </c>
      <c r="C214">
        <v>12764</v>
      </c>
      <c r="D214" s="10">
        <v>2.6800000667571999</v>
      </c>
      <c r="E214" s="10">
        <v>2.6800000667571999</v>
      </c>
      <c r="F214">
        <v>0</v>
      </c>
      <c r="G214" s="10">
        <v>0</v>
      </c>
      <c r="H214" s="10">
        <v>0</v>
      </c>
      <c r="I214" s="10">
        <v>2.6800000667571999</v>
      </c>
      <c r="J214">
        <v>0</v>
      </c>
      <c r="K214">
        <v>0</v>
      </c>
      <c r="L214">
        <v>0</v>
      </c>
      <c r="M214">
        <v>191</v>
      </c>
      <c r="N214">
        <v>1249</v>
      </c>
      <c r="O214">
        <v>1696</v>
      </c>
    </row>
    <row r="215" spans="1:15" x14ac:dyDescent="0.3">
      <c r="A215">
        <v>4445114986</v>
      </c>
      <c r="B215" t="s">
        <v>21</v>
      </c>
      <c r="C215">
        <v>12764</v>
      </c>
      <c r="D215" s="10">
        <v>4.2399997711181596</v>
      </c>
      <c r="E215" s="10">
        <v>4.2399997711181596</v>
      </c>
      <c r="F215">
        <v>0</v>
      </c>
      <c r="G215" s="10">
        <v>2</v>
      </c>
      <c r="H215" s="10">
        <v>0.28999999165535001</v>
      </c>
      <c r="I215" s="10">
        <v>1.95000004768372</v>
      </c>
      <c r="J215">
        <v>0</v>
      </c>
      <c r="K215">
        <v>25</v>
      </c>
      <c r="L215">
        <v>6</v>
      </c>
      <c r="M215">
        <v>162</v>
      </c>
      <c r="N215">
        <v>1247</v>
      </c>
      <c r="O215">
        <v>2248</v>
      </c>
    </row>
    <row r="216" spans="1:15" x14ac:dyDescent="0.3">
      <c r="A216">
        <v>8583815059</v>
      </c>
      <c r="B216" t="s">
        <v>23</v>
      </c>
      <c r="C216">
        <v>12764</v>
      </c>
      <c r="D216" s="10">
        <v>4.1100001335143999</v>
      </c>
      <c r="E216" s="10">
        <v>4.1100001335143999</v>
      </c>
      <c r="F216">
        <v>0</v>
      </c>
      <c r="G216" s="10">
        <v>0</v>
      </c>
      <c r="H216" s="10">
        <v>1.03999996185303</v>
      </c>
      <c r="I216" s="10">
        <v>3.0699999332428001</v>
      </c>
      <c r="J216">
        <v>0</v>
      </c>
      <c r="K216">
        <v>0</v>
      </c>
      <c r="L216">
        <v>27</v>
      </c>
      <c r="M216">
        <v>167</v>
      </c>
      <c r="N216">
        <v>1246</v>
      </c>
      <c r="O216">
        <v>2647</v>
      </c>
    </row>
    <row r="217" spans="1:15" x14ac:dyDescent="0.3">
      <c r="A217">
        <v>2320127002</v>
      </c>
      <c r="B217" t="s">
        <v>19</v>
      </c>
      <c r="C217">
        <v>12764</v>
      </c>
      <c r="D217" s="10">
        <v>3.4100000858306898</v>
      </c>
      <c r="E217" s="10">
        <v>3.4100000858306898</v>
      </c>
      <c r="F217">
        <v>0</v>
      </c>
      <c r="G217" s="10">
        <v>0</v>
      </c>
      <c r="H217" s="10">
        <v>0</v>
      </c>
      <c r="I217" s="10">
        <v>3.4000000953674299</v>
      </c>
      <c r="J217">
        <v>0</v>
      </c>
      <c r="K217">
        <v>0</v>
      </c>
      <c r="L217">
        <v>0</v>
      </c>
      <c r="M217">
        <v>195</v>
      </c>
      <c r="N217">
        <v>1245</v>
      </c>
      <c r="O217">
        <v>1724</v>
      </c>
    </row>
    <row r="218" spans="1:15" x14ac:dyDescent="0.3">
      <c r="A218">
        <v>8053475328</v>
      </c>
      <c r="B218" t="s">
        <v>39</v>
      </c>
      <c r="C218">
        <v>12764</v>
      </c>
      <c r="D218" s="10">
        <v>11</v>
      </c>
      <c r="E218" s="10">
        <v>11</v>
      </c>
      <c r="F218">
        <v>0</v>
      </c>
      <c r="G218" s="10">
        <v>9.1000003814697301</v>
      </c>
      <c r="H218" s="10">
        <v>0.68999999761581399</v>
      </c>
      <c r="I218" s="10">
        <v>1.21000003814697</v>
      </c>
      <c r="J218">
        <v>0</v>
      </c>
      <c r="K218">
        <v>90</v>
      </c>
      <c r="L218">
        <v>15</v>
      </c>
      <c r="M218">
        <v>90</v>
      </c>
      <c r="N218">
        <v>1245</v>
      </c>
      <c r="O218">
        <v>2859</v>
      </c>
    </row>
    <row r="219" spans="1:15" x14ac:dyDescent="0.3">
      <c r="A219">
        <v>8253242879</v>
      </c>
      <c r="B219" t="s">
        <v>15</v>
      </c>
      <c r="C219">
        <v>12764</v>
      </c>
      <c r="D219" s="10">
        <v>7.1599998474121103</v>
      </c>
      <c r="E219" s="10">
        <v>7.1599998474121103</v>
      </c>
      <c r="F219">
        <v>0</v>
      </c>
      <c r="G219" s="10">
        <v>5.4299998283386204</v>
      </c>
      <c r="H219" s="10">
        <v>0.140000000596046</v>
      </c>
      <c r="I219" s="10">
        <v>1.5900000333786</v>
      </c>
      <c r="J219">
        <v>0</v>
      </c>
      <c r="K219">
        <v>40</v>
      </c>
      <c r="L219">
        <v>2</v>
      </c>
      <c r="M219">
        <v>154</v>
      </c>
      <c r="N219">
        <v>1244</v>
      </c>
      <c r="O219">
        <v>2044</v>
      </c>
    </row>
    <row r="220" spans="1:15" x14ac:dyDescent="0.3">
      <c r="A220">
        <v>1624580081</v>
      </c>
      <c r="B220" t="s">
        <v>25</v>
      </c>
      <c r="C220">
        <v>12764</v>
      </c>
      <c r="D220" s="10">
        <v>2.6199998855590798</v>
      </c>
      <c r="E220" s="10">
        <v>2.6199998855590798</v>
      </c>
      <c r="F220">
        <v>0</v>
      </c>
      <c r="G220" s="10">
        <v>0</v>
      </c>
      <c r="H220" s="10">
        <v>0</v>
      </c>
      <c r="I220" s="10">
        <v>2.5999999046325701</v>
      </c>
      <c r="J220">
        <v>0</v>
      </c>
      <c r="K220">
        <v>0</v>
      </c>
      <c r="L220">
        <v>0</v>
      </c>
      <c r="M220">
        <v>199</v>
      </c>
      <c r="N220">
        <v>1241</v>
      </c>
      <c r="O220">
        <v>1470</v>
      </c>
    </row>
    <row r="221" spans="1:15" x14ac:dyDescent="0.3">
      <c r="A221">
        <v>6290855005</v>
      </c>
      <c r="B221" t="s">
        <v>15</v>
      </c>
      <c r="C221">
        <v>12764</v>
      </c>
      <c r="D221" s="10">
        <v>3.4500000476837198</v>
      </c>
      <c r="E221" s="10">
        <v>3.4500000476837198</v>
      </c>
      <c r="F221">
        <v>0</v>
      </c>
      <c r="G221" s="10">
        <v>0</v>
      </c>
      <c r="H221" s="10">
        <v>0</v>
      </c>
      <c r="I221" s="10">
        <v>3.4500000476837198</v>
      </c>
      <c r="J221">
        <v>0</v>
      </c>
      <c r="K221">
        <v>0</v>
      </c>
      <c r="L221">
        <v>0</v>
      </c>
      <c r="M221">
        <v>199</v>
      </c>
      <c r="N221">
        <v>1241</v>
      </c>
      <c r="O221">
        <v>2560</v>
      </c>
    </row>
    <row r="222" spans="1:15" x14ac:dyDescent="0.3">
      <c r="A222">
        <v>7007744171</v>
      </c>
      <c r="B222" t="s">
        <v>33</v>
      </c>
      <c r="C222">
        <v>12764</v>
      </c>
      <c r="D222" s="10">
        <v>2.5199999809265101</v>
      </c>
      <c r="E222" s="10">
        <v>2.5199999809265101</v>
      </c>
      <c r="F222">
        <v>0</v>
      </c>
      <c r="G222" s="10">
        <v>0</v>
      </c>
      <c r="H222" s="10">
        <v>0</v>
      </c>
      <c r="I222" s="10">
        <v>2.5199999809265101</v>
      </c>
      <c r="J222">
        <v>0</v>
      </c>
      <c r="K222">
        <v>0</v>
      </c>
      <c r="L222">
        <v>0</v>
      </c>
      <c r="M222">
        <v>200</v>
      </c>
      <c r="N222">
        <v>1240</v>
      </c>
      <c r="O222">
        <v>2051</v>
      </c>
    </row>
    <row r="223" spans="1:15" x14ac:dyDescent="0.3">
      <c r="A223">
        <v>4445114986</v>
      </c>
      <c r="B223" t="s">
        <v>26</v>
      </c>
      <c r="C223">
        <v>12764</v>
      </c>
      <c r="D223" s="10">
        <v>2.9300000667571999</v>
      </c>
      <c r="E223" s="10">
        <v>2.9300000667571999</v>
      </c>
      <c r="F223">
        <v>0</v>
      </c>
      <c r="G223" s="10">
        <v>0</v>
      </c>
      <c r="H223" s="10">
        <v>0</v>
      </c>
      <c r="I223" s="10">
        <v>2.9300000667571999</v>
      </c>
      <c r="J223">
        <v>0</v>
      </c>
      <c r="K223">
        <v>0</v>
      </c>
      <c r="L223">
        <v>0</v>
      </c>
      <c r="M223">
        <v>201</v>
      </c>
      <c r="N223">
        <v>1239</v>
      </c>
      <c r="O223">
        <v>2149</v>
      </c>
    </row>
    <row r="224" spans="1:15" x14ac:dyDescent="0.3">
      <c r="A224">
        <v>1624580081</v>
      </c>
      <c r="B224" t="s">
        <v>28</v>
      </c>
      <c r="C224">
        <v>12764</v>
      </c>
      <c r="D224" s="10">
        <v>4.2199997901916504</v>
      </c>
      <c r="E224" s="10">
        <v>4.2199997901916504</v>
      </c>
      <c r="F224">
        <v>0</v>
      </c>
      <c r="G224" s="10">
        <v>0</v>
      </c>
      <c r="H224" s="10">
        <v>0</v>
      </c>
      <c r="I224" s="10">
        <v>4.1999998092651403</v>
      </c>
      <c r="J224">
        <v>1.9999999552965199E-2</v>
      </c>
      <c r="K224">
        <v>0</v>
      </c>
      <c r="L224">
        <v>0</v>
      </c>
      <c r="M224">
        <v>202</v>
      </c>
      <c r="N224">
        <v>1238</v>
      </c>
      <c r="O224">
        <v>1492</v>
      </c>
    </row>
    <row r="225" spans="1:15" x14ac:dyDescent="0.3">
      <c r="A225">
        <v>4558609924</v>
      </c>
      <c r="B225" t="s">
        <v>39</v>
      </c>
      <c r="C225">
        <v>12764</v>
      </c>
      <c r="D225" s="10">
        <v>2.4800000190734899</v>
      </c>
      <c r="E225" s="10">
        <v>2.4800000190734899</v>
      </c>
      <c r="F225">
        <v>0</v>
      </c>
      <c r="G225" s="10">
        <v>0</v>
      </c>
      <c r="H225" s="10">
        <v>0</v>
      </c>
      <c r="I225" s="10">
        <v>2.4800000190734899</v>
      </c>
      <c r="J225">
        <v>0</v>
      </c>
      <c r="K225">
        <v>0</v>
      </c>
      <c r="L225">
        <v>0</v>
      </c>
      <c r="M225">
        <v>202</v>
      </c>
      <c r="N225">
        <v>1238</v>
      </c>
      <c r="O225">
        <v>1722</v>
      </c>
    </row>
    <row r="226" spans="1:15" x14ac:dyDescent="0.3">
      <c r="A226">
        <v>7007744171</v>
      </c>
      <c r="B226" t="s">
        <v>18</v>
      </c>
      <c r="C226">
        <v>12764</v>
      </c>
      <c r="D226" s="10">
        <v>3.5299999713897701</v>
      </c>
      <c r="E226" s="10">
        <v>3.5299999713897701</v>
      </c>
      <c r="F226">
        <v>0</v>
      </c>
      <c r="G226" s="10">
        <v>0</v>
      </c>
      <c r="H226" s="10">
        <v>0</v>
      </c>
      <c r="I226" s="10">
        <v>3.5299999713897701</v>
      </c>
      <c r="J226">
        <v>0</v>
      </c>
      <c r="K226">
        <v>0</v>
      </c>
      <c r="L226">
        <v>0</v>
      </c>
      <c r="M226">
        <v>202</v>
      </c>
      <c r="N226">
        <v>1238</v>
      </c>
      <c r="O226">
        <v>2098</v>
      </c>
    </row>
    <row r="227" spans="1:15" x14ac:dyDescent="0.3">
      <c r="A227">
        <v>2022484408</v>
      </c>
      <c r="B227" t="s">
        <v>19</v>
      </c>
      <c r="C227">
        <v>12764</v>
      </c>
      <c r="D227" s="10">
        <v>7.0900001525878897</v>
      </c>
      <c r="E227" s="10">
        <v>7.0900001525878897</v>
      </c>
      <c r="F227">
        <v>0</v>
      </c>
      <c r="G227" s="10">
        <v>3.1500000953674299</v>
      </c>
      <c r="H227" s="10">
        <v>0.55000001192092896</v>
      </c>
      <c r="I227" s="10">
        <v>3.3900001049041699</v>
      </c>
      <c r="J227">
        <v>0</v>
      </c>
      <c r="K227">
        <v>41</v>
      </c>
      <c r="L227">
        <v>11</v>
      </c>
      <c r="M227">
        <v>151</v>
      </c>
      <c r="N227">
        <v>1237</v>
      </c>
      <c r="O227">
        <v>2177</v>
      </c>
    </row>
    <row r="228" spans="1:15" x14ac:dyDescent="0.3">
      <c r="A228">
        <v>8253242879</v>
      </c>
      <c r="B228" t="s">
        <v>20</v>
      </c>
      <c r="C228">
        <v>12764</v>
      </c>
      <c r="D228" s="10">
        <v>7.9099998474121103</v>
      </c>
      <c r="E228" s="10">
        <v>7.9099998474121103</v>
      </c>
      <c r="F228">
        <v>0</v>
      </c>
      <c r="G228" s="10">
        <v>5.4299998283386204</v>
      </c>
      <c r="H228" s="10">
        <v>0.15000000596046401</v>
      </c>
      <c r="I228" s="10">
        <v>2.3299999237060498</v>
      </c>
      <c r="J228">
        <v>0</v>
      </c>
      <c r="K228">
        <v>41</v>
      </c>
      <c r="L228">
        <v>5</v>
      </c>
      <c r="M228">
        <v>157</v>
      </c>
      <c r="N228">
        <v>1237</v>
      </c>
      <c r="O228">
        <v>2112</v>
      </c>
    </row>
    <row r="229" spans="1:15" x14ac:dyDescent="0.3">
      <c r="A229">
        <v>8583815059</v>
      </c>
      <c r="B229" t="s">
        <v>15</v>
      </c>
      <c r="C229">
        <v>12764</v>
      </c>
      <c r="D229" s="10">
        <v>3.9100000858306898</v>
      </c>
      <c r="E229" s="10">
        <v>3.9100000858306898</v>
      </c>
      <c r="F229">
        <v>0</v>
      </c>
      <c r="G229" s="10">
        <v>0</v>
      </c>
      <c r="H229" s="10">
        <v>0.33000001311302202</v>
      </c>
      <c r="I229" s="10">
        <v>3.5799999237060498</v>
      </c>
      <c r="J229">
        <v>0</v>
      </c>
      <c r="K229">
        <v>0</v>
      </c>
      <c r="L229">
        <v>7</v>
      </c>
      <c r="M229">
        <v>196</v>
      </c>
      <c r="N229">
        <v>1237</v>
      </c>
      <c r="O229">
        <v>2650</v>
      </c>
    </row>
    <row r="230" spans="1:15" x14ac:dyDescent="0.3">
      <c r="A230">
        <v>2320127002</v>
      </c>
      <c r="B230" t="s">
        <v>27</v>
      </c>
      <c r="C230">
        <v>12764</v>
      </c>
      <c r="D230" s="10">
        <v>2.8099999427795401</v>
      </c>
      <c r="E230" s="10">
        <v>2.8099999427795401</v>
      </c>
      <c r="F230">
        <v>0</v>
      </c>
      <c r="G230" s="10">
        <v>0</v>
      </c>
      <c r="H230" s="10">
        <v>0</v>
      </c>
      <c r="I230" s="1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39</v>
      </c>
      <c r="C231">
        <v>12764</v>
      </c>
      <c r="D231" s="10">
        <v>3.28999996185303</v>
      </c>
      <c r="E231" s="10">
        <v>3.28999996185303</v>
      </c>
      <c r="F231">
        <v>0</v>
      </c>
      <c r="G231" s="10">
        <v>0</v>
      </c>
      <c r="H231" s="10">
        <v>0</v>
      </c>
      <c r="I231" s="10">
        <v>3.28999996185303</v>
      </c>
      <c r="J231">
        <v>0</v>
      </c>
      <c r="K231">
        <v>0</v>
      </c>
      <c r="L231">
        <v>0</v>
      </c>
      <c r="M231">
        <v>204</v>
      </c>
      <c r="N231">
        <v>1236</v>
      </c>
      <c r="O231">
        <v>1742</v>
      </c>
    </row>
    <row r="232" spans="1:15" x14ac:dyDescent="0.3">
      <c r="A232">
        <v>3372868164</v>
      </c>
      <c r="B232" t="s">
        <v>25</v>
      </c>
      <c r="C232">
        <v>12764</v>
      </c>
      <c r="D232" s="10">
        <v>2.6199998855590798</v>
      </c>
      <c r="E232" s="10">
        <v>2.6199998855590798</v>
      </c>
      <c r="F232">
        <v>0</v>
      </c>
      <c r="G232" s="10">
        <v>0</v>
      </c>
      <c r="H232" s="10">
        <v>0</v>
      </c>
      <c r="I232" s="10">
        <v>2.6099998950958301</v>
      </c>
      <c r="J232">
        <v>9.9999997764825804E-3</v>
      </c>
      <c r="K232">
        <v>0</v>
      </c>
      <c r="L232">
        <v>0</v>
      </c>
      <c r="M232">
        <v>206</v>
      </c>
      <c r="N232">
        <v>1234</v>
      </c>
      <c r="O232">
        <v>1669</v>
      </c>
    </row>
    <row r="233" spans="1:15" x14ac:dyDescent="0.3">
      <c r="A233">
        <v>4319703577</v>
      </c>
      <c r="B233" t="s">
        <v>16</v>
      </c>
      <c r="C233">
        <v>12764</v>
      </c>
      <c r="D233" s="10">
        <v>5.5</v>
      </c>
      <c r="E233" s="10">
        <v>5.5</v>
      </c>
      <c r="F233">
        <v>0</v>
      </c>
      <c r="G233" s="10">
        <v>0.52999997138977095</v>
      </c>
      <c r="H233" s="10">
        <v>0.58999997377395597</v>
      </c>
      <c r="I233" s="10">
        <v>1.3099999427795399</v>
      </c>
      <c r="J233">
        <v>0</v>
      </c>
      <c r="K233">
        <v>8</v>
      </c>
      <c r="L233">
        <v>15</v>
      </c>
      <c r="M233">
        <v>96</v>
      </c>
      <c r="N233">
        <v>1234</v>
      </c>
      <c r="O233">
        <v>2135</v>
      </c>
    </row>
    <row r="234" spans="1:15" x14ac:dyDescent="0.3">
      <c r="A234">
        <v>1624580081</v>
      </c>
      <c r="B234" t="s">
        <v>30</v>
      </c>
      <c r="C234">
        <v>12764</v>
      </c>
      <c r="D234" s="10">
        <v>5.4400000572204599</v>
      </c>
      <c r="E234" s="10">
        <v>5.4400000572204599</v>
      </c>
      <c r="F234">
        <v>0</v>
      </c>
      <c r="G234" s="10">
        <v>1.1100000143051101</v>
      </c>
      <c r="H234" s="10">
        <v>1.87000000476837</v>
      </c>
      <c r="I234" s="10">
        <v>2.46000003814697</v>
      </c>
      <c r="J234">
        <v>0</v>
      </c>
      <c r="K234">
        <v>17</v>
      </c>
      <c r="L234">
        <v>36</v>
      </c>
      <c r="M234">
        <v>154</v>
      </c>
      <c r="N234">
        <v>1233</v>
      </c>
      <c r="O234">
        <v>1670</v>
      </c>
    </row>
    <row r="235" spans="1:15" x14ac:dyDescent="0.3">
      <c r="A235">
        <v>6775888955</v>
      </c>
      <c r="B235" t="s">
        <v>21</v>
      </c>
      <c r="C235">
        <v>12764</v>
      </c>
      <c r="D235" s="10">
        <v>5.9499998092651403</v>
      </c>
      <c r="E235" s="10">
        <v>5.9499998092651403</v>
      </c>
      <c r="F235">
        <v>0</v>
      </c>
      <c r="G235" s="10">
        <v>2</v>
      </c>
      <c r="H235" s="10">
        <v>0.769999980926514</v>
      </c>
      <c r="I235" s="10">
        <v>3.1700000762939502</v>
      </c>
      <c r="J235">
        <v>0</v>
      </c>
      <c r="K235">
        <v>30</v>
      </c>
      <c r="L235">
        <v>31</v>
      </c>
      <c r="M235">
        <v>146</v>
      </c>
      <c r="N235">
        <v>1233</v>
      </c>
      <c r="O235">
        <v>2798</v>
      </c>
    </row>
    <row r="236" spans="1:15" x14ac:dyDescent="0.3">
      <c r="A236">
        <v>1844505072</v>
      </c>
      <c r="B236" t="s">
        <v>20</v>
      </c>
      <c r="C236">
        <v>12764</v>
      </c>
      <c r="D236" s="10">
        <v>2.9900000095367401</v>
      </c>
      <c r="E236" s="10">
        <v>2.9900000095367401</v>
      </c>
      <c r="F236">
        <v>0</v>
      </c>
      <c r="G236" s="10">
        <v>0.140000000596046</v>
      </c>
      <c r="H236" s="10">
        <v>0.259999990463257</v>
      </c>
      <c r="I236" s="10">
        <v>2.5899999141693102</v>
      </c>
      <c r="J236">
        <v>0</v>
      </c>
      <c r="K236">
        <v>2</v>
      </c>
      <c r="L236">
        <v>8</v>
      </c>
      <c r="M236">
        <v>199</v>
      </c>
      <c r="N236">
        <v>1231</v>
      </c>
      <c r="O236">
        <v>1793</v>
      </c>
    </row>
    <row r="237" spans="1:15" x14ac:dyDescent="0.3">
      <c r="A237">
        <v>8583815059</v>
      </c>
      <c r="B237" t="s">
        <v>24</v>
      </c>
      <c r="C237">
        <v>12764</v>
      </c>
      <c r="D237" s="10">
        <v>6.6599998474121103</v>
      </c>
      <c r="E237" s="10">
        <v>6.6599998474121103</v>
      </c>
      <c r="F237">
        <v>0</v>
      </c>
      <c r="G237" s="10">
        <v>2.6300001144409202</v>
      </c>
      <c r="H237" s="10">
        <v>1.0199999809265099</v>
      </c>
      <c r="I237" s="10">
        <v>3.0099999904632599</v>
      </c>
      <c r="J237">
        <v>0</v>
      </c>
      <c r="K237">
        <v>35</v>
      </c>
      <c r="L237">
        <v>18</v>
      </c>
      <c r="M237">
        <v>158</v>
      </c>
      <c r="N237">
        <v>1229</v>
      </c>
      <c r="O237">
        <v>2883</v>
      </c>
    </row>
    <row r="238" spans="1:15" x14ac:dyDescent="0.3">
      <c r="A238">
        <v>8583815059</v>
      </c>
      <c r="B238" t="s">
        <v>30</v>
      </c>
      <c r="C238">
        <v>12764</v>
      </c>
      <c r="D238" s="10">
        <v>9.7299995422363299</v>
      </c>
      <c r="E238" s="10">
        <v>9.7299995422363299</v>
      </c>
      <c r="F238">
        <v>0</v>
      </c>
      <c r="G238" s="10">
        <v>6.5999999046325701</v>
      </c>
      <c r="H238" s="10">
        <v>0.270000010728836</v>
      </c>
      <c r="I238" s="10">
        <v>2.8699998855590798</v>
      </c>
      <c r="J238">
        <v>0</v>
      </c>
      <c r="K238">
        <v>77</v>
      </c>
      <c r="L238">
        <v>5</v>
      </c>
      <c r="M238">
        <v>129</v>
      </c>
      <c r="N238">
        <v>1229</v>
      </c>
      <c r="O238">
        <v>3142</v>
      </c>
    </row>
    <row r="239" spans="1:15" x14ac:dyDescent="0.3">
      <c r="A239">
        <v>8583815059</v>
      </c>
      <c r="B239" t="s">
        <v>43</v>
      </c>
      <c r="C239">
        <v>12764</v>
      </c>
      <c r="D239" s="10">
        <v>6.4299998283386204</v>
      </c>
      <c r="E239" s="10">
        <v>6.4299998283386204</v>
      </c>
      <c r="F239">
        <v>0</v>
      </c>
      <c r="G239" s="10">
        <v>0.68999999761581399</v>
      </c>
      <c r="H239" s="10">
        <v>2.0099999904632599</v>
      </c>
      <c r="I239" s="10">
        <v>3.7200000286102299</v>
      </c>
      <c r="J239">
        <v>0</v>
      </c>
      <c r="K239">
        <v>9</v>
      </c>
      <c r="L239">
        <v>43</v>
      </c>
      <c r="M239">
        <v>162</v>
      </c>
      <c r="N239">
        <v>1226</v>
      </c>
      <c r="O239">
        <v>2846</v>
      </c>
    </row>
    <row r="240" spans="1:15" x14ac:dyDescent="0.3">
      <c r="A240">
        <v>8877689391</v>
      </c>
      <c r="B240" t="s">
        <v>34</v>
      </c>
      <c r="C240">
        <v>12764</v>
      </c>
      <c r="D240" s="10">
        <v>8.3199996948242205</v>
      </c>
      <c r="E240" s="10">
        <v>8.3199996948242205</v>
      </c>
      <c r="F240">
        <v>0</v>
      </c>
      <c r="G240" s="10">
        <v>3.1300001144409202</v>
      </c>
      <c r="H240" s="10">
        <v>0.56999999284744296</v>
      </c>
      <c r="I240" s="10">
        <v>4.5700001716613796</v>
      </c>
      <c r="J240">
        <v>0</v>
      </c>
      <c r="K240">
        <v>36</v>
      </c>
      <c r="L240">
        <v>12</v>
      </c>
      <c r="M240">
        <v>166</v>
      </c>
      <c r="N240">
        <v>1226</v>
      </c>
      <c r="O240">
        <v>2786</v>
      </c>
    </row>
    <row r="241" spans="1:15" x14ac:dyDescent="0.3">
      <c r="A241">
        <v>4020332650</v>
      </c>
      <c r="B241" t="s">
        <v>42</v>
      </c>
      <c r="C241">
        <v>12764</v>
      </c>
      <c r="D241" s="10">
        <v>3.2699999809265101</v>
      </c>
      <c r="E241" s="10">
        <v>3.2699999809265101</v>
      </c>
      <c r="F241">
        <v>0</v>
      </c>
      <c r="G241" s="10">
        <v>0.20000000298023199</v>
      </c>
      <c r="H241" s="10">
        <v>0.119999997317791</v>
      </c>
      <c r="I241" s="10">
        <v>2.9400000572204599</v>
      </c>
      <c r="J241">
        <v>0</v>
      </c>
      <c r="K241">
        <v>3</v>
      </c>
      <c r="L241">
        <v>5</v>
      </c>
      <c r="M241">
        <v>173</v>
      </c>
      <c r="N241">
        <v>1225</v>
      </c>
      <c r="O241">
        <v>2785</v>
      </c>
    </row>
    <row r="242" spans="1:15" x14ac:dyDescent="0.3">
      <c r="A242">
        <v>4020332650</v>
      </c>
      <c r="B242" t="s">
        <v>19</v>
      </c>
      <c r="C242">
        <v>12764</v>
      </c>
      <c r="D242" s="10">
        <v>1.41999995708466</v>
      </c>
      <c r="E242" s="10">
        <v>1.41999995708466</v>
      </c>
      <c r="F242">
        <v>0</v>
      </c>
      <c r="G242" s="10">
        <v>0.44999998807907099</v>
      </c>
      <c r="H242" s="10">
        <v>0.37000000476837203</v>
      </c>
      <c r="I242" s="10">
        <v>0.58999997377395597</v>
      </c>
      <c r="J242">
        <v>0</v>
      </c>
      <c r="K242">
        <v>65</v>
      </c>
      <c r="L242">
        <v>21</v>
      </c>
      <c r="M242">
        <v>55</v>
      </c>
      <c r="N242">
        <v>1222</v>
      </c>
      <c r="O242">
        <v>3051</v>
      </c>
    </row>
    <row r="243" spans="1:15" x14ac:dyDescent="0.3">
      <c r="A243">
        <v>1624580081</v>
      </c>
      <c r="B243" t="s">
        <v>27</v>
      </c>
      <c r="C243">
        <v>12764</v>
      </c>
      <c r="D243" s="10">
        <v>3.9500000476837198</v>
      </c>
      <c r="E243" s="10">
        <v>3.9500000476837198</v>
      </c>
      <c r="F243">
        <v>0</v>
      </c>
      <c r="G243" s="10">
        <v>1.1499999761581401</v>
      </c>
      <c r="H243" s="10">
        <v>0.91000002622604403</v>
      </c>
      <c r="I243" s="10">
        <v>1.8899999856948899</v>
      </c>
      <c r="J243">
        <v>0</v>
      </c>
      <c r="K243">
        <v>16</v>
      </c>
      <c r="L243">
        <v>18</v>
      </c>
      <c r="M243">
        <v>185</v>
      </c>
      <c r="N243">
        <v>1221</v>
      </c>
      <c r="O243">
        <v>1617</v>
      </c>
    </row>
    <row r="244" spans="1:15" x14ac:dyDescent="0.3">
      <c r="A244">
        <v>1844505072</v>
      </c>
      <c r="B244" t="s">
        <v>25</v>
      </c>
      <c r="C244">
        <v>12764</v>
      </c>
      <c r="D244" s="10">
        <v>3.5499999523162802</v>
      </c>
      <c r="E244" s="10">
        <v>3.5499999523162802</v>
      </c>
      <c r="F244">
        <v>0</v>
      </c>
      <c r="G244" s="10">
        <v>0</v>
      </c>
      <c r="H244" s="10">
        <v>0</v>
      </c>
      <c r="I244" s="10">
        <v>3.5499999523162802</v>
      </c>
      <c r="J244">
        <v>0</v>
      </c>
      <c r="K244">
        <v>0</v>
      </c>
      <c r="L244">
        <v>0</v>
      </c>
      <c r="M244">
        <v>220</v>
      </c>
      <c r="N244">
        <v>1220</v>
      </c>
      <c r="O244">
        <v>1827</v>
      </c>
    </row>
    <row r="245" spans="1:15" x14ac:dyDescent="0.3">
      <c r="A245">
        <v>8053475328</v>
      </c>
      <c r="B245" t="s">
        <v>37</v>
      </c>
      <c r="C245">
        <v>12764</v>
      </c>
      <c r="D245" s="10">
        <v>11.1499996185303</v>
      </c>
      <c r="E245" s="10">
        <v>11.1499996185303</v>
      </c>
      <c r="F245">
        <v>0</v>
      </c>
      <c r="G245" s="10">
        <v>8.8199996948242205</v>
      </c>
      <c r="H245" s="10">
        <v>0.40000000596046398</v>
      </c>
      <c r="I245" s="10">
        <v>1.9099999666214</v>
      </c>
      <c r="J245">
        <v>0</v>
      </c>
      <c r="K245">
        <v>89</v>
      </c>
      <c r="L245">
        <v>8</v>
      </c>
      <c r="M245">
        <v>123</v>
      </c>
      <c r="N245">
        <v>1220</v>
      </c>
      <c r="O245">
        <v>2918</v>
      </c>
    </row>
    <row r="246" spans="1:15" x14ac:dyDescent="0.3">
      <c r="A246">
        <v>2873212765</v>
      </c>
      <c r="B246" t="s">
        <v>34</v>
      </c>
      <c r="C246">
        <v>12764</v>
      </c>
      <c r="D246" s="10">
        <v>4.9699997901916504</v>
      </c>
      <c r="E246" s="10">
        <v>4.9699997901916504</v>
      </c>
      <c r="F246">
        <v>0</v>
      </c>
      <c r="G246" s="10">
        <v>0.490000009536743</v>
      </c>
      <c r="H246" s="10">
        <v>1.03999996185303</v>
      </c>
      <c r="I246" s="10">
        <v>3.4400000572204599</v>
      </c>
      <c r="J246">
        <v>0</v>
      </c>
      <c r="K246">
        <v>7</v>
      </c>
      <c r="L246">
        <v>18</v>
      </c>
      <c r="M246">
        <v>196</v>
      </c>
      <c r="N246">
        <v>1219</v>
      </c>
      <c r="O246">
        <v>1739</v>
      </c>
    </row>
    <row r="247" spans="1:15" x14ac:dyDescent="0.3">
      <c r="A247">
        <v>4445114986</v>
      </c>
      <c r="B247" t="s">
        <v>20</v>
      </c>
      <c r="C247">
        <v>12764</v>
      </c>
      <c r="D247" s="10">
        <v>1.5199999809265099</v>
      </c>
      <c r="E247" s="10">
        <v>1.5199999809265099</v>
      </c>
      <c r="F247">
        <v>0</v>
      </c>
      <c r="G247" s="10">
        <v>0</v>
      </c>
      <c r="H247" s="10">
        <v>0</v>
      </c>
      <c r="I247" s="10">
        <v>1.5199999809265099</v>
      </c>
      <c r="J247">
        <v>0</v>
      </c>
      <c r="K247">
        <v>0</v>
      </c>
      <c r="L247">
        <v>0</v>
      </c>
      <c r="M247">
        <v>114</v>
      </c>
      <c r="N247">
        <v>1219</v>
      </c>
      <c r="O247">
        <v>1933</v>
      </c>
    </row>
    <row r="248" spans="1:15" x14ac:dyDescent="0.3">
      <c r="A248">
        <v>8053475328</v>
      </c>
      <c r="B248" t="s">
        <v>43</v>
      </c>
      <c r="C248">
        <v>12764</v>
      </c>
      <c r="D248" s="10">
        <v>11.3599996566772</v>
      </c>
      <c r="E248" s="10">
        <v>11.3599996566772</v>
      </c>
      <c r="F248">
        <v>0</v>
      </c>
      <c r="G248" s="10">
        <v>9.0900001525878906</v>
      </c>
      <c r="H248" s="10">
        <v>0.41999998688697798</v>
      </c>
      <c r="I248" s="10">
        <v>1.8500000238418599</v>
      </c>
      <c r="J248">
        <v>0</v>
      </c>
      <c r="K248">
        <v>96</v>
      </c>
      <c r="L248">
        <v>10</v>
      </c>
      <c r="M248">
        <v>115</v>
      </c>
      <c r="N248">
        <v>1219</v>
      </c>
      <c r="O248">
        <v>2926</v>
      </c>
    </row>
    <row r="249" spans="1:15" x14ac:dyDescent="0.3">
      <c r="A249">
        <v>1503960366</v>
      </c>
      <c r="B249" t="s">
        <v>17</v>
      </c>
      <c r="C249">
        <v>10460</v>
      </c>
      <c r="D249" s="10">
        <v>6.7399997711181596</v>
      </c>
      <c r="E249" s="10">
        <v>6.7399997711181596</v>
      </c>
      <c r="F249">
        <v>0</v>
      </c>
      <c r="G249" s="10">
        <v>2.4400000572204599</v>
      </c>
      <c r="H249" s="10">
        <v>0.40000000596046398</v>
      </c>
      <c r="I249" s="10">
        <v>3.9100000858306898</v>
      </c>
      <c r="J249">
        <v>0</v>
      </c>
      <c r="K249">
        <v>30</v>
      </c>
      <c r="L249">
        <v>11</v>
      </c>
      <c r="M249">
        <v>181</v>
      </c>
      <c r="N249">
        <v>1218</v>
      </c>
      <c r="O249">
        <v>1776</v>
      </c>
    </row>
    <row r="250" spans="1:15" x14ac:dyDescent="0.3">
      <c r="A250">
        <v>4558609924</v>
      </c>
      <c r="B250" t="s">
        <v>23</v>
      </c>
      <c r="C250">
        <v>12764</v>
      </c>
      <c r="D250" s="10">
        <v>3.1700000762939502</v>
      </c>
      <c r="E250" s="10">
        <v>3.1700000762939502</v>
      </c>
      <c r="F250">
        <v>0</v>
      </c>
      <c r="G250" s="10">
        <v>0</v>
      </c>
      <c r="H250" s="10">
        <v>0</v>
      </c>
      <c r="I250" s="10">
        <v>3.1700000762939502</v>
      </c>
      <c r="J250">
        <v>0</v>
      </c>
      <c r="K250">
        <v>0</v>
      </c>
      <c r="L250">
        <v>0</v>
      </c>
      <c r="M250">
        <v>222</v>
      </c>
      <c r="N250">
        <v>1218</v>
      </c>
      <c r="O250">
        <v>1788</v>
      </c>
    </row>
    <row r="251" spans="1:15" x14ac:dyDescent="0.3">
      <c r="A251">
        <v>1503960366</v>
      </c>
      <c r="B251" t="s">
        <v>25</v>
      </c>
      <c r="C251">
        <v>12764</v>
      </c>
      <c r="D251" s="10">
        <v>8.1300001144409197</v>
      </c>
      <c r="E251" s="10">
        <v>8.1300001144409197</v>
      </c>
      <c r="F251">
        <v>0</v>
      </c>
      <c r="G251" s="10">
        <v>4.7600002288818404</v>
      </c>
      <c r="H251" s="10">
        <v>1.12000000476837</v>
      </c>
      <c r="I251" s="10">
        <v>2.2400000095367401</v>
      </c>
      <c r="J251">
        <v>0</v>
      </c>
      <c r="K251">
        <v>66</v>
      </c>
      <c r="L251">
        <v>27</v>
      </c>
      <c r="M251">
        <v>130</v>
      </c>
      <c r="N251">
        <v>1217</v>
      </c>
      <c r="O251">
        <v>1827</v>
      </c>
    </row>
    <row r="252" spans="1:15" x14ac:dyDescent="0.3">
      <c r="A252">
        <v>8053475328</v>
      </c>
      <c r="B252" t="s">
        <v>32</v>
      </c>
      <c r="C252">
        <v>12764</v>
      </c>
      <c r="D252" s="10">
        <v>9.6499996185302699</v>
      </c>
      <c r="E252" s="10">
        <v>9.6499996185302699</v>
      </c>
      <c r="F252">
        <v>0</v>
      </c>
      <c r="G252" s="10">
        <v>6.1700000762939498</v>
      </c>
      <c r="H252" s="10">
        <v>0.31000000238418601</v>
      </c>
      <c r="I252" s="10">
        <v>3.1700000762939502</v>
      </c>
      <c r="J252">
        <v>0</v>
      </c>
      <c r="K252">
        <v>58</v>
      </c>
      <c r="L252">
        <v>8</v>
      </c>
      <c r="M252">
        <v>159</v>
      </c>
      <c r="N252">
        <v>1215</v>
      </c>
      <c r="O252">
        <v>2794</v>
      </c>
    </row>
    <row r="253" spans="1:15" x14ac:dyDescent="0.3">
      <c r="A253">
        <v>8877689391</v>
      </c>
      <c r="B253" t="s">
        <v>21</v>
      </c>
      <c r="C253">
        <v>12764</v>
      </c>
      <c r="D253" s="10">
        <v>8.6700000762939506</v>
      </c>
      <c r="E253" s="10">
        <v>8.6700000762939506</v>
      </c>
      <c r="F253">
        <v>0</v>
      </c>
      <c r="G253" s="10">
        <v>2.4400000572204599</v>
      </c>
      <c r="H253" s="10">
        <v>0.270000010728836</v>
      </c>
      <c r="I253" s="10">
        <v>5.9400000572204599</v>
      </c>
      <c r="J253">
        <v>0</v>
      </c>
      <c r="K253">
        <v>29</v>
      </c>
      <c r="L253">
        <v>5</v>
      </c>
      <c r="M253">
        <v>191</v>
      </c>
      <c r="N253">
        <v>1215</v>
      </c>
      <c r="O253">
        <v>2761</v>
      </c>
    </row>
    <row r="254" spans="1:15" x14ac:dyDescent="0.3">
      <c r="A254">
        <v>1624580081</v>
      </c>
      <c r="B254" t="s">
        <v>21</v>
      </c>
      <c r="C254">
        <v>12764</v>
      </c>
      <c r="D254" s="10">
        <v>7.4099998474121103</v>
      </c>
      <c r="E254" s="10">
        <v>7.4099998474121103</v>
      </c>
      <c r="F254">
        <v>0</v>
      </c>
      <c r="G254" s="10">
        <v>2.1500000953674299</v>
      </c>
      <c r="H254" s="10">
        <v>0.62000000476837203</v>
      </c>
      <c r="I254" s="10">
        <v>4.6199998855590803</v>
      </c>
      <c r="J254">
        <v>9.9999997764825804E-3</v>
      </c>
      <c r="K254">
        <v>17</v>
      </c>
      <c r="L254">
        <v>7</v>
      </c>
      <c r="M254">
        <v>202</v>
      </c>
      <c r="N254">
        <v>1214</v>
      </c>
      <c r="O254">
        <v>1604</v>
      </c>
    </row>
    <row r="255" spans="1:15" x14ac:dyDescent="0.3">
      <c r="A255">
        <v>8053475328</v>
      </c>
      <c r="B255" t="s">
        <v>42</v>
      </c>
      <c r="C255">
        <v>12764</v>
      </c>
      <c r="D255" s="10">
        <v>9.3800001144409197</v>
      </c>
      <c r="E255" s="10">
        <v>9.3800001144409197</v>
      </c>
      <c r="F255">
        <v>0</v>
      </c>
      <c r="G255" s="10">
        <v>6.1199998855590803</v>
      </c>
      <c r="H255" s="10">
        <v>0.56999999284744296</v>
      </c>
      <c r="I255" s="10">
        <v>2.6900000572204599</v>
      </c>
      <c r="J255">
        <v>0</v>
      </c>
      <c r="K255">
        <v>66</v>
      </c>
      <c r="L255">
        <v>12</v>
      </c>
      <c r="M255">
        <v>148</v>
      </c>
      <c r="N255">
        <v>1214</v>
      </c>
      <c r="O255">
        <v>2765</v>
      </c>
    </row>
    <row r="256" spans="1:15" x14ac:dyDescent="0.3">
      <c r="A256">
        <v>1624580081</v>
      </c>
      <c r="B256" t="s">
        <v>26</v>
      </c>
      <c r="C256">
        <v>12764</v>
      </c>
      <c r="D256" s="10">
        <v>5.5500001907348597</v>
      </c>
      <c r="E256" s="10">
        <v>5.5500001907348597</v>
      </c>
      <c r="F256">
        <v>0</v>
      </c>
      <c r="G256" s="10">
        <v>0</v>
      </c>
      <c r="H256" s="10">
        <v>0</v>
      </c>
      <c r="I256" s="10">
        <v>5.53999996185303</v>
      </c>
      <c r="J256">
        <v>9.9999997764825804E-3</v>
      </c>
      <c r="K256">
        <v>0</v>
      </c>
      <c r="L256">
        <v>0</v>
      </c>
      <c r="M256">
        <v>227</v>
      </c>
      <c r="N256">
        <v>1213</v>
      </c>
      <c r="O256">
        <v>1562</v>
      </c>
    </row>
    <row r="257" spans="1:15" x14ac:dyDescent="0.3">
      <c r="A257">
        <v>6290855005</v>
      </c>
      <c r="B257" t="s">
        <v>40</v>
      </c>
      <c r="C257">
        <v>12764</v>
      </c>
      <c r="D257" s="10">
        <v>4.1700000762939498</v>
      </c>
      <c r="E257" s="10">
        <v>4.1700000762939498</v>
      </c>
      <c r="F257">
        <v>0</v>
      </c>
      <c r="G257" s="10">
        <v>0</v>
      </c>
      <c r="H257" s="10">
        <v>0</v>
      </c>
      <c r="I257" s="10">
        <v>4.1599998474121103</v>
      </c>
      <c r="J257">
        <v>0</v>
      </c>
      <c r="K257">
        <v>0</v>
      </c>
      <c r="L257">
        <v>0</v>
      </c>
      <c r="M257">
        <v>227</v>
      </c>
      <c r="N257">
        <v>1213</v>
      </c>
      <c r="O257">
        <v>2613</v>
      </c>
    </row>
    <row r="258" spans="1:15" x14ac:dyDescent="0.3">
      <c r="A258">
        <v>1644430081</v>
      </c>
      <c r="B258" t="s">
        <v>20</v>
      </c>
      <c r="C258">
        <v>12764</v>
      </c>
      <c r="D258" s="10">
        <v>6.3699998855590803</v>
      </c>
      <c r="E258" s="10">
        <v>6.3699998855590803</v>
      </c>
      <c r="F258">
        <v>0</v>
      </c>
      <c r="G258" s="10">
        <v>2.25</v>
      </c>
      <c r="H258" s="10">
        <v>0.56999999284744296</v>
      </c>
      <c r="I258" s="10">
        <v>3.5499999523162802</v>
      </c>
      <c r="J258">
        <v>0</v>
      </c>
      <c r="K258">
        <v>29</v>
      </c>
      <c r="L258">
        <v>13</v>
      </c>
      <c r="M258">
        <v>186</v>
      </c>
      <c r="N258">
        <v>1212</v>
      </c>
      <c r="O258">
        <v>3011</v>
      </c>
    </row>
    <row r="259" spans="1:15" x14ac:dyDescent="0.3">
      <c r="A259">
        <v>1844505072</v>
      </c>
      <c r="B259" t="s">
        <v>21</v>
      </c>
      <c r="C259">
        <v>12764</v>
      </c>
      <c r="D259" s="10">
        <v>3.03999996185303</v>
      </c>
      <c r="E259" s="10">
        <v>3.03999996185303</v>
      </c>
      <c r="F259">
        <v>0</v>
      </c>
      <c r="G259" s="10">
        <v>0</v>
      </c>
      <c r="H259" s="10">
        <v>0.479999989271164</v>
      </c>
      <c r="I259" s="10">
        <v>2.5599999427795401</v>
      </c>
      <c r="J259">
        <v>0</v>
      </c>
      <c r="K259">
        <v>0</v>
      </c>
      <c r="L259">
        <v>12</v>
      </c>
      <c r="M259">
        <v>217</v>
      </c>
      <c r="N259">
        <v>1211</v>
      </c>
      <c r="O259">
        <v>1814</v>
      </c>
    </row>
    <row r="260" spans="1:15" x14ac:dyDescent="0.3">
      <c r="A260">
        <v>8583815059</v>
      </c>
      <c r="B260" t="s">
        <v>31</v>
      </c>
      <c r="C260">
        <v>12764</v>
      </c>
      <c r="D260" s="10">
        <v>4.8200001716613796</v>
      </c>
      <c r="E260" s="10">
        <v>4.8200001716613796</v>
      </c>
      <c r="F260">
        <v>0</v>
      </c>
      <c r="G260" s="10">
        <v>0</v>
      </c>
      <c r="H260" s="10">
        <v>1.20000004768372</v>
      </c>
      <c r="I260" s="10">
        <v>3.6099998950958301</v>
      </c>
      <c r="J260">
        <v>0</v>
      </c>
      <c r="K260">
        <v>0</v>
      </c>
      <c r="L260">
        <v>28</v>
      </c>
      <c r="M260">
        <v>203</v>
      </c>
      <c r="N260">
        <v>1209</v>
      </c>
      <c r="O260">
        <v>2757</v>
      </c>
    </row>
    <row r="261" spans="1:15" x14ac:dyDescent="0.3">
      <c r="A261">
        <v>8053475328</v>
      </c>
      <c r="B261" t="s">
        <v>38</v>
      </c>
      <c r="C261">
        <v>12764</v>
      </c>
      <c r="D261" s="10">
        <v>11.5100002288818</v>
      </c>
      <c r="E261" s="10">
        <v>11.5100002288818</v>
      </c>
      <c r="F261">
        <v>0</v>
      </c>
      <c r="G261" s="10">
        <v>8.8500003814697301</v>
      </c>
      <c r="H261" s="10">
        <v>0.44999998807907099</v>
      </c>
      <c r="I261" s="10">
        <v>2.21000003814697</v>
      </c>
      <c r="J261">
        <v>0</v>
      </c>
      <c r="K261">
        <v>93</v>
      </c>
      <c r="L261">
        <v>9</v>
      </c>
      <c r="M261">
        <v>130</v>
      </c>
      <c r="N261">
        <v>1208</v>
      </c>
      <c r="O261">
        <v>2950</v>
      </c>
    </row>
    <row r="262" spans="1:15" x14ac:dyDescent="0.3">
      <c r="A262">
        <v>8877689391</v>
      </c>
      <c r="B262" t="s">
        <v>32</v>
      </c>
      <c r="C262">
        <v>12764</v>
      </c>
      <c r="D262" s="10">
        <v>7.3899998664856001</v>
      </c>
      <c r="E262" s="10">
        <v>7.3899998664856001</v>
      </c>
      <c r="F262">
        <v>0</v>
      </c>
      <c r="G262" s="10">
        <v>1.37999999523163</v>
      </c>
      <c r="H262" s="10">
        <v>0.17000000178813901</v>
      </c>
      <c r="I262" s="10">
        <v>5.78999996185303</v>
      </c>
      <c r="J262">
        <v>0</v>
      </c>
      <c r="K262">
        <v>18</v>
      </c>
      <c r="L262">
        <v>5</v>
      </c>
      <c r="M262">
        <v>210</v>
      </c>
      <c r="N262">
        <v>1207</v>
      </c>
      <c r="O262">
        <v>2698</v>
      </c>
    </row>
    <row r="263" spans="1:15" x14ac:dyDescent="0.3">
      <c r="A263">
        <v>2320127002</v>
      </c>
      <c r="B263" t="s">
        <v>33</v>
      </c>
      <c r="C263">
        <v>12764</v>
      </c>
      <c r="D263" s="10">
        <v>3.0799999237060498</v>
      </c>
      <c r="E263" s="10">
        <v>3.0799999237060498</v>
      </c>
      <c r="F263">
        <v>0</v>
      </c>
      <c r="G263" s="10">
        <v>0</v>
      </c>
      <c r="H263" s="10">
        <v>0</v>
      </c>
      <c r="I263" s="10">
        <v>3.0699999332428001</v>
      </c>
      <c r="J263">
        <v>0</v>
      </c>
      <c r="K263">
        <v>0</v>
      </c>
      <c r="L263">
        <v>0</v>
      </c>
      <c r="M263">
        <v>234</v>
      </c>
      <c r="N263">
        <v>1206</v>
      </c>
      <c r="O263">
        <v>1779</v>
      </c>
    </row>
    <row r="264" spans="1:15" x14ac:dyDescent="0.3">
      <c r="A264">
        <v>2320127002</v>
      </c>
      <c r="B264" t="s">
        <v>38</v>
      </c>
      <c r="C264">
        <v>12764</v>
      </c>
      <c r="D264" s="10">
        <v>3.5099999904632599</v>
      </c>
      <c r="E264" s="10">
        <v>3.5099999904632599</v>
      </c>
      <c r="F264">
        <v>0</v>
      </c>
      <c r="G264" s="10">
        <v>0</v>
      </c>
      <c r="H264" s="10">
        <v>0.38999998569488498</v>
      </c>
      <c r="I264" s="10">
        <v>3.1099998950958301</v>
      </c>
      <c r="J264">
        <v>0</v>
      </c>
      <c r="K264">
        <v>0</v>
      </c>
      <c r="L264">
        <v>11</v>
      </c>
      <c r="M264">
        <v>223</v>
      </c>
      <c r="N264">
        <v>1206</v>
      </c>
      <c r="O264">
        <v>1780</v>
      </c>
    </row>
    <row r="265" spans="1:15" x14ac:dyDescent="0.3">
      <c r="A265">
        <v>1624580081</v>
      </c>
      <c r="B265" t="s">
        <v>17</v>
      </c>
      <c r="C265">
        <v>12764</v>
      </c>
      <c r="D265" s="10">
        <v>5.9200000762939498</v>
      </c>
      <c r="E265" s="10">
        <v>5.9200000762939498</v>
      </c>
      <c r="F265">
        <v>0</v>
      </c>
      <c r="G265" s="10">
        <v>0</v>
      </c>
      <c r="H265" s="10">
        <v>0</v>
      </c>
      <c r="I265" s="10">
        <v>5.9099998474121103</v>
      </c>
      <c r="J265">
        <v>9.9999997764825804E-3</v>
      </c>
      <c r="K265">
        <v>0</v>
      </c>
      <c r="L265">
        <v>0</v>
      </c>
      <c r="M265">
        <v>236</v>
      </c>
      <c r="N265">
        <v>1204</v>
      </c>
      <c r="O265">
        <v>1572</v>
      </c>
    </row>
    <row r="266" spans="1:15" x14ac:dyDescent="0.3">
      <c r="A266">
        <v>2320127002</v>
      </c>
      <c r="B266" t="s">
        <v>36</v>
      </c>
      <c r="C266">
        <v>12764</v>
      </c>
      <c r="D266" s="10">
        <v>5.0199999809265101</v>
      </c>
      <c r="E266" s="10">
        <v>5.0199999809265101</v>
      </c>
      <c r="F266">
        <v>0</v>
      </c>
      <c r="G266" s="10">
        <v>1.4900000095367401</v>
      </c>
      <c r="H266" s="10">
        <v>0.37000000476837203</v>
      </c>
      <c r="I266" s="10">
        <v>3.1600000858306898</v>
      </c>
      <c r="J266">
        <v>0</v>
      </c>
      <c r="K266">
        <v>20</v>
      </c>
      <c r="L266">
        <v>10</v>
      </c>
      <c r="M266">
        <v>206</v>
      </c>
      <c r="N266">
        <v>1204</v>
      </c>
      <c r="O266">
        <v>1878</v>
      </c>
    </row>
    <row r="267" spans="1:15" x14ac:dyDescent="0.3">
      <c r="A267">
        <v>6117666160</v>
      </c>
      <c r="B267" t="s">
        <v>35</v>
      </c>
      <c r="C267">
        <v>12764</v>
      </c>
      <c r="D267" s="10">
        <v>3.7300000190734899</v>
      </c>
      <c r="E267" s="10">
        <v>3.7300000190734899</v>
      </c>
      <c r="F267">
        <v>0</v>
      </c>
      <c r="G267" s="10">
        <v>0</v>
      </c>
      <c r="H267" s="10">
        <v>0</v>
      </c>
      <c r="I267" s="10">
        <v>3.7300000190734899</v>
      </c>
      <c r="J267">
        <v>0</v>
      </c>
      <c r="K267">
        <v>0</v>
      </c>
      <c r="L267">
        <v>0</v>
      </c>
      <c r="M267">
        <v>236</v>
      </c>
      <c r="N267">
        <v>1204</v>
      </c>
      <c r="O267">
        <v>2044</v>
      </c>
    </row>
    <row r="268" spans="1:15" x14ac:dyDescent="0.3">
      <c r="A268">
        <v>2873212765</v>
      </c>
      <c r="B268" t="s">
        <v>27</v>
      </c>
      <c r="C268">
        <v>12764</v>
      </c>
      <c r="D268" s="10">
        <v>4.6799998283386204</v>
      </c>
      <c r="E268" s="10">
        <v>4.6799998283386204</v>
      </c>
      <c r="F268">
        <v>0</v>
      </c>
      <c r="G268" s="10">
        <v>3</v>
      </c>
      <c r="H268" s="10">
        <v>5.9999998658895499E-2</v>
      </c>
      <c r="I268" s="10">
        <v>1.62000000476837</v>
      </c>
      <c r="J268">
        <v>0</v>
      </c>
      <c r="K268">
        <v>46</v>
      </c>
      <c r="L268">
        <v>1</v>
      </c>
      <c r="M268">
        <v>190</v>
      </c>
      <c r="N268">
        <v>1203</v>
      </c>
      <c r="O268">
        <v>1898</v>
      </c>
    </row>
    <row r="269" spans="1:15" x14ac:dyDescent="0.3">
      <c r="A269">
        <v>2320127002</v>
      </c>
      <c r="B269" t="s">
        <v>22</v>
      </c>
      <c r="C269">
        <v>12764</v>
      </c>
      <c r="D269" s="10">
        <v>4.03999996185303</v>
      </c>
      <c r="E269" s="10">
        <v>4.03999996185303</v>
      </c>
      <c r="F269">
        <v>0</v>
      </c>
      <c r="G269" s="10">
        <v>0</v>
      </c>
      <c r="H269" s="10">
        <v>0.37999999523162797</v>
      </c>
      <c r="I269" s="10">
        <v>3.6600000858306898</v>
      </c>
      <c r="J269">
        <v>0</v>
      </c>
      <c r="K269">
        <v>0</v>
      </c>
      <c r="L269">
        <v>11</v>
      </c>
      <c r="M269">
        <v>228</v>
      </c>
      <c r="N269">
        <v>1201</v>
      </c>
      <c r="O269">
        <v>1811</v>
      </c>
    </row>
    <row r="270" spans="1:15" x14ac:dyDescent="0.3">
      <c r="A270">
        <v>6290855005</v>
      </c>
      <c r="B270" t="s">
        <v>38</v>
      </c>
      <c r="C270">
        <v>12764</v>
      </c>
      <c r="D270" s="10">
        <v>4.78999996185303</v>
      </c>
      <c r="E270" s="10">
        <v>4.78999996185303</v>
      </c>
      <c r="F270">
        <v>0</v>
      </c>
      <c r="G270" s="10">
        <v>0</v>
      </c>
      <c r="H270" s="10">
        <v>0</v>
      </c>
      <c r="I270" s="10">
        <v>4.78999996185303</v>
      </c>
      <c r="J270">
        <v>0</v>
      </c>
      <c r="K270">
        <v>0</v>
      </c>
      <c r="L270">
        <v>0</v>
      </c>
      <c r="M270">
        <v>239</v>
      </c>
      <c r="N270">
        <v>1201</v>
      </c>
      <c r="O270">
        <v>2682</v>
      </c>
    </row>
    <row r="271" spans="1:15" x14ac:dyDescent="0.3">
      <c r="A271">
        <v>8253242879</v>
      </c>
      <c r="B271" t="s">
        <v>23</v>
      </c>
      <c r="C271">
        <v>12764</v>
      </c>
      <c r="D271" s="10">
        <v>4.2699999809265101</v>
      </c>
      <c r="E271" s="10">
        <v>4.2699999809265101</v>
      </c>
      <c r="F271">
        <v>0</v>
      </c>
      <c r="G271" s="10">
        <v>0.33000001311302202</v>
      </c>
      <c r="H271" s="10">
        <v>0.81999999284744296</v>
      </c>
      <c r="I271" s="10">
        <v>3.1099998950958301</v>
      </c>
      <c r="J271">
        <v>9.9999997764825804E-3</v>
      </c>
      <c r="K271">
        <v>5</v>
      </c>
      <c r="L271">
        <v>18</v>
      </c>
      <c r="M271">
        <v>216</v>
      </c>
      <c r="N271">
        <v>1201</v>
      </c>
      <c r="O271">
        <v>1931</v>
      </c>
    </row>
    <row r="272" spans="1:15" x14ac:dyDescent="0.3">
      <c r="A272">
        <v>6290855005</v>
      </c>
      <c r="B272" t="s">
        <v>36</v>
      </c>
      <c r="C272">
        <v>12764</v>
      </c>
      <c r="D272" s="10">
        <v>4.5700001716613796</v>
      </c>
      <c r="E272" s="10">
        <v>4.5700001716613796</v>
      </c>
      <c r="F272">
        <v>0</v>
      </c>
      <c r="G272" s="10">
        <v>0</v>
      </c>
      <c r="H272" s="10">
        <v>0</v>
      </c>
      <c r="I272" s="10">
        <v>4.5700001716613796</v>
      </c>
      <c r="J272">
        <v>0</v>
      </c>
      <c r="K272">
        <v>0</v>
      </c>
      <c r="L272">
        <v>0</v>
      </c>
      <c r="M272">
        <v>240</v>
      </c>
      <c r="N272">
        <v>1200</v>
      </c>
      <c r="O272">
        <v>2671</v>
      </c>
    </row>
    <row r="273" spans="1:15" x14ac:dyDescent="0.3">
      <c r="A273">
        <v>8253242879</v>
      </c>
      <c r="B273" t="s">
        <v>24</v>
      </c>
      <c r="C273">
        <v>12764</v>
      </c>
      <c r="D273" s="10">
        <v>8.5600004196166992</v>
      </c>
      <c r="E273" s="10">
        <v>8.5600004196166992</v>
      </c>
      <c r="F273">
        <v>0</v>
      </c>
      <c r="G273" s="10">
        <v>5.8800001144409197</v>
      </c>
      <c r="H273" s="10">
        <v>0.93000000715255704</v>
      </c>
      <c r="I273" s="10">
        <v>1.75</v>
      </c>
      <c r="J273">
        <v>0</v>
      </c>
      <c r="K273">
        <v>49</v>
      </c>
      <c r="L273">
        <v>20</v>
      </c>
      <c r="M273">
        <v>172</v>
      </c>
      <c r="N273">
        <v>1199</v>
      </c>
      <c r="O273">
        <v>2218</v>
      </c>
    </row>
    <row r="274" spans="1:15" x14ac:dyDescent="0.3">
      <c r="A274">
        <v>7086361926</v>
      </c>
      <c r="B274" t="s">
        <v>32</v>
      </c>
      <c r="C274">
        <v>12764</v>
      </c>
      <c r="D274" s="10">
        <v>4.9499998092651403</v>
      </c>
      <c r="E274" s="10">
        <v>4.9499998092651403</v>
      </c>
      <c r="F274">
        <v>0</v>
      </c>
      <c r="G274" s="10">
        <v>0.490000009536743</v>
      </c>
      <c r="H274" s="10">
        <v>0.44999998807907099</v>
      </c>
      <c r="I274" s="10">
        <v>4</v>
      </c>
      <c r="J274">
        <v>0</v>
      </c>
      <c r="K274">
        <v>24</v>
      </c>
      <c r="L274">
        <v>36</v>
      </c>
      <c r="M274">
        <v>182</v>
      </c>
      <c r="N274">
        <v>1198</v>
      </c>
      <c r="O274">
        <v>2616</v>
      </c>
    </row>
    <row r="275" spans="1:15" x14ac:dyDescent="0.3">
      <c r="A275">
        <v>2873212765</v>
      </c>
      <c r="B275" t="s">
        <v>30</v>
      </c>
      <c r="C275">
        <v>12764</v>
      </c>
      <c r="D275" s="10">
        <v>2.3599998950958301</v>
      </c>
      <c r="E275" s="10">
        <v>2.3599998950958301</v>
      </c>
      <c r="F275">
        <v>0</v>
      </c>
      <c r="G275" s="10">
        <v>0</v>
      </c>
      <c r="H275" s="10">
        <v>0</v>
      </c>
      <c r="I275" s="10">
        <v>2.3599998950958301</v>
      </c>
      <c r="J275">
        <v>0</v>
      </c>
      <c r="K275">
        <v>46</v>
      </c>
      <c r="L275">
        <v>0</v>
      </c>
      <c r="M275">
        <v>197</v>
      </c>
      <c r="N275">
        <v>1197</v>
      </c>
      <c r="O275">
        <v>1966</v>
      </c>
    </row>
    <row r="276" spans="1:15" x14ac:dyDescent="0.3">
      <c r="A276">
        <v>4445114986</v>
      </c>
      <c r="B276" t="s">
        <v>27</v>
      </c>
      <c r="C276">
        <v>12764</v>
      </c>
      <c r="D276" s="10">
        <v>3.3599998950958301</v>
      </c>
      <c r="E276" s="10">
        <v>3.3599998950958301</v>
      </c>
      <c r="F276">
        <v>0</v>
      </c>
      <c r="G276" s="10">
        <v>0</v>
      </c>
      <c r="H276" s="10">
        <v>0</v>
      </c>
      <c r="I276" s="10">
        <v>3.3599998950958301</v>
      </c>
      <c r="J276">
        <v>0</v>
      </c>
      <c r="K276">
        <v>0</v>
      </c>
      <c r="L276">
        <v>0</v>
      </c>
      <c r="M276">
        <v>244</v>
      </c>
      <c r="N276">
        <v>1196</v>
      </c>
      <c r="O276">
        <v>2247</v>
      </c>
    </row>
    <row r="277" spans="1:15" x14ac:dyDescent="0.3">
      <c r="A277">
        <v>2320127002</v>
      </c>
      <c r="B277" t="s">
        <v>18</v>
      </c>
      <c r="C277">
        <v>12764</v>
      </c>
      <c r="D277" s="10">
        <v>3.5099999904632599</v>
      </c>
      <c r="E277" s="10">
        <v>3.5099999904632599</v>
      </c>
      <c r="F277">
        <v>0</v>
      </c>
      <c r="G277" s="10">
        <v>0</v>
      </c>
      <c r="H277" s="10">
        <v>0</v>
      </c>
      <c r="I277" s="10">
        <v>3.5099999904632599</v>
      </c>
      <c r="J277">
        <v>0</v>
      </c>
      <c r="K277">
        <v>0</v>
      </c>
      <c r="L277">
        <v>0</v>
      </c>
      <c r="M277">
        <v>245</v>
      </c>
      <c r="N277">
        <v>1195</v>
      </c>
      <c r="O277">
        <v>1801</v>
      </c>
    </row>
    <row r="278" spans="1:15" x14ac:dyDescent="0.3">
      <c r="A278">
        <v>1644430081</v>
      </c>
      <c r="B278" t="s">
        <v>32</v>
      </c>
      <c r="C278">
        <v>12764</v>
      </c>
      <c r="D278" s="10">
        <v>2.3099999427795401</v>
      </c>
      <c r="E278" s="10">
        <v>2.3099999427795401</v>
      </c>
      <c r="F278">
        <v>0</v>
      </c>
      <c r="G278" s="10">
        <v>0</v>
      </c>
      <c r="H278" s="10">
        <v>0</v>
      </c>
      <c r="I278" s="10">
        <v>2.3099999427795401</v>
      </c>
      <c r="J278">
        <v>0</v>
      </c>
      <c r="K278">
        <v>0</v>
      </c>
      <c r="L278">
        <v>0</v>
      </c>
      <c r="M278">
        <v>120</v>
      </c>
      <c r="N278">
        <v>1193</v>
      </c>
      <c r="O278">
        <v>2498</v>
      </c>
    </row>
    <row r="279" spans="1:15" x14ac:dyDescent="0.3">
      <c r="A279">
        <v>2320127002</v>
      </c>
      <c r="B279" t="s">
        <v>41</v>
      </c>
      <c r="C279">
        <v>12764</v>
      </c>
      <c r="D279" s="10">
        <v>3.4800000190734899</v>
      </c>
      <c r="E279" s="10">
        <v>3.4800000190734899</v>
      </c>
      <c r="F279">
        <v>0</v>
      </c>
      <c r="G279" s="10">
        <v>0</v>
      </c>
      <c r="H279" s="10">
        <v>0</v>
      </c>
      <c r="I279" s="10">
        <v>3.4700000286102299</v>
      </c>
      <c r="J279">
        <v>0</v>
      </c>
      <c r="K279">
        <v>0</v>
      </c>
      <c r="L279">
        <v>0</v>
      </c>
      <c r="M279">
        <v>247</v>
      </c>
      <c r="N279">
        <v>1193</v>
      </c>
      <c r="O279">
        <v>1821</v>
      </c>
    </row>
    <row r="280" spans="1:15" x14ac:dyDescent="0.3">
      <c r="A280">
        <v>8053475328</v>
      </c>
      <c r="B280" t="s">
        <v>15</v>
      </c>
      <c r="C280">
        <v>12764</v>
      </c>
      <c r="D280" s="10">
        <v>14.1199998855591</v>
      </c>
      <c r="E280" s="10">
        <v>14.1199998855591</v>
      </c>
      <c r="F280">
        <v>0</v>
      </c>
      <c r="G280" s="10">
        <v>11.6400003433228</v>
      </c>
      <c r="H280" s="10">
        <v>0.38999998569488498</v>
      </c>
      <c r="I280" s="10">
        <v>2.0999999046325701</v>
      </c>
      <c r="J280">
        <v>0</v>
      </c>
      <c r="K280">
        <v>116</v>
      </c>
      <c r="L280">
        <v>8</v>
      </c>
      <c r="M280">
        <v>123</v>
      </c>
      <c r="N280">
        <v>1193</v>
      </c>
      <c r="O280">
        <v>3186</v>
      </c>
    </row>
    <row r="281" spans="1:15" x14ac:dyDescent="0.3">
      <c r="A281">
        <v>8253242879</v>
      </c>
      <c r="B281" t="s">
        <v>26</v>
      </c>
      <c r="C281">
        <v>12764</v>
      </c>
      <c r="D281" s="10">
        <v>6.2600002288818404</v>
      </c>
      <c r="E281" s="10">
        <v>6.2600002288818404</v>
      </c>
      <c r="F281">
        <v>0</v>
      </c>
      <c r="G281" s="10">
        <v>2.0899999141693102</v>
      </c>
      <c r="H281" s="10">
        <v>1.03999996185303</v>
      </c>
      <c r="I281" s="10">
        <v>3.1300001144409202</v>
      </c>
      <c r="J281">
        <v>0</v>
      </c>
      <c r="K281">
        <v>30</v>
      </c>
      <c r="L281">
        <v>26</v>
      </c>
      <c r="M281">
        <v>191</v>
      </c>
      <c r="N281">
        <v>1193</v>
      </c>
      <c r="O281">
        <v>2132</v>
      </c>
    </row>
    <row r="282" spans="1:15" x14ac:dyDescent="0.3">
      <c r="A282">
        <v>1844505072</v>
      </c>
      <c r="B282" t="s">
        <v>16</v>
      </c>
      <c r="C282">
        <v>12764</v>
      </c>
      <c r="D282" s="10">
        <v>3.2599999904632599</v>
      </c>
      <c r="E282" s="10">
        <v>3.2599999904632599</v>
      </c>
      <c r="F282">
        <v>0</v>
      </c>
      <c r="G282" s="10">
        <v>0</v>
      </c>
      <c r="H282" s="10">
        <v>0</v>
      </c>
      <c r="I282" s="10">
        <v>3.2599999904632599</v>
      </c>
      <c r="J282">
        <v>0</v>
      </c>
      <c r="K282">
        <v>0</v>
      </c>
      <c r="L282">
        <v>0</v>
      </c>
      <c r="M282">
        <v>248</v>
      </c>
      <c r="N282">
        <v>1192</v>
      </c>
      <c r="O282">
        <v>1860</v>
      </c>
    </row>
    <row r="283" spans="1:15" x14ac:dyDescent="0.3">
      <c r="A283">
        <v>2873212765</v>
      </c>
      <c r="B283" t="s">
        <v>31</v>
      </c>
      <c r="C283">
        <v>12764</v>
      </c>
      <c r="D283" s="10">
        <v>5.4099998474121103</v>
      </c>
      <c r="E283" s="10">
        <v>5.4099998474121103</v>
      </c>
      <c r="F283">
        <v>0</v>
      </c>
      <c r="G283" s="10">
        <v>2.1600000858306898</v>
      </c>
      <c r="H283" s="10">
        <v>0.34000000357627902</v>
      </c>
      <c r="I283" s="10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2022484408</v>
      </c>
      <c r="B284" t="s">
        <v>26</v>
      </c>
      <c r="C284">
        <v>12764</v>
      </c>
      <c r="D284" s="10">
        <v>4.21000003814697</v>
      </c>
      <c r="E284" s="10">
        <v>4.21000003814697</v>
      </c>
      <c r="F284">
        <v>0</v>
      </c>
      <c r="G284" s="10">
        <v>0</v>
      </c>
      <c r="H284" s="10">
        <v>0</v>
      </c>
      <c r="I284" s="10">
        <v>4.21000003814697</v>
      </c>
      <c r="J284">
        <v>0</v>
      </c>
      <c r="K284">
        <v>0</v>
      </c>
      <c r="L284">
        <v>0</v>
      </c>
      <c r="M284">
        <v>249</v>
      </c>
      <c r="N284">
        <v>1191</v>
      </c>
      <c r="O284">
        <v>2069</v>
      </c>
    </row>
    <row r="285" spans="1:15" x14ac:dyDescent="0.3">
      <c r="A285">
        <v>2320127002</v>
      </c>
      <c r="B285" t="s">
        <v>20</v>
      </c>
      <c r="C285">
        <v>12764</v>
      </c>
      <c r="D285" s="10">
        <v>4.1799998283386204</v>
      </c>
      <c r="E285" s="10">
        <v>4.1799998283386204</v>
      </c>
      <c r="F285">
        <v>0</v>
      </c>
      <c r="G285" s="10">
        <v>0</v>
      </c>
      <c r="H285" s="10">
        <v>0</v>
      </c>
      <c r="I285" s="10">
        <v>4.1799998283386204</v>
      </c>
      <c r="J285">
        <v>0</v>
      </c>
      <c r="K285">
        <v>0</v>
      </c>
      <c r="L285">
        <v>0</v>
      </c>
      <c r="M285">
        <v>249</v>
      </c>
      <c r="N285">
        <v>1191</v>
      </c>
      <c r="O285">
        <v>1852</v>
      </c>
    </row>
    <row r="286" spans="1:15" x14ac:dyDescent="0.3">
      <c r="A286">
        <v>2873212765</v>
      </c>
      <c r="B286" t="s">
        <v>32</v>
      </c>
      <c r="C286">
        <v>12764</v>
      </c>
      <c r="D286" s="10">
        <v>4.9499998092651403</v>
      </c>
      <c r="E286" s="10">
        <v>4.9499998092651403</v>
      </c>
      <c r="F286">
        <v>0</v>
      </c>
      <c r="G286" s="10">
        <v>1.3600000143051101</v>
      </c>
      <c r="H286" s="10">
        <v>1.4099999666214</v>
      </c>
      <c r="I286" s="10">
        <v>2.1800000667571999</v>
      </c>
      <c r="J286">
        <v>0</v>
      </c>
      <c r="K286">
        <v>20</v>
      </c>
      <c r="L286">
        <v>23</v>
      </c>
      <c r="M286">
        <v>206</v>
      </c>
      <c r="N286">
        <v>1191</v>
      </c>
      <c r="O286">
        <v>1780</v>
      </c>
    </row>
    <row r="287" spans="1:15" x14ac:dyDescent="0.3">
      <c r="A287">
        <v>4558609924</v>
      </c>
      <c r="B287" t="s">
        <v>43</v>
      </c>
      <c r="C287">
        <v>12764</v>
      </c>
      <c r="D287" s="10">
        <v>4.25</v>
      </c>
      <c r="E287" s="10">
        <v>4.25</v>
      </c>
      <c r="F287">
        <v>0</v>
      </c>
      <c r="G287" s="10">
        <v>0.74000000953674305</v>
      </c>
      <c r="H287" s="10">
        <v>1.12000000476837</v>
      </c>
      <c r="I287" s="10">
        <v>2.3900001049041699</v>
      </c>
      <c r="J287">
        <v>0</v>
      </c>
      <c r="K287">
        <v>11</v>
      </c>
      <c r="L287">
        <v>18</v>
      </c>
      <c r="M287">
        <v>220</v>
      </c>
      <c r="N287">
        <v>1191</v>
      </c>
      <c r="O287">
        <v>1889</v>
      </c>
    </row>
    <row r="288" spans="1:15" x14ac:dyDescent="0.3">
      <c r="A288">
        <v>7007744171</v>
      </c>
      <c r="B288" t="s">
        <v>26</v>
      </c>
      <c r="C288">
        <v>12764</v>
      </c>
      <c r="D288" s="10">
        <v>5.4099998474121103</v>
      </c>
      <c r="E288" s="10">
        <v>5.4099998474121103</v>
      </c>
      <c r="F288">
        <v>0</v>
      </c>
      <c r="G288" s="10">
        <v>0.129999995231628</v>
      </c>
      <c r="H288" s="10">
        <v>1.12999999523163</v>
      </c>
      <c r="I288" s="10">
        <v>4.1500000953674299</v>
      </c>
      <c r="J288">
        <v>0</v>
      </c>
      <c r="K288">
        <v>2</v>
      </c>
      <c r="L288">
        <v>25</v>
      </c>
      <c r="M288">
        <v>223</v>
      </c>
      <c r="N288">
        <v>1190</v>
      </c>
      <c r="O288">
        <v>2284</v>
      </c>
    </row>
    <row r="289" spans="1:15" x14ac:dyDescent="0.3">
      <c r="A289">
        <v>8583815059</v>
      </c>
      <c r="B289" t="s">
        <v>40</v>
      </c>
      <c r="C289">
        <v>12764</v>
      </c>
      <c r="D289" s="10">
        <v>4.7699999809265101</v>
      </c>
      <c r="E289" s="10">
        <v>4.7699999809265101</v>
      </c>
      <c r="F289">
        <v>0</v>
      </c>
      <c r="G289" s="10">
        <v>0</v>
      </c>
      <c r="H289" s="10">
        <v>0</v>
      </c>
      <c r="I289" s="10">
        <v>4.7699999809265101</v>
      </c>
      <c r="J289">
        <v>0</v>
      </c>
      <c r="K289">
        <v>0</v>
      </c>
      <c r="L289">
        <v>0</v>
      </c>
      <c r="M289">
        <v>250</v>
      </c>
      <c r="N289">
        <v>1190</v>
      </c>
      <c r="O289">
        <v>2810</v>
      </c>
    </row>
    <row r="290" spans="1:15" x14ac:dyDescent="0.3">
      <c r="A290">
        <v>6290855005</v>
      </c>
      <c r="B290" t="s">
        <v>41</v>
      </c>
      <c r="C290">
        <v>12764</v>
      </c>
      <c r="D290" s="10">
        <v>5.8299999237060502</v>
      </c>
      <c r="E290" s="10">
        <v>5.8299999237060502</v>
      </c>
      <c r="F290">
        <v>0</v>
      </c>
      <c r="G290" s="10">
        <v>0</v>
      </c>
      <c r="H290" s="10">
        <v>0</v>
      </c>
      <c r="I290" s="10">
        <v>5.8200001716613796</v>
      </c>
      <c r="J290">
        <v>0</v>
      </c>
      <c r="K290">
        <v>0</v>
      </c>
      <c r="L290">
        <v>0</v>
      </c>
      <c r="M290">
        <v>251</v>
      </c>
      <c r="N290">
        <v>1189</v>
      </c>
      <c r="O290">
        <v>2712</v>
      </c>
    </row>
    <row r="291" spans="1:15" x14ac:dyDescent="0.3">
      <c r="A291">
        <v>8053475328</v>
      </c>
      <c r="B291" t="s">
        <v>44</v>
      </c>
      <c r="C291">
        <v>12764</v>
      </c>
      <c r="D291" s="10">
        <v>9.3999996185302699</v>
      </c>
      <c r="E291" s="10">
        <v>9.3999996185302699</v>
      </c>
      <c r="F291">
        <v>0</v>
      </c>
      <c r="G291" s="10">
        <v>6.0799999237060502</v>
      </c>
      <c r="H291" s="10">
        <v>0.28000000119209301</v>
      </c>
      <c r="I291" s="10">
        <v>3.03999996185303</v>
      </c>
      <c r="J291">
        <v>0</v>
      </c>
      <c r="K291">
        <v>60</v>
      </c>
      <c r="L291">
        <v>7</v>
      </c>
      <c r="M291">
        <v>184</v>
      </c>
      <c r="N291">
        <v>1189</v>
      </c>
      <c r="O291">
        <v>2809</v>
      </c>
    </row>
    <row r="292" spans="1:15" x14ac:dyDescent="0.3">
      <c r="A292">
        <v>8877689391</v>
      </c>
      <c r="B292" t="s">
        <v>36</v>
      </c>
      <c r="C292">
        <v>12764</v>
      </c>
      <c r="D292" s="10">
        <v>8.2100000381469709</v>
      </c>
      <c r="E292" s="10">
        <v>8.2100000381469709</v>
      </c>
      <c r="F292">
        <v>0</v>
      </c>
      <c r="G292" s="10">
        <v>1.3899999856948899</v>
      </c>
      <c r="H292" s="10">
        <v>0.10000000149011599</v>
      </c>
      <c r="I292" s="10">
        <v>6.6700000762939498</v>
      </c>
      <c r="J292">
        <v>9.9999997764825804E-3</v>
      </c>
      <c r="K292">
        <v>19</v>
      </c>
      <c r="L292">
        <v>3</v>
      </c>
      <c r="M292">
        <v>229</v>
      </c>
      <c r="N292">
        <v>1189</v>
      </c>
      <c r="O292">
        <v>2817</v>
      </c>
    </row>
    <row r="293" spans="1:15" x14ac:dyDescent="0.3">
      <c r="A293">
        <v>4558609924</v>
      </c>
      <c r="B293" t="s">
        <v>37</v>
      </c>
      <c r="C293">
        <v>12764</v>
      </c>
      <c r="D293" s="10">
        <v>3.46000003814697</v>
      </c>
      <c r="E293" s="10">
        <v>3.46000003814697</v>
      </c>
      <c r="F293">
        <v>0</v>
      </c>
      <c r="G293" s="10">
        <v>0</v>
      </c>
      <c r="H293" s="10">
        <v>0</v>
      </c>
      <c r="I293" s="10">
        <v>3.46000003814697</v>
      </c>
      <c r="J293">
        <v>0</v>
      </c>
      <c r="K293">
        <v>0</v>
      </c>
      <c r="L293">
        <v>0</v>
      </c>
      <c r="M293">
        <v>252</v>
      </c>
      <c r="N293">
        <v>1188</v>
      </c>
      <c r="O293">
        <v>1842</v>
      </c>
    </row>
    <row r="294" spans="1:15" x14ac:dyDescent="0.3">
      <c r="A294">
        <v>8053475328</v>
      </c>
      <c r="B294" t="s">
        <v>31</v>
      </c>
      <c r="C294">
        <v>12764</v>
      </c>
      <c r="D294" s="10">
        <v>12.3999996185303</v>
      </c>
      <c r="E294" s="10">
        <v>12.3999996185303</v>
      </c>
      <c r="F294">
        <v>0</v>
      </c>
      <c r="G294" s="10">
        <v>9.6700000762939506</v>
      </c>
      <c r="H294" s="10">
        <v>0.38999998569488498</v>
      </c>
      <c r="I294" s="10">
        <v>2.3499999046325701</v>
      </c>
      <c r="J294">
        <v>0</v>
      </c>
      <c r="K294">
        <v>90</v>
      </c>
      <c r="L294">
        <v>9</v>
      </c>
      <c r="M294">
        <v>153</v>
      </c>
      <c r="N294">
        <v>1188</v>
      </c>
      <c r="O294">
        <v>3062</v>
      </c>
    </row>
    <row r="295" spans="1:15" x14ac:dyDescent="0.3">
      <c r="A295">
        <v>8583815059</v>
      </c>
      <c r="B295" t="s">
        <v>27</v>
      </c>
      <c r="C295">
        <v>12764</v>
      </c>
      <c r="D295" s="10">
        <v>6.46000003814697</v>
      </c>
      <c r="E295" s="10">
        <v>6.46000003814697</v>
      </c>
      <c r="F295">
        <v>0</v>
      </c>
      <c r="G295" s="10">
        <v>0.15000000596046401</v>
      </c>
      <c r="H295" s="10">
        <v>2.0499999523162802</v>
      </c>
      <c r="I295" s="10">
        <v>4.2699999809265101</v>
      </c>
      <c r="J295">
        <v>0</v>
      </c>
      <c r="K295">
        <v>2</v>
      </c>
      <c r="L295">
        <v>44</v>
      </c>
      <c r="M295">
        <v>206</v>
      </c>
      <c r="N295">
        <v>1188</v>
      </c>
      <c r="O295">
        <v>2889</v>
      </c>
    </row>
    <row r="296" spans="1:15" x14ac:dyDescent="0.3">
      <c r="A296">
        <v>8053475328</v>
      </c>
      <c r="B296" t="s">
        <v>30</v>
      </c>
      <c r="C296">
        <v>12764</v>
      </c>
      <c r="D296" s="10">
        <v>9.8199996948242205</v>
      </c>
      <c r="E296" s="10">
        <v>9.8199996948242205</v>
      </c>
      <c r="F296">
        <v>0</v>
      </c>
      <c r="G296" s="10">
        <v>6.46000003814697</v>
      </c>
      <c r="H296" s="10">
        <v>0.43000000715255698</v>
      </c>
      <c r="I296" s="10">
        <v>2.9300000667571999</v>
      </c>
      <c r="J296">
        <v>0</v>
      </c>
      <c r="K296">
        <v>60</v>
      </c>
      <c r="L296">
        <v>10</v>
      </c>
      <c r="M296">
        <v>183</v>
      </c>
      <c r="N296">
        <v>1187</v>
      </c>
      <c r="O296">
        <v>2852</v>
      </c>
    </row>
    <row r="297" spans="1:15" x14ac:dyDescent="0.3">
      <c r="A297">
        <v>8877689391</v>
      </c>
      <c r="B297" t="s">
        <v>43</v>
      </c>
      <c r="C297">
        <v>12764</v>
      </c>
      <c r="D297" s="10">
        <v>8.1499996185302699</v>
      </c>
      <c r="E297" s="10">
        <v>8.1499996185302699</v>
      </c>
      <c r="F297">
        <v>0</v>
      </c>
      <c r="G297" s="10">
        <v>1.3500000238418599</v>
      </c>
      <c r="H297" s="10">
        <v>0.46000000834464999</v>
      </c>
      <c r="I297" s="10">
        <v>6.2800002098083496</v>
      </c>
      <c r="J297">
        <v>0</v>
      </c>
      <c r="K297">
        <v>18</v>
      </c>
      <c r="L297">
        <v>11</v>
      </c>
      <c r="M297">
        <v>224</v>
      </c>
      <c r="N297">
        <v>1187</v>
      </c>
      <c r="O297">
        <v>2832</v>
      </c>
    </row>
    <row r="298" spans="1:15" x14ac:dyDescent="0.3">
      <c r="A298">
        <v>6290855005</v>
      </c>
      <c r="B298" t="s">
        <v>31</v>
      </c>
      <c r="C298">
        <v>12764</v>
      </c>
      <c r="D298" s="10">
        <v>4.3299999237060502</v>
      </c>
      <c r="E298" s="10">
        <v>4.3299999237060502</v>
      </c>
      <c r="F298">
        <v>0</v>
      </c>
      <c r="G298" s="10">
        <v>0</v>
      </c>
      <c r="H298" s="10">
        <v>0</v>
      </c>
      <c r="I298" s="10">
        <v>4.3299999237060502</v>
      </c>
      <c r="J298">
        <v>0</v>
      </c>
      <c r="K298">
        <v>0</v>
      </c>
      <c r="L298">
        <v>0</v>
      </c>
      <c r="M298">
        <v>255</v>
      </c>
      <c r="N298">
        <v>1185</v>
      </c>
      <c r="O298">
        <v>2687</v>
      </c>
    </row>
    <row r="299" spans="1:15" x14ac:dyDescent="0.3">
      <c r="A299">
        <v>8583815059</v>
      </c>
      <c r="B299" t="s">
        <v>41</v>
      </c>
      <c r="C299">
        <v>12764</v>
      </c>
      <c r="D299" s="10">
        <v>7.1900000572204599</v>
      </c>
      <c r="E299" s="10">
        <v>7.1900000572204599</v>
      </c>
      <c r="F299">
        <v>0</v>
      </c>
      <c r="G299" s="10">
        <v>0.21999999880790699</v>
      </c>
      <c r="H299" s="10">
        <v>3.3099999427795401</v>
      </c>
      <c r="I299" s="10">
        <v>3.6600000858306898</v>
      </c>
      <c r="J299">
        <v>0</v>
      </c>
      <c r="K299">
        <v>3</v>
      </c>
      <c r="L299">
        <v>72</v>
      </c>
      <c r="M299">
        <v>182</v>
      </c>
      <c r="N299">
        <v>1183</v>
      </c>
      <c r="O299">
        <v>2940</v>
      </c>
    </row>
    <row r="300" spans="1:15" x14ac:dyDescent="0.3">
      <c r="A300">
        <v>1624580081</v>
      </c>
      <c r="B300" t="s">
        <v>33</v>
      </c>
      <c r="C300">
        <v>12764</v>
      </c>
      <c r="D300" s="10">
        <v>4.3000001907348597</v>
      </c>
      <c r="E300" s="10">
        <v>4.3000001907348597</v>
      </c>
      <c r="F300">
        <v>0</v>
      </c>
      <c r="G300" s="10">
        <v>0.89999997615814198</v>
      </c>
      <c r="H300" s="10">
        <v>1.2799999713897701</v>
      </c>
      <c r="I300" s="10">
        <v>2.1199998855590798</v>
      </c>
      <c r="J300">
        <v>9.9999997764825804E-3</v>
      </c>
      <c r="K300">
        <v>11</v>
      </c>
      <c r="L300">
        <v>23</v>
      </c>
      <c r="M300">
        <v>224</v>
      </c>
      <c r="N300">
        <v>1182</v>
      </c>
      <c r="O300">
        <v>1655</v>
      </c>
    </row>
    <row r="301" spans="1:15" x14ac:dyDescent="0.3">
      <c r="A301">
        <v>4558609924</v>
      </c>
      <c r="B301" t="s">
        <v>22</v>
      </c>
      <c r="C301">
        <v>12764</v>
      </c>
      <c r="D301" s="10">
        <v>3.5699999332428001</v>
      </c>
      <c r="E301" s="10">
        <v>3.5699999332428001</v>
      </c>
      <c r="F301">
        <v>0</v>
      </c>
      <c r="G301" s="10">
        <v>5.0000000745058101E-2</v>
      </c>
      <c r="H301" s="10">
        <v>0.36000001430511502</v>
      </c>
      <c r="I301" s="10">
        <v>3.1600000858306898</v>
      </c>
      <c r="J301">
        <v>0</v>
      </c>
      <c r="K301">
        <v>1</v>
      </c>
      <c r="L301">
        <v>9</v>
      </c>
      <c r="M301">
        <v>248</v>
      </c>
      <c r="N301">
        <v>1182</v>
      </c>
      <c r="O301">
        <v>1876</v>
      </c>
    </row>
    <row r="302" spans="1:15" x14ac:dyDescent="0.3">
      <c r="A302">
        <v>6290855005</v>
      </c>
      <c r="B302" t="s">
        <v>19</v>
      </c>
      <c r="C302">
        <v>12764</v>
      </c>
      <c r="D302" s="10">
        <v>6.2800002098083496</v>
      </c>
      <c r="E302" s="10">
        <v>6.2800002098083496</v>
      </c>
      <c r="F302">
        <v>0</v>
      </c>
      <c r="G302" s="10">
        <v>0</v>
      </c>
      <c r="H302" s="10">
        <v>0</v>
      </c>
      <c r="I302" s="10">
        <v>6.2699999809265101</v>
      </c>
      <c r="J302">
        <v>9.9999997764825804E-3</v>
      </c>
      <c r="K302">
        <v>0</v>
      </c>
      <c r="L302">
        <v>0</v>
      </c>
      <c r="M302">
        <v>258</v>
      </c>
      <c r="N302">
        <v>1182</v>
      </c>
      <c r="O302">
        <v>2783</v>
      </c>
    </row>
    <row r="303" spans="1:15" x14ac:dyDescent="0.3">
      <c r="A303">
        <v>6290855005</v>
      </c>
      <c r="B303" t="s">
        <v>23</v>
      </c>
      <c r="C303">
        <v>12764</v>
      </c>
      <c r="D303" s="10">
        <v>4.8099999427795401</v>
      </c>
      <c r="E303" s="10">
        <v>4.8099999427795401</v>
      </c>
      <c r="F303">
        <v>0</v>
      </c>
      <c r="G303" s="10">
        <v>0</v>
      </c>
      <c r="H303" s="10">
        <v>0</v>
      </c>
      <c r="I303" s="10">
        <v>4.8000001907348597</v>
      </c>
      <c r="J303">
        <v>9.9999997764825804E-3</v>
      </c>
      <c r="K303">
        <v>0</v>
      </c>
      <c r="L303">
        <v>0</v>
      </c>
      <c r="M303">
        <v>258</v>
      </c>
      <c r="N303">
        <v>1182</v>
      </c>
      <c r="O303">
        <v>2701</v>
      </c>
    </row>
    <row r="304" spans="1:15" x14ac:dyDescent="0.3">
      <c r="A304">
        <v>6290855005</v>
      </c>
      <c r="B304" t="s">
        <v>27</v>
      </c>
      <c r="C304">
        <v>12764</v>
      </c>
      <c r="D304" s="10">
        <v>4.46000003814697</v>
      </c>
      <c r="E304" s="10">
        <v>4.46000003814697</v>
      </c>
      <c r="F304">
        <v>0</v>
      </c>
      <c r="G304" s="10">
        <v>0</v>
      </c>
      <c r="H304" s="10">
        <v>0</v>
      </c>
      <c r="I304" s="10">
        <v>4.46000003814697</v>
      </c>
      <c r="J304">
        <v>0</v>
      </c>
      <c r="K304">
        <v>0</v>
      </c>
      <c r="L304">
        <v>0</v>
      </c>
      <c r="M304">
        <v>258</v>
      </c>
      <c r="N304">
        <v>1182</v>
      </c>
      <c r="O304">
        <v>2703</v>
      </c>
    </row>
    <row r="305" spans="1:15" x14ac:dyDescent="0.3">
      <c r="A305">
        <v>7086361926</v>
      </c>
      <c r="B305" t="s">
        <v>43</v>
      </c>
      <c r="C305">
        <v>12764</v>
      </c>
      <c r="D305" s="10">
        <v>10.789999961853001</v>
      </c>
      <c r="E305" s="10">
        <v>10.789999961853001</v>
      </c>
      <c r="F305">
        <v>0</v>
      </c>
      <c r="G305" s="10">
        <v>7.1100001335143999</v>
      </c>
      <c r="H305" s="10">
        <v>1.20000004768372</v>
      </c>
      <c r="I305" s="10">
        <v>2.4500000476837198</v>
      </c>
      <c r="J305">
        <v>0</v>
      </c>
      <c r="K305">
        <v>72</v>
      </c>
      <c r="L305">
        <v>23</v>
      </c>
      <c r="M305">
        <v>106</v>
      </c>
      <c r="N305">
        <v>1182</v>
      </c>
      <c r="O305">
        <v>2800</v>
      </c>
    </row>
    <row r="306" spans="1:15" x14ac:dyDescent="0.3">
      <c r="A306">
        <v>8053475328</v>
      </c>
      <c r="B306" t="s">
        <v>29</v>
      </c>
      <c r="C306">
        <v>12764</v>
      </c>
      <c r="D306" s="10">
        <v>9.6199998855590803</v>
      </c>
      <c r="E306" s="10">
        <v>9.6199998855590803</v>
      </c>
      <c r="F306">
        <v>0</v>
      </c>
      <c r="G306" s="10">
        <v>6.3099999427795401</v>
      </c>
      <c r="H306" s="10">
        <v>0.20000000298023199</v>
      </c>
      <c r="I306" s="10">
        <v>3.0999999046325701</v>
      </c>
      <c r="J306">
        <v>0</v>
      </c>
      <c r="K306">
        <v>68</v>
      </c>
      <c r="L306">
        <v>5</v>
      </c>
      <c r="M306">
        <v>185</v>
      </c>
      <c r="N306">
        <v>1182</v>
      </c>
      <c r="O306">
        <v>2846</v>
      </c>
    </row>
    <row r="307" spans="1:15" x14ac:dyDescent="0.3">
      <c r="A307">
        <v>6290855005</v>
      </c>
      <c r="B307" t="s">
        <v>28</v>
      </c>
      <c r="C307">
        <v>12764</v>
      </c>
      <c r="D307" s="10">
        <v>5.9000000953674299</v>
      </c>
      <c r="E307" s="10">
        <v>5.9000000953674299</v>
      </c>
      <c r="F307">
        <v>0</v>
      </c>
      <c r="G307" s="10">
        <v>0.68000000715255704</v>
      </c>
      <c r="H307" s="10">
        <v>0.18000000715255701</v>
      </c>
      <c r="I307" s="10">
        <v>5.0300002098083496</v>
      </c>
      <c r="J307">
        <v>9.9999997764825804E-3</v>
      </c>
      <c r="K307">
        <v>8</v>
      </c>
      <c r="L307">
        <v>3</v>
      </c>
      <c r="M307">
        <v>249</v>
      </c>
      <c r="N307">
        <v>1180</v>
      </c>
      <c r="O307">
        <v>2771</v>
      </c>
    </row>
    <row r="308" spans="1:15" x14ac:dyDescent="0.3">
      <c r="A308">
        <v>1503960366</v>
      </c>
      <c r="B308" t="s">
        <v>37</v>
      </c>
      <c r="C308">
        <v>12764</v>
      </c>
      <c r="D308" s="10">
        <v>7.1500000953674299</v>
      </c>
      <c r="E308" s="10">
        <v>7.1500000953674299</v>
      </c>
      <c r="F308">
        <v>0</v>
      </c>
      <c r="G308" s="10">
        <v>2.46000003814697</v>
      </c>
      <c r="H308" s="10">
        <v>0.87000000476837203</v>
      </c>
      <c r="I308" s="10">
        <v>3.8199999332428001</v>
      </c>
      <c r="J308">
        <v>0</v>
      </c>
      <c r="K308">
        <v>36</v>
      </c>
      <c r="L308">
        <v>22</v>
      </c>
      <c r="M308">
        <v>203</v>
      </c>
      <c r="N308">
        <v>1179</v>
      </c>
      <c r="O308">
        <v>1819</v>
      </c>
    </row>
    <row r="309" spans="1:15" x14ac:dyDescent="0.3">
      <c r="A309">
        <v>8053475328</v>
      </c>
      <c r="B309" t="s">
        <v>16</v>
      </c>
      <c r="C309">
        <v>12764</v>
      </c>
      <c r="D309" s="10">
        <v>13.3500003814697</v>
      </c>
      <c r="E309" s="10">
        <v>13.3500003814697</v>
      </c>
      <c r="F309">
        <v>0</v>
      </c>
      <c r="G309" s="10">
        <v>10.430000305175801</v>
      </c>
      <c r="H309" s="10">
        <v>0.46999999880790699</v>
      </c>
      <c r="I309" s="10">
        <v>2.4500000476837198</v>
      </c>
      <c r="J309">
        <v>0</v>
      </c>
      <c r="K309">
        <v>95</v>
      </c>
      <c r="L309">
        <v>12</v>
      </c>
      <c r="M309">
        <v>156</v>
      </c>
      <c r="N309">
        <v>1177</v>
      </c>
      <c r="O309">
        <v>3140</v>
      </c>
    </row>
    <row r="310" spans="1:15" x14ac:dyDescent="0.3">
      <c r="A310">
        <v>4388161847</v>
      </c>
      <c r="B310" t="s">
        <v>32</v>
      </c>
      <c r="C310">
        <v>12764</v>
      </c>
      <c r="D310" s="10">
        <v>7.0999999046325701</v>
      </c>
      <c r="E310" s="10">
        <v>7.0999999046325701</v>
      </c>
      <c r="F310">
        <v>0</v>
      </c>
      <c r="G310" s="10">
        <v>0.80000001192092896</v>
      </c>
      <c r="H310" s="10">
        <v>0.88999998569488503</v>
      </c>
      <c r="I310" s="10">
        <v>5.4200000762939498</v>
      </c>
      <c r="J310">
        <v>0</v>
      </c>
      <c r="K310">
        <v>13</v>
      </c>
      <c r="L310">
        <v>16</v>
      </c>
      <c r="M310">
        <v>236</v>
      </c>
      <c r="N310">
        <v>1175</v>
      </c>
      <c r="O310">
        <v>2979</v>
      </c>
    </row>
    <row r="311" spans="1:15" x14ac:dyDescent="0.3">
      <c r="A311">
        <v>2320127002</v>
      </c>
      <c r="B311" t="s">
        <v>25</v>
      </c>
      <c r="C311">
        <v>12764</v>
      </c>
      <c r="D311" s="10">
        <v>3.7599999904632599</v>
      </c>
      <c r="E311" s="10">
        <v>3.7599999904632599</v>
      </c>
      <c r="F311">
        <v>0</v>
      </c>
      <c r="G311" s="10">
        <v>0</v>
      </c>
      <c r="H311" s="10">
        <v>0</v>
      </c>
      <c r="I311" s="10">
        <v>3.7599999904632599</v>
      </c>
      <c r="J311">
        <v>0</v>
      </c>
      <c r="K311">
        <v>0</v>
      </c>
      <c r="L311">
        <v>0</v>
      </c>
      <c r="M311">
        <v>266</v>
      </c>
      <c r="N311">
        <v>1174</v>
      </c>
      <c r="O311">
        <v>1851</v>
      </c>
    </row>
    <row r="312" spans="1:15" x14ac:dyDescent="0.3">
      <c r="A312">
        <v>8877689391</v>
      </c>
      <c r="B312" t="s">
        <v>41</v>
      </c>
      <c r="C312">
        <v>12764</v>
      </c>
      <c r="D312" s="10">
        <v>8.1099996566772496</v>
      </c>
      <c r="E312" s="10">
        <v>8.1099996566772496</v>
      </c>
      <c r="F312">
        <v>0</v>
      </c>
      <c r="G312" s="10">
        <v>1.08000004291534</v>
      </c>
      <c r="H312" s="10">
        <v>0.20000000298023199</v>
      </c>
      <c r="I312" s="10">
        <v>6.8000001907348597</v>
      </c>
      <c r="J312">
        <v>0</v>
      </c>
      <c r="K312">
        <v>17</v>
      </c>
      <c r="L312">
        <v>4</v>
      </c>
      <c r="M312">
        <v>245</v>
      </c>
      <c r="N312">
        <v>1174</v>
      </c>
      <c r="O312">
        <v>2847</v>
      </c>
    </row>
    <row r="313" spans="1:15" x14ac:dyDescent="0.3">
      <c r="A313">
        <v>2320127002</v>
      </c>
      <c r="B313" t="s">
        <v>21</v>
      </c>
      <c r="C313">
        <v>12764</v>
      </c>
      <c r="D313" s="10">
        <v>4.4200000762939498</v>
      </c>
      <c r="E313" s="10">
        <v>4.4200000762939498</v>
      </c>
      <c r="F313">
        <v>0</v>
      </c>
      <c r="G313" s="10">
        <v>0</v>
      </c>
      <c r="H313" s="10">
        <v>0.259999990463257</v>
      </c>
      <c r="I313" s="10">
        <v>4.1399998664856001</v>
      </c>
      <c r="J313">
        <v>0</v>
      </c>
      <c r="K313">
        <v>0</v>
      </c>
      <c r="L313">
        <v>7</v>
      </c>
      <c r="M313">
        <v>260</v>
      </c>
      <c r="N313">
        <v>1173</v>
      </c>
      <c r="O313">
        <v>1905</v>
      </c>
    </row>
    <row r="314" spans="1:15" x14ac:dyDescent="0.3">
      <c r="A314">
        <v>4558609924</v>
      </c>
      <c r="B314" t="s">
        <v>36</v>
      </c>
      <c r="C314">
        <v>12764</v>
      </c>
      <c r="D314" s="10">
        <v>3.4800000190734899</v>
      </c>
      <c r="E314" s="10">
        <v>3.4800000190734899</v>
      </c>
      <c r="F314">
        <v>0</v>
      </c>
      <c r="G314" s="10">
        <v>0.60000002384185802</v>
      </c>
      <c r="H314" s="10">
        <v>0.28000000119209301</v>
      </c>
      <c r="I314" s="10">
        <v>2.5999999046325701</v>
      </c>
      <c r="J314">
        <v>0</v>
      </c>
      <c r="K314">
        <v>21</v>
      </c>
      <c r="L314">
        <v>10</v>
      </c>
      <c r="M314">
        <v>237</v>
      </c>
      <c r="N314">
        <v>1172</v>
      </c>
      <c r="O314">
        <v>1953</v>
      </c>
    </row>
    <row r="315" spans="1:15" x14ac:dyDescent="0.3">
      <c r="A315">
        <v>6290855005</v>
      </c>
      <c r="B315" t="s">
        <v>20</v>
      </c>
      <c r="C315">
        <v>12764</v>
      </c>
      <c r="D315" s="10">
        <v>5.9400000572204599</v>
      </c>
      <c r="E315" s="10">
        <v>5.9400000572204599</v>
      </c>
      <c r="F315">
        <v>0</v>
      </c>
      <c r="G315" s="10">
        <v>1.1399999856948899</v>
      </c>
      <c r="H315" s="10">
        <v>0.79000002145767201</v>
      </c>
      <c r="I315" s="10">
        <v>4</v>
      </c>
      <c r="J315">
        <v>0</v>
      </c>
      <c r="K315">
        <v>31</v>
      </c>
      <c r="L315">
        <v>12</v>
      </c>
      <c r="M315">
        <v>225</v>
      </c>
      <c r="N315">
        <v>1172</v>
      </c>
      <c r="O315">
        <v>3171</v>
      </c>
    </row>
    <row r="316" spans="1:15" x14ac:dyDescent="0.3">
      <c r="A316">
        <v>6290855005</v>
      </c>
      <c r="B316" t="s">
        <v>35</v>
      </c>
      <c r="C316">
        <v>12764</v>
      </c>
      <c r="D316" s="10">
        <v>5.1300001144409197</v>
      </c>
      <c r="E316" s="10">
        <v>5.1300001144409197</v>
      </c>
      <c r="F316">
        <v>0</v>
      </c>
      <c r="G316" s="10">
        <v>0</v>
      </c>
      <c r="H316" s="10">
        <v>0</v>
      </c>
      <c r="I316" s="10">
        <v>5.1100001335143999</v>
      </c>
      <c r="J316">
        <v>1.9999999552965199E-2</v>
      </c>
      <c r="K316">
        <v>0</v>
      </c>
      <c r="L316">
        <v>0</v>
      </c>
      <c r="M316">
        <v>268</v>
      </c>
      <c r="N316">
        <v>1172</v>
      </c>
      <c r="O316">
        <v>2725</v>
      </c>
    </row>
    <row r="317" spans="1:15" x14ac:dyDescent="0.3">
      <c r="A317">
        <v>2022484408</v>
      </c>
      <c r="B317" t="s">
        <v>28</v>
      </c>
      <c r="C317">
        <v>12764</v>
      </c>
      <c r="D317" s="10">
        <v>8.0100002288818395</v>
      </c>
      <c r="E317" s="10">
        <v>8.0100002288818395</v>
      </c>
      <c r="F317">
        <v>0</v>
      </c>
      <c r="G317" s="10">
        <v>3.3299999237060498</v>
      </c>
      <c r="H317" s="10">
        <v>0.21999999880790699</v>
      </c>
      <c r="I317" s="10">
        <v>4.46000003814697</v>
      </c>
      <c r="J317">
        <v>0</v>
      </c>
      <c r="K317">
        <v>44</v>
      </c>
      <c r="L317">
        <v>8</v>
      </c>
      <c r="M317">
        <v>217</v>
      </c>
      <c r="N317">
        <v>1171</v>
      </c>
      <c r="O317">
        <v>2470</v>
      </c>
    </row>
    <row r="318" spans="1:15" x14ac:dyDescent="0.3">
      <c r="A318">
        <v>8583815059</v>
      </c>
      <c r="B318" t="s">
        <v>25</v>
      </c>
      <c r="C318">
        <v>12764</v>
      </c>
      <c r="D318" s="10">
        <v>6.7800002098083496</v>
      </c>
      <c r="E318" s="10">
        <v>6.7800002098083496</v>
      </c>
      <c r="F318">
        <v>0</v>
      </c>
      <c r="G318" s="10">
        <v>0.28999999165535001</v>
      </c>
      <c r="H318" s="10">
        <v>2.4100000858306898</v>
      </c>
      <c r="I318" s="10">
        <v>4.0799999237060502</v>
      </c>
      <c r="J318">
        <v>0</v>
      </c>
      <c r="K318">
        <v>4</v>
      </c>
      <c r="L318">
        <v>54</v>
      </c>
      <c r="M318">
        <v>212</v>
      </c>
      <c r="N318">
        <v>1170</v>
      </c>
      <c r="O318">
        <v>2944</v>
      </c>
    </row>
    <row r="319" spans="1:15" x14ac:dyDescent="0.3">
      <c r="A319">
        <v>8877689391</v>
      </c>
      <c r="B319" t="s">
        <v>38</v>
      </c>
      <c r="C319">
        <v>12764</v>
      </c>
      <c r="D319" s="10">
        <v>10.670000076293899</v>
      </c>
      <c r="E319" s="10">
        <v>10.670000076293899</v>
      </c>
      <c r="F319">
        <v>0</v>
      </c>
      <c r="G319" s="10">
        <v>5.46000003814697</v>
      </c>
      <c r="H319" s="10">
        <v>0.81999999284744296</v>
      </c>
      <c r="I319" s="10">
        <v>4.3699998855590803</v>
      </c>
      <c r="J319">
        <v>0</v>
      </c>
      <c r="K319">
        <v>67</v>
      </c>
      <c r="L319">
        <v>15</v>
      </c>
      <c r="M319">
        <v>188</v>
      </c>
      <c r="N319">
        <v>1170</v>
      </c>
      <c r="O319">
        <v>3052</v>
      </c>
    </row>
    <row r="320" spans="1:15" x14ac:dyDescent="0.3">
      <c r="A320">
        <v>6290855005</v>
      </c>
      <c r="B320" t="s">
        <v>21</v>
      </c>
      <c r="C320">
        <v>12764</v>
      </c>
      <c r="D320" s="10">
        <v>5.21000003814697</v>
      </c>
      <c r="E320" s="10">
        <v>5.21000003814697</v>
      </c>
      <c r="F320">
        <v>0</v>
      </c>
      <c r="G320" s="10">
        <v>0</v>
      </c>
      <c r="H320" s="10">
        <v>0</v>
      </c>
      <c r="I320" s="10">
        <v>5.1900000572204599</v>
      </c>
      <c r="J320">
        <v>1.9999999552965199E-2</v>
      </c>
      <c r="K320">
        <v>0</v>
      </c>
      <c r="L320">
        <v>0</v>
      </c>
      <c r="M320">
        <v>271</v>
      </c>
      <c r="N320">
        <v>1169</v>
      </c>
      <c r="O320">
        <v>2766</v>
      </c>
    </row>
    <row r="321" spans="1:15" x14ac:dyDescent="0.3">
      <c r="A321">
        <v>6290855005</v>
      </c>
      <c r="B321" t="s">
        <v>37</v>
      </c>
      <c r="C321">
        <v>12764</v>
      </c>
      <c r="D321" s="10">
        <v>4.4099998474121103</v>
      </c>
      <c r="E321" s="10">
        <v>4.4099998474121103</v>
      </c>
      <c r="F321">
        <v>0</v>
      </c>
      <c r="G321" s="10">
        <v>0</v>
      </c>
      <c r="H321" s="10">
        <v>0</v>
      </c>
      <c r="I321" s="10">
        <v>4.4000000953674299</v>
      </c>
      <c r="J321">
        <v>9.9999997764825804E-3</v>
      </c>
      <c r="K321">
        <v>0</v>
      </c>
      <c r="L321">
        <v>0</v>
      </c>
      <c r="M321">
        <v>272</v>
      </c>
      <c r="N321">
        <v>1168</v>
      </c>
      <c r="O321">
        <v>2718</v>
      </c>
    </row>
    <row r="322" spans="1:15" x14ac:dyDescent="0.3">
      <c r="A322">
        <v>1927972279</v>
      </c>
      <c r="B322" t="s">
        <v>31</v>
      </c>
      <c r="C322">
        <v>12764</v>
      </c>
      <c r="D322" s="10">
        <v>1.1599999666214</v>
      </c>
      <c r="E322" s="10">
        <v>1.1599999666214</v>
      </c>
      <c r="F322">
        <v>0</v>
      </c>
      <c r="G322" s="10">
        <v>0</v>
      </c>
      <c r="H322" s="10">
        <v>0</v>
      </c>
      <c r="I322" s="10">
        <v>1.1599999666214</v>
      </c>
      <c r="J322">
        <v>0</v>
      </c>
      <c r="K322">
        <v>0</v>
      </c>
      <c r="L322">
        <v>0</v>
      </c>
      <c r="M322">
        <v>95</v>
      </c>
      <c r="N322">
        <v>1167</v>
      </c>
      <c r="O322">
        <v>2351</v>
      </c>
    </row>
    <row r="323" spans="1:15" x14ac:dyDescent="0.3">
      <c r="A323">
        <v>2873212765</v>
      </c>
      <c r="B323" t="s">
        <v>33</v>
      </c>
      <c r="C323">
        <v>12764</v>
      </c>
      <c r="D323" s="10">
        <v>5.6799998283386204</v>
      </c>
      <c r="E323" s="10">
        <v>5.6799998283386204</v>
      </c>
      <c r="F323">
        <v>0</v>
      </c>
      <c r="G323" s="10">
        <v>0.33000001311302202</v>
      </c>
      <c r="H323" s="10">
        <v>1.08000004291534</v>
      </c>
      <c r="I323" s="10">
        <v>4.2600002288818404</v>
      </c>
      <c r="J323">
        <v>9.9999997764825804E-3</v>
      </c>
      <c r="K323">
        <v>5</v>
      </c>
      <c r="L323">
        <v>20</v>
      </c>
      <c r="M323">
        <v>248</v>
      </c>
      <c r="N323">
        <v>1167</v>
      </c>
      <c r="O323">
        <v>1830</v>
      </c>
    </row>
    <row r="324" spans="1:15" x14ac:dyDescent="0.3">
      <c r="A324">
        <v>8053475328</v>
      </c>
      <c r="B324" t="s">
        <v>36</v>
      </c>
      <c r="C324">
        <v>12764</v>
      </c>
      <c r="D324" s="10">
        <v>11.8999996185303</v>
      </c>
      <c r="E324" s="10">
        <v>11.8999996185303</v>
      </c>
      <c r="F324">
        <v>0</v>
      </c>
      <c r="G324" s="10">
        <v>8.3900003433227504</v>
      </c>
      <c r="H324" s="10">
        <v>0.93000000715255704</v>
      </c>
      <c r="I324" s="10">
        <v>2.5899999141693102</v>
      </c>
      <c r="J324">
        <v>0</v>
      </c>
      <c r="K324">
        <v>87</v>
      </c>
      <c r="L324">
        <v>22</v>
      </c>
      <c r="M324">
        <v>165</v>
      </c>
      <c r="N324">
        <v>1166</v>
      </c>
      <c r="O324">
        <v>3023</v>
      </c>
    </row>
    <row r="325" spans="1:15" x14ac:dyDescent="0.3">
      <c r="A325">
        <v>1644430081</v>
      </c>
      <c r="B325" t="s">
        <v>29</v>
      </c>
      <c r="C325">
        <v>12764</v>
      </c>
      <c r="D325" s="10">
        <v>7.21000003814697</v>
      </c>
      <c r="E325" s="10">
        <v>7.21000003814697</v>
      </c>
      <c r="F325">
        <v>0</v>
      </c>
      <c r="G325" s="10">
        <v>0.80000001192092896</v>
      </c>
      <c r="H325" s="10">
        <v>1.7200000286102299</v>
      </c>
      <c r="I325" s="10">
        <v>4.6900000572204599</v>
      </c>
      <c r="J325">
        <v>0</v>
      </c>
      <c r="K325">
        <v>11</v>
      </c>
      <c r="L325">
        <v>41</v>
      </c>
      <c r="M325">
        <v>223</v>
      </c>
      <c r="N325">
        <v>1165</v>
      </c>
      <c r="O325">
        <v>3123</v>
      </c>
    </row>
    <row r="326" spans="1:15" x14ac:dyDescent="0.3">
      <c r="A326">
        <v>8053475328</v>
      </c>
      <c r="B326" t="s">
        <v>24</v>
      </c>
      <c r="C326">
        <v>12764</v>
      </c>
      <c r="D326" s="10">
        <v>12.5100002288818</v>
      </c>
      <c r="E326" s="10">
        <v>12.5100002288818</v>
      </c>
      <c r="F326">
        <v>0</v>
      </c>
      <c r="G326" s="10">
        <v>9.6700000762939506</v>
      </c>
      <c r="H326" s="10">
        <v>0.25</v>
      </c>
      <c r="I326" s="10">
        <v>2.5799999237060498</v>
      </c>
      <c r="J326">
        <v>0</v>
      </c>
      <c r="K326">
        <v>100</v>
      </c>
      <c r="L326">
        <v>6</v>
      </c>
      <c r="M326">
        <v>170</v>
      </c>
      <c r="N326">
        <v>1164</v>
      </c>
      <c r="O326">
        <v>3103</v>
      </c>
    </row>
    <row r="327" spans="1:15" x14ac:dyDescent="0.3">
      <c r="A327">
        <v>2022484408</v>
      </c>
      <c r="B327" t="s">
        <v>27</v>
      </c>
      <c r="C327">
        <v>12764</v>
      </c>
      <c r="D327" s="10">
        <v>10.2799997329712</v>
      </c>
      <c r="E327" s="10">
        <v>10.2799997329712</v>
      </c>
      <c r="F327">
        <v>0</v>
      </c>
      <c r="G327" s="10">
        <v>4.5500001907348597</v>
      </c>
      <c r="H327" s="10">
        <v>1.1499999761581401</v>
      </c>
      <c r="I327" s="10">
        <v>4.5799999237060502</v>
      </c>
      <c r="J327">
        <v>0</v>
      </c>
      <c r="K327">
        <v>37</v>
      </c>
      <c r="L327">
        <v>26</v>
      </c>
      <c r="M327">
        <v>216</v>
      </c>
      <c r="N327">
        <v>1161</v>
      </c>
      <c r="O327">
        <v>2529</v>
      </c>
    </row>
    <row r="328" spans="1:15" x14ac:dyDescent="0.3">
      <c r="A328">
        <v>4558609924</v>
      </c>
      <c r="B328" t="s">
        <v>17</v>
      </c>
      <c r="C328">
        <v>12764</v>
      </c>
      <c r="D328" s="10">
        <v>4.4899997711181596</v>
      </c>
      <c r="E328" s="10">
        <v>4.4899997711181596</v>
      </c>
      <c r="F328">
        <v>0</v>
      </c>
      <c r="G328" s="10">
        <v>0</v>
      </c>
      <c r="H328" s="10">
        <v>0</v>
      </c>
      <c r="I328" s="10">
        <v>4.4899997711181596</v>
      </c>
      <c r="J328">
        <v>0</v>
      </c>
      <c r="K328">
        <v>0</v>
      </c>
      <c r="L328">
        <v>0</v>
      </c>
      <c r="M328">
        <v>279</v>
      </c>
      <c r="N328">
        <v>1161</v>
      </c>
      <c r="O328">
        <v>1922</v>
      </c>
    </row>
    <row r="329" spans="1:15" x14ac:dyDescent="0.3">
      <c r="A329">
        <v>3372868164</v>
      </c>
      <c r="B329" t="s">
        <v>15</v>
      </c>
      <c r="C329">
        <v>12764</v>
      </c>
      <c r="D329" s="10">
        <v>3.2400000095367401</v>
      </c>
      <c r="E329" s="10">
        <v>3.2400000095367401</v>
      </c>
      <c r="F329">
        <v>0</v>
      </c>
      <c r="G329" s="10">
        <v>0</v>
      </c>
      <c r="H329" s="10">
        <v>0</v>
      </c>
      <c r="I329" s="10">
        <v>3.2300000190734899</v>
      </c>
      <c r="J329">
        <v>9.9999997764825804E-3</v>
      </c>
      <c r="K329">
        <v>0</v>
      </c>
      <c r="L329">
        <v>0</v>
      </c>
      <c r="M329">
        <v>280</v>
      </c>
      <c r="N329">
        <v>1160</v>
      </c>
      <c r="O329">
        <v>1788</v>
      </c>
    </row>
    <row r="330" spans="1:15" x14ac:dyDescent="0.3">
      <c r="A330">
        <v>3977333714</v>
      </c>
      <c r="B330" t="s">
        <v>42</v>
      </c>
      <c r="C330">
        <v>12764</v>
      </c>
      <c r="D330" s="10">
        <v>10.079999923706101</v>
      </c>
      <c r="E330" s="10">
        <v>10.079999923706101</v>
      </c>
      <c r="F330">
        <v>0</v>
      </c>
      <c r="G330" s="10">
        <v>0.769999980926514</v>
      </c>
      <c r="H330" s="10">
        <v>5.5999999046325701</v>
      </c>
      <c r="I330" s="10">
        <v>3.5499999523162802</v>
      </c>
      <c r="J330">
        <v>0</v>
      </c>
      <c r="K330">
        <v>8</v>
      </c>
      <c r="L330">
        <v>122</v>
      </c>
      <c r="M330">
        <v>151</v>
      </c>
      <c r="N330">
        <v>1159</v>
      </c>
      <c r="O330">
        <v>1667</v>
      </c>
    </row>
    <row r="331" spans="1:15" x14ac:dyDescent="0.3">
      <c r="A331">
        <v>1644430081</v>
      </c>
      <c r="B331" t="s">
        <v>31</v>
      </c>
      <c r="C331">
        <v>12764</v>
      </c>
      <c r="D331" s="10">
        <v>6.8400001525878897</v>
      </c>
      <c r="E331" s="10">
        <v>6.8400001525878897</v>
      </c>
      <c r="F331">
        <v>0</v>
      </c>
      <c r="G331" s="10">
        <v>0.20000000298023199</v>
      </c>
      <c r="H331" s="10">
        <v>2.3199999332428001</v>
      </c>
      <c r="I331" s="10">
        <v>4.3099999427795401</v>
      </c>
      <c r="J331">
        <v>0</v>
      </c>
      <c r="K331">
        <v>3</v>
      </c>
      <c r="L331">
        <v>53</v>
      </c>
      <c r="M331">
        <v>227</v>
      </c>
      <c r="N331">
        <v>1157</v>
      </c>
      <c r="O331">
        <v>3108</v>
      </c>
    </row>
    <row r="332" spans="1:15" x14ac:dyDescent="0.3">
      <c r="A332">
        <v>2022484408</v>
      </c>
      <c r="B332" t="s">
        <v>15</v>
      </c>
      <c r="C332">
        <v>12764</v>
      </c>
      <c r="D332" s="10">
        <v>8.3400001525878906</v>
      </c>
      <c r="E332" s="10">
        <v>8.3400001525878906</v>
      </c>
      <c r="F332">
        <v>0</v>
      </c>
      <c r="G332" s="10">
        <v>3.3099999427795401</v>
      </c>
      <c r="H332" s="10">
        <v>0.769999980926514</v>
      </c>
      <c r="I332" s="10">
        <v>4.2600002288818404</v>
      </c>
      <c r="J332">
        <v>0</v>
      </c>
      <c r="K332">
        <v>42</v>
      </c>
      <c r="L332">
        <v>14</v>
      </c>
      <c r="M332">
        <v>227</v>
      </c>
      <c r="N332">
        <v>1157</v>
      </c>
      <c r="O332">
        <v>2390</v>
      </c>
    </row>
    <row r="333" spans="1:15" x14ac:dyDescent="0.3">
      <c r="A333">
        <v>8877689391</v>
      </c>
      <c r="B333" t="s">
        <v>29</v>
      </c>
      <c r="C333">
        <v>12764</v>
      </c>
      <c r="D333" s="10">
        <v>8.4300003051757795</v>
      </c>
      <c r="E333" s="10">
        <v>8.4300003051757795</v>
      </c>
      <c r="F333">
        <v>0</v>
      </c>
      <c r="G333" s="10">
        <v>1.7599999904632599</v>
      </c>
      <c r="H333" s="10">
        <v>0.129999995231628</v>
      </c>
      <c r="I333" s="10">
        <v>6.5</v>
      </c>
      <c r="J333">
        <v>0</v>
      </c>
      <c r="K333">
        <v>22</v>
      </c>
      <c r="L333">
        <v>3</v>
      </c>
      <c r="M333">
        <v>258</v>
      </c>
      <c r="N333">
        <v>1157</v>
      </c>
      <c r="O333">
        <v>2860</v>
      </c>
    </row>
    <row r="334" spans="1:15" x14ac:dyDescent="0.3">
      <c r="A334">
        <v>7007744171</v>
      </c>
      <c r="B334" t="s">
        <v>19</v>
      </c>
      <c r="C334">
        <v>12764</v>
      </c>
      <c r="D334" s="10">
        <v>3.0999999046325701</v>
      </c>
      <c r="E334" s="10">
        <v>3.0999999046325701</v>
      </c>
      <c r="F334">
        <v>0</v>
      </c>
      <c r="G334" s="10">
        <v>0</v>
      </c>
      <c r="H334" s="10">
        <v>0</v>
      </c>
      <c r="I334" s="10">
        <v>3.0999999046325701</v>
      </c>
      <c r="J334">
        <v>0</v>
      </c>
      <c r="K334">
        <v>0</v>
      </c>
      <c r="L334">
        <v>0</v>
      </c>
      <c r="M334">
        <v>203</v>
      </c>
      <c r="N334">
        <v>1155</v>
      </c>
      <c r="O334">
        <v>2076</v>
      </c>
    </row>
    <row r="335" spans="1:15" x14ac:dyDescent="0.3">
      <c r="A335">
        <v>8877689391</v>
      </c>
      <c r="B335" t="s">
        <v>37</v>
      </c>
      <c r="C335">
        <v>12764</v>
      </c>
      <c r="D335" s="10">
        <v>16.299999237060501</v>
      </c>
      <c r="E335" s="10">
        <v>16.299999237060501</v>
      </c>
      <c r="F335">
        <v>0</v>
      </c>
      <c r="G335" s="10">
        <v>10.420000076293899</v>
      </c>
      <c r="H335" s="10">
        <v>0.31000000238418601</v>
      </c>
      <c r="I335" s="10">
        <v>5.5300002098083496</v>
      </c>
      <c r="J335">
        <v>0</v>
      </c>
      <c r="K335">
        <v>66</v>
      </c>
      <c r="L335">
        <v>8</v>
      </c>
      <c r="M335">
        <v>212</v>
      </c>
      <c r="N335">
        <v>1154</v>
      </c>
      <c r="O335">
        <v>3477</v>
      </c>
    </row>
    <row r="336" spans="1:15" x14ac:dyDescent="0.3">
      <c r="A336">
        <v>5577150313</v>
      </c>
      <c r="B336" t="s">
        <v>38</v>
      </c>
      <c r="C336">
        <v>12764</v>
      </c>
      <c r="D336" s="10">
        <v>5.6399998664856001</v>
      </c>
      <c r="E336" s="10">
        <v>5.6399998664856001</v>
      </c>
      <c r="F336">
        <v>0</v>
      </c>
      <c r="G336" s="10">
        <v>2.5</v>
      </c>
      <c r="H336" s="10">
        <v>0.46999999880790699</v>
      </c>
      <c r="I336" s="10">
        <v>2.6700000762939502</v>
      </c>
      <c r="J336">
        <v>0</v>
      </c>
      <c r="K336">
        <v>45</v>
      </c>
      <c r="L336">
        <v>21</v>
      </c>
      <c r="M336">
        <v>143</v>
      </c>
      <c r="N336">
        <v>1153</v>
      </c>
      <c r="O336">
        <v>3004</v>
      </c>
    </row>
    <row r="337" spans="1:15" x14ac:dyDescent="0.3">
      <c r="A337">
        <v>6290855005</v>
      </c>
      <c r="B337" t="s">
        <v>30</v>
      </c>
      <c r="C337">
        <v>12764</v>
      </c>
      <c r="D337" s="10">
        <v>4.21000003814697</v>
      </c>
      <c r="E337" s="10">
        <v>4.21000003814697</v>
      </c>
      <c r="F337">
        <v>0</v>
      </c>
      <c r="G337" s="10">
        <v>0</v>
      </c>
      <c r="H337" s="10">
        <v>0</v>
      </c>
      <c r="I337" s="10">
        <v>4.1799998283386204</v>
      </c>
      <c r="J337">
        <v>2.9999999329447701E-2</v>
      </c>
      <c r="K337">
        <v>0</v>
      </c>
      <c r="L337">
        <v>0</v>
      </c>
      <c r="M337">
        <v>287</v>
      </c>
      <c r="N337">
        <v>1153</v>
      </c>
      <c r="O337">
        <v>2743</v>
      </c>
    </row>
    <row r="338" spans="1:15" x14ac:dyDescent="0.3">
      <c r="A338">
        <v>2022484408</v>
      </c>
      <c r="B338" t="s">
        <v>22</v>
      </c>
      <c r="C338">
        <v>12764</v>
      </c>
      <c r="D338" s="10">
        <v>8.5299997329711896</v>
      </c>
      <c r="E338" s="10">
        <v>8.5299997329711896</v>
      </c>
      <c r="F338">
        <v>0</v>
      </c>
      <c r="G338" s="10">
        <v>3.28999996185303</v>
      </c>
      <c r="H338" s="10">
        <v>0.239999994635582</v>
      </c>
      <c r="I338" s="10">
        <v>5</v>
      </c>
      <c r="J338">
        <v>0</v>
      </c>
      <c r="K338">
        <v>31</v>
      </c>
      <c r="L338">
        <v>7</v>
      </c>
      <c r="M338">
        <v>250</v>
      </c>
      <c r="N338">
        <v>1152</v>
      </c>
      <c r="O338">
        <v>2489</v>
      </c>
    </row>
    <row r="339" spans="1:15" x14ac:dyDescent="0.3">
      <c r="A339">
        <v>8053475328</v>
      </c>
      <c r="B339" t="s">
        <v>22</v>
      </c>
      <c r="C339">
        <v>12764</v>
      </c>
      <c r="D339" s="10">
        <v>12.4799995422363</v>
      </c>
      <c r="E339" s="10">
        <v>12.4799995422363</v>
      </c>
      <c r="F339">
        <v>0</v>
      </c>
      <c r="G339" s="10">
        <v>9.2200002670288104</v>
      </c>
      <c r="H339" s="10">
        <v>0.31000000238418601</v>
      </c>
      <c r="I339" s="10">
        <v>2.9500000476837198</v>
      </c>
      <c r="J339">
        <v>0</v>
      </c>
      <c r="K339">
        <v>90</v>
      </c>
      <c r="L339">
        <v>7</v>
      </c>
      <c r="M339">
        <v>191</v>
      </c>
      <c r="N339">
        <v>1152</v>
      </c>
      <c r="O339">
        <v>3114</v>
      </c>
    </row>
    <row r="340" spans="1:15" x14ac:dyDescent="0.3">
      <c r="A340">
        <v>8583815059</v>
      </c>
      <c r="B340" t="s">
        <v>26</v>
      </c>
      <c r="C340">
        <v>12764</v>
      </c>
      <c r="D340" s="10">
        <v>7.3499999046325701</v>
      </c>
      <c r="E340" s="10">
        <v>7.3499999046325701</v>
      </c>
      <c r="F340">
        <v>0</v>
      </c>
      <c r="G340" s="10">
        <v>0.52999997138977095</v>
      </c>
      <c r="H340" s="10">
        <v>2.0299999713897701</v>
      </c>
      <c r="I340" s="10">
        <v>4.75</v>
      </c>
      <c r="J340">
        <v>0</v>
      </c>
      <c r="K340">
        <v>7</v>
      </c>
      <c r="L340">
        <v>44</v>
      </c>
      <c r="M340">
        <v>238</v>
      </c>
      <c r="N340">
        <v>1151</v>
      </c>
      <c r="O340">
        <v>3012</v>
      </c>
    </row>
    <row r="341" spans="1:15" x14ac:dyDescent="0.3">
      <c r="A341">
        <v>2320127002</v>
      </c>
      <c r="B341" t="s">
        <v>43</v>
      </c>
      <c r="C341">
        <v>12764</v>
      </c>
      <c r="D341" s="10">
        <v>4.1999998092651403</v>
      </c>
      <c r="E341" s="10">
        <v>4.1999998092651403</v>
      </c>
      <c r="F341">
        <v>0</v>
      </c>
      <c r="G341" s="10">
        <v>0</v>
      </c>
      <c r="H341" s="10">
        <v>0</v>
      </c>
      <c r="I341" s="10">
        <v>4.1999998092651403</v>
      </c>
      <c r="J341">
        <v>0</v>
      </c>
      <c r="K341">
        <v>0</v>
      </c>
      <c r="L341">
        <v>0</v>
      </c>
      <c r="M341">
        <v>290</v>
      </c>
      <c r="N341">
        <v>1150</v>
      </c>
      <c r="O341">
        <v>1899</v>
      </c>
    </row>
    <row r="342" spans="1:15" x14ac:dyDescent="0.3">
      <c r="A342">
        <v>1503960366</v>
      </c>
      <c r="B342" t="s">
        <v>21</v>
      </c>
      <c r="C342">
        <v>13019</v>
      </c>
      <c r="D342" s="10">
        <v>8.5900001525878906</v>
      </c>
      <c r="E342" s="10">
        <v>8.5900001525878906</v>
      </c>
      <c r="F342">
        <v>0</v>
      </c>
      <c r="G342" s="10">
        <v>3.25</v>
      </c>
      <c r="H342" s="10">
        <v>0.63999998569488503</v>
      </c>
      <c r="I342" s="10">
        <v>4.71000003814697</v>
      </c>
      <c r="J342">
        <v>0</v>
      </c>
      <c r="K342">
        <v>42</v>
      </c>
      <c r="L342">
        <v>16</v>
      </c>
      <c r="M342">
        <v>233</v>
      </c>
      <c r="N342">
        <v>1149</v>
      </c>
      <c r="O342">
        <v>1921</v>
      </c>
    </row>
    <row r="343" spans="1:15" x14ac:dyDescent="0.3">
      <c r="A343">
        <v>2022484408</v>
      </c>
      <c r="B343" t="s">
        <v>17</v>
      </c>
      <c r="C343">
        <v>12764</v>
      </c>
      <c r="D343" s="10">
        <v>7.5</v>
      </c>
      <c r="E343" s="10">
        <v>7.5</v>
      </c>
      <c r="F343">
        <v>0</v>
      </c>
      <c r="G343" s="10">
        <v>2.4800000190734899</v>
      </c>
      <c r="H343" s="10">
        <v>0.20999999344348899</v>
      </c>
      <c r="I343" s="10">
        <v>4.8200001716613796</v>
      </c>
      <c r="J343">
        <v>0</v>
      </c>
      <c r="K343">
        <v>32</v>
      </c>
      <c r="L343">
        <v>3</v>
      </c>
      <c r="M343">
        <v>257</v>
      </c>
      <c r="N343">
        <v>1148</v>
      </c>
      <c r="O343">
        <v>2312</v>
      </c>
    </row>
    <row r="344" spans="1:15" x14ac:dyDescent="0.3">
      <c r="A344">
        <v>3372868164</v>
      </c>
      <c r="B344" t="s">
        <v>23</v>
      </c>
      <c r="C344">
        <v>12764</v>
      </c>
      <c r="D344" s="10">
        <v>3.3299999237060498</v>
      </c>
      <c r="E344" s="10">
        <v>3.3299999237060498</v>
      </c>
      <c r="F344">
        <v>0</v>
      </c>
      <c r="G344" s="10">
        <v>0.83999997377395597</v>
      </c>
      <c r="H344" s="10">
        <v>9.00000035762787E-2</v>
      </c>
      <c r="I344" s="10">
        <v>2.3800001144409202</v>
      </c>
      <c r="J344">
        <v>1.9999999552965199E-2</v>
      </c>
      <c r="K344">
        <v>15</v>
      </c>
      <c r="L344">
        <v>3</v>
      </c>
      <c r="M344">
        <v>274</v>
      </c>
      <c r="N344">
        <v>1148</v>
      </c>
      <c r="O344">
        <v>1867</v>
      </c>
    </row>
    <row r="345" spans="1:15" x14ac:dyDescent="0.3">
      <c r="A345">
        <v>8877689391</v>
      </c>
      <c r="B345" t="s">
        <v>27</v>
      </c>
      <c r="C345">
        <v>12764</v>
      </c>
      <c r="D345" s="10">
        <v>15.7399997711182</v>
      </c>
      <c r="E345" s="10">
        <v>15.7399997711182</v>
      </c>
      <c r="F345">
        <v>0</v>
      </c>
      <c r="G345" s="10">
        <v>11.0100002288818</v>
      </c>
      <c r="H345" s="10">
        <v>9.9999997764825804E-3</v>
      </c>
      <c r="I345" s="10">
        <v>4.6900000572204599</v>
      </c>
      <c r="J345">
        <v>0</v>
      </c>
      <c r="K345">
        <v>64</v>
      </c>
      <c r="L345">
        <v>1</v>
      </c>
      <c r="M345">
        <v>227</v>
      </c>
      <c r="N345">
        <v>1148</v>
      </c>
      <c r="O345">
        <v>3455</v>
      </c>
    </row>
    <row r="346" spans="1:15" x14ac:dyDescent="0.3">
      <c r="A346">
        <v>2320127002</v>
      </c>
      <c r="B346" t="s">
        <v>23</v>
      </c>
      <c r="C346">
        <v>12764</v>
      </c>
      <c r="D346" s="10">
        <v>4.8499999046325701</v>
      </c>
      <c r="E346" s="10">
        <v>4.8499999046325701</v>
      </c>
      <c r="F346">
        <v>0</v>
      </c>
      <c r="G346" s="10">
        <v>0</v>
      </c>
      <c r="H346" s="10">
        <v>0.490000009536743</v>
      </c>
      <c r="I346" s="10">
        <v>4.3400001525878897</v>
      </c>
      <c r="J346">
        <v>0</v>
      </c>
      <c r="K346">
        <v>0</v>
      </c>
      <c r="L346">
        <v>11</v>
      </c>
      <c r="M346">
        <v>283</v>
      </c>
      <c r="N346">
        <v>1146</v>
      </c>
      <c r="O346">
        <v>1922</v>
      </c>
    </row>
    <row r="347" spans="1:15" x14ac:dyDescent="0.3">
      <c r="A347">
        <v>8877689391</v>
      </c>
      <c r="B347" t="s">
        <v>31</v>
      </c>
      <c r="C347">
        <v>12764</v>
      </c>
      <c r="D347" s="10">
        <v>11.300000190734901</v>
      </c>
      <c r="E347" s="10">
        <v>11.300000190734901</v>
      </c>
      <c r="F347">
        <v>0</v>
      </c>
      <c r="G347" s="10">
        <v>4.9299998283386204</v>
      </c>
      <c r="H347" s="10">
        <v>0.37999999523162797</v>
      </c>
      <c r="I347" s="10">
        <v>5.9699997901916504</v>
      </c>
      <c r="J347">
        <v>0</v>
      </c>
      <c r="K347">
        <v>58</v>
      </c>
      <c r="L347">
        <v>8</v>
      </c>
      <c r="M347">
        <v>231</v>
      </c>
      <c r="N347">
        <v>1143</v>
      </c>
      <c r="O347">
        <v>3060</v>
      </c>
    </row>
    <row r="348" spans="1:15" x14ac:dyDescent="0.3">
      <c r="A348">
        <v>2022484408</v>
      </c>
      <c r="B348" t="s">
        <v>34</v>
      </c>
      <c r="C348">
        <v>12764</v>
      </c>
      <c r="D348" s="10">
        <v>7.4000000953674299</v>
      </c>
      <c r="E348" s="10">
        <v>7.4000000953674299</v>
      </c>
      <c r="F348">
        <v>0</v>
      </c>
      <c r="G348" s="10">
        <v>1.9400000572204601</v>
      </c>
      <c r="H348" s="10">
        <v>0.95999997854232799</v>
      </c>
      <c r="I348" s="10">
        <v>4.5</v>
      </c>
      <c r="J348">
        <v>0</v>
      </c>
      <c r="K348">
        <v>25</v>
      </c>
      <c r="L348">
        <v>28</v>
      </c>
      <c r="M348">
        <v>245</v>
      </c>
      <c r="N348">
        <v>1142</v>
      </c>
      <c r="O348">
        <v>2380</v>
      </c>
    </row>
    <row r="349" spans="1:15" x14ac:dyDescent="0.3">
      <c r="A349">
        <v>7007744171</v>
      </c>
      <c r="B349" t="s">
        <v>34</v>
      </c>
      <c r="C349">
        <v>12764</v>
      </c>
      <c r="D349" s="10">
        <v>3.75</v>
      </c>
      <c r="E349" s="10">
        <v>3.75</v>
      </c>
      <c r="F349">
        <v>0</v>
      </c>
      <c r="G349" s="10">
        <v>0</v>
      </c>
      <c r="H349" s="10">
        <v>0</v>
      </c>
      <c r="I349" s="10">
        <v>3.75</v>
      </c>
      <c r="J349">
        <v>0</v>
      </c>
      <c r="K349">
        <v>0</v>
      </c>
      <c r="L349">
        <v>0</v>
      </c>
      <c r="M349">
        <v>237</v>
      </c>
      <c r="N349">
        <v>1142</v>
      </c>
      <c r="O349">
        <v>2225</v>
      </c>
    </row>
    <row r="350" spans="1:15" x14ac:dyDescent="0.3">
      <c r="A350">
        <v>8053475328</v>
      </c>
      <c r="B350" t="s">
        <v>18</v>
      </c>
      <c r="C350">
        <v>12764</v>
      </c>
      <c r="D350" s="10">
        <v>16.2399997711182</v>
      </c>
      <c r="E350" s="10">
        <v>16.2399997711182</v>
      </c>
      <c r="F350">
        <v>0</v>
      </c>
      <c r="G350" s="10">
        <v>13.2600002288818</v>
      </c>
      <c r="H350" s="10">
        <v>0.38999998569488498</v>
      </c>
      <c r="I350" s="10">
        <v>2.5899999141693102</v>
      </c>
      <c r="J350">
        <v>0</v>
      </c>
      <c r="K350">
        <v>132</v>
      </c>
      <c r="L350">
        <v>8</v>
      </c>
      <c r="M350">
        <v>158</v>
      </c>
      <c r="N350">
        <v>1142</v>
      </c>
      <c r="O350">
        <v>3410</v>
      </c>
    </row>
    <row r="351" spans="1:15" x14ac:dyDescent="0.3">
      <c r="A351">
        <v>8877689391</v>
      </c>
      <c r="B351" t="s">
        <v>25</v>
      </c>
      <c r="C351">
        <v>12764</v>
      </c>
      <c r="D351" s="10">
        <v>16.309999465942401</v>
      </c>
      <c r="E351" s="10">
        <v>16.309999465942401</v>
      </c>
      <c r="F351">
        <v>0</v>
      </c>
      <c r="G351" s="10">
        <v>10.2299995422363</v>
      </c>
      <c r="H351" s="10">
        <v>2.9999999329447701E-2</v>
      </c>
      <c r="I351" s="10">
        <v>5.9699997901916504</v>
      </c>
      <c r="J351">
        <v>5.0000000745058101E-2</v>
      </c>
      <c r="K351">
        <v>61</v>
      </c>
      <c r="L351">
        <v>2</v>
      </c>
      <c r="M351">
        <v>236</v>
      </c>
      <c r="N351">
        <v>1141</v>
      </c>
      <c r="O351">
        <v>3427</v>
      </c>
    </row>
    <row r="352" spans="1:15" x14ac:dyDescent="0.3">
      <c r="A352">
        <v>2320127002</v>
      </c>
      <c r="B352" t="s">
        <v>44</v>
      </c>
      <c r="C352">
        <v>12764</v>
      </c>
      <c r="D352" s="10">
        <v>4.3299999237060502</v>
      </c>
      <c r="E352" s="10">
        <v>4.3299999237060502</v>
      </c>
      <c r="F352">
        <v>0</v>
      </c>
      <c r="G352" s="10">
        <v>0</v>
      </c>
      <c r="H352" s="10">
        <v>0</v>
      </c>
      <c r="I352" s="10">
        <v>4.3299999237060502</v>
      </c>
      <c r="J352">
        <v>0</v>
      </c>
      <c r="K352">
        <v>0</v>
      </c>
      <c r="L352">
        <v>0</v>
      </c>
      <c r="M352">
        <v>300</v>
      </c>
      <c r="N352">
        <v>1140</v>
      </c>
      <c r="O352">
        <v>1903</v>
      </c>
    </row>
    <row r="353" spans="1:15" x14ac:dyDescent="0.3">
      <c r="A353">
        <v>1644430081</v>
      </c>
      <c r="B353" t="s">
        <v>40</v>
      </c>
      <c r="C353">
        <v>12764</v>
      </c>
      <c r="D353" s="10">
        <v>9.7200002670288104</v>
      </c>
      <c r="E353" s="10">
        <v>9.7200002670288104</v>
      </c>
      <c r="F353">
        <v>0</v>
      </c>
      <c r="G353" s="10">
        <v>3.2599999904632599</v>
      </c>
      <c r="H353" s="10">
        <v>0.79000002145767201</v>
      </c>
      <c r="I353" s="10">
        <v>5.6700000762939498</v>
      </c>
      <c r="J353">
        <v>9.9999997764825804E-3</v>
      </c>
      <c r="K353">
        <v>41</v>
      </c>
      <c r="L353">
        <v>17</v>
      </c>
      <c r="M353">
        <v>243</v>
      </c>
      <c r="N353">
        <v>1139</v>
      </c>
      <c r="O353">
        <v>3404</v>
      </c>
    </row>
    <row r="354" spans="1:15" x14ac:dyDescent="0.3">
      <c r="A354">
        <v>1844505072</v>
      </c>
      <c r="B354" t="s">
        <v>31</v>
      </c>
      <c r="C354">
        <v>12764</v>
      </c>
      <c r="D354" s="10">
        <v>4.5700001716613796</v>
      </c>
      <c r="E354" s="10">
        <v>4.5700001716613796</v>
      </c>
      <c r="F354">
        <v>0</v>
      </c>
      <c r="G354" s="10">
        <v>0</v>
      </c>
      <c r="H354" s="10">
        <v>0</v>
      </c>
      <c r="I354" s="10">
        <v>4.5599999427795401</v>
      </c>
      <c r="J354">
        <v>0</v>
      </c>
      <c r="K354">
        <v>0</v>
      </c>
      <c r="L354">
        <v>0</v>
      </c>
      <c r="M354">
        <v>302</v>
      </c>
      <c r="N354">
        <v>1138</v>
      </c>
      <c r="O354">
        <v>1992</v>
      </c>
    </row>
    <row r="355" spans="1:15" x14ac:dyDescent="0.3">
      <c r="A355">
        <v>6290855005</v>
      </c>
      <c r="B355" t="s">
        <v>25</v>
      </c>
      <c r="C355">
        <v>12764</v>
      </c>
      <c r="D355" s="10">
        <v>4.7199997901916504</v>
      </c>
      <c r="E355" s="10">
        <v>4.7199997901916504</v>
      </c>
      <c r="F355">
        <v>0</v>
      </c>
      <c r="G355" s="10">
        <v>0</v>
      </c>
      <c r="H355" s="10">
        <v>0</v>
      </c>
      <c r="I355" s="10">
        <v>4.7199997901916504</v>
      </c>
      <c r="J355">
        <v>0</v>
      </c>
      <c r="K355">
        <v>0</v>
      </c>
      <c r="L355">
        <v>0</v>
      </c>
      <c r="M355">
        <v>302</v>
      </c>
      <c r="N355">
        <v>1138</v>
      </c>
      <c r="O355">
        <v>2796</v>
      </c>
    </row>
    <row r="356" spans="1:15" x14ac:dyDescent="0.3">
      <c r="A356">
        <v>8053475328</v>
      </c>
      <c r="B356" t="s">
        <v>21</v>
      </c>
      <c r="C356">
        <v>12764</v>
      </c>
      <c r="D356" s="10">
        <v>12.6599998474121</v>
      </c>
      <c r="E356" s="10">
        <v>12.6599998474121</v>
      </c>
      <c r="F356">
        <v>0</v>
      </c>
      <c r="G356" s="10">
        <v>9.0799999237060494</v>
      </c>
      <c r="H356" s="10">
        <v>0.230000004172325</v>
      </c>
      <c r="I356" s="10">
        <v>3.3499999046325701</v>
      </c>
      <c r="J356">
        <v>0</v>
      </c>
      <c r="K356">
        <v>102</v>
      </c>
      <c r="L356">
        <v>6</v>
      </c>
      <c r="M356">
        <v>195</v>
      </c>
      <c r="N356">
        <v>1137</v>
      </c>
      <c r="O356">
        <v>3133</v>
      </c>
    </row>
    <row r="357" spans="1:15" x14ac:dyDescent="0.3">
      <c r="A357">
        <v>7007744171</v>
      </c>
      <c r="B357" t="s">
        <v>39</v>
      </c>
      <c r="C357">
        <v>12764</v>
      </c>
      <c r="D357" s="10">
        <v>7.6700000762939498</v>
      </c>
      <c r="E357" s="10">
        <v>7.6700000762939498</v>
      </c>
      <c r="F357">
        <v>0</v>
      </c>
      <c r="G357" s="10">
        <v>3</v>
      </c>
      <c r="H357" s="10">
        <v>0.81000000238418601</v>
      </c>
      <c r="I357" s="10">
        <v>3.8599998950958301</v>
      </c>
      <c r="J357">
        <v>0</v>
      </c>
      <c r="K357">
        <v>44</v>
      </c>
      <c r="L357">
        <v>13</v>
      </c>
      <c r="M357">
        <v>247</v>
      </c>
      <c r="N357">
        <v>1136</v>
      </c>
      <c r="O357">
        <v>2553</v>
      </c>
    </row>
    <row r="358" spans="1:15" x14ac:dyDescent="0.3">
      <c r="A358">
        <v>7086361926</v>
      </c>
      <c r="B358" t="s">
        <v>21</v>
      </c>
      <c r="C358">
        <v>12764</v>
      </c>
      <c r="D358" s="10">
        <v>6.71000003814697</v>
      </c>
      <c r="E358" s="10">
        <v>6.71000003814697</v>
      </c>
      <c r="F358">
        <v>0</v>
      </c>
      <c r="G358" s="10">
        <v>3.1700000762939502</v>
      </c>
      <c r="H358" s="10">
        <v>1.2200000286102299</v>
      </c>
      <c r="I358" s="10">
        <v>2.3099999427795401</v>
      </c>
      <c r="J358">
        <v>0</v>
      </c>
      <c r="K358">
        <v>61</v>
      </c>
      <c r="L358">
        <v>51</v>
      </c>
      <c r="M358">
        <v>114</v>
      </c>
      <c r="N358">
        <v>1136</v>
      </c>
      <c r="O358">
        <v>2743</v>
      </c>
    </row>
    <row r="359" spans="1:15" x14ac:dyDescent="0.3">
      <c r="A359">
        <v>1644430081</v>
      </c>
      <c r="B359" t="s">
        <v>19</v>
      </c>
      <c r="C359">
        <v>12764</v>
      </c>
      <c r="D359" s="10">
        <v>11.1199998855591</v>
      </c>
      <c r="E359" s="10">
        <v>11.1199998855591</v>
      </c>
      <c r="F359">
        <v>0</v>
      </c>
      <c r="G359" s="10">
        <v>4.0999999046325701</v>
      </c>
      <c r="H359" s="10">
        <v>1.87999999523163</v>
      </c>
      <c r="I359" s="10">
        <v>5.0900001525878897</v>
      </c>
      <c r="J359">
        <v>0</v>
      </c>
      <c r="K359">
        <v>51</v>
      </c>
      <c r="L359">
        <v>42</v>
      </c>
      <c r="M359">
        <v>212</v>
      </c>
      <c r="N359">
        <v>1135</v>
      </c>
      <c r="O359">
        <v>3493</v>
      </c>
    </row>
    <row r="360" spans="1:15" x14ac:dyDescent="0.3">
      <c r="A360">
        <v>6290855005</v>
      </c>
      <c r="B360" t="s">
        <v>39</v>
      </c>
      <c r="C360">
        <v>12764</v>
      </c>
      <c r="D360" s="10">
        <v>4.6199998855590803</v>
      </c>
      <c r="E360" s="10">
        <v>4.6199998855590803</v>
      </c>
      <c r="F360">
        <v>0</v>
      </c>
      <c r="G360" s="10">
        <v>0</v>
      </c>
      <c r="H360" s="10">
        <v>0</v>
      </c>
      <c r="I360" s="10">
        <v>4.5900001525878897</v>
      </c>
      <c r="J360">
        <v>2.9999999329447701E-2</v>
      </c>
      <c r="K360">
        <v>0</v>
      </c>
      <c r="L360">
        <v>0</v>
      </c>
      <c r="M360">
        <v>305</v>
      </c>
      <c r="N360">
        <v>1135</v>
      </c>
      <c r="O360">
        <v>2806</v>
      </c>
    </row>
    <row r="361" spans="1:15" x14ac:dyDescent="0.3">
      <c r="A361">
        <v>7007744171</v>
      </c>
      <c r="B361" t="s">
        <v>20</v>
      </c>
      <c r="C361">
        <v>12764</v>
      </c>
      <c r="D361" s="10">
        <v>5.3899998664856001</v>
      </c>
      <c r="E361" s="10">
        <v>5.3899998664856001</v>
      </c>
      <c r="F361">
        <v>0</v>
      </c>
      <c r="G361" s="10">
        <v>0</v>
      </c>
      <c r="H361" s="10">
        <v>0</v>
      </c>
      <c r="I361" s="10">
        <v>5.3899998664856001</v>
      </c>
      <c r="J361">
        <v>0</v>
      </c>
      <c r="K361">
        <v>0</v>
      </c>
      <c r="L361">
        <v>0</v>
      </c>
      <c r="M361">
        <v>305</v>
      </c>
      <c r="N361">
        <v>1135</v>
      </c>
      <c r="O361">
        <v>2383</v>
      </c>
    </row>
    <row r="362" spans="1:15" x14ac:dyDescent="0.3">
      <c r="A362">
        <v>8583815059</v>
      </c>
      <c r="B362" t="s">
        <v>29</v>
      </c>
      <c r="C362">
        <v>12764</v>
      </c>
      <c r="D362" s="10">
        <v>8.1899995803833008</v>
      </c>
      <c r="E362" s="10">
        <v>8.1899995803833008</v>
      </c>
      <c r="F362">
        <v>0</v>
      </c>
      <c r="G362" s="10">
        <v>7.0000000298023196E-2</v>
      </c>
      <c r="H362" s="10">
        <v>4.2199997901916504</v>
      </c>
      <c r="I362" s="10">
        <v>3.8900001049041699</v>
      </c>
      <c r="J362">
        <v>0</v>
      </c>
      <c r="K362">
        <v>1</v>
      </c>
      <c r="L362">
        <v>91</v>
      </c>
      <c r="M362">
        <v>214</v>
      </c>
      <c r="N362">
        <v>1134</v>
      </c>
      <c r="O362">
        <v>3093</v>
      </c>
    </row>
    <row r="363" spans="1:15" x14ac:dyDescent="0.3">
      <c r="A363">
        <v>2022484408</v>
      </c>
      <c r="B363" t="s">
        <v>44</v>
      </c>
      <c r="C363">
        <v>12764</v>
      </c>
      <c r="D363" s="10">
        <v>9.3199996948242205</v>
      </c>
      <c r="E363" s="10">
        <v>9.3199996948242205</v>
      </c>
      <c r="F363">
        <v>0</v>
      </c>
      <c r="G363" s="10">
        <v>4.1799998283386204</v>
      </c>
      <c r="H363" s="10">
        <v>1.1499999761581401</v>
      </c>
      <c r="I363" s="10">
        <v>3.9900000095367401</v>
      </c>
      <c r="J363">
        <v>0</v>
      </c>
      <c r="K363">
        <v>58</v>
      </c>
      <c r="L363">
        <v>25</v>
      </c>
      <c r="M363">
        <v>224</v>
      </c>
      <c r="N363">
        <v>1133</v>
      </c>
      <c r="O363">
        <v>2544</v>
      </c>
    </row>
    <row r="364" spans="1:15" x14ac:dyDescent="0.3">
      <c r="A364">
        <v>1644430081</v>
      </c>
      <c r="B364" t="s">
        <v>15</v>
      </c>
      <c r="C364">
        <v>12764</v>
      </c>
      <c r="D364" s="10">
        <v>7.7699999809265101</v>
      </c>
      <c r="E364" s="10">
        <v>7.7699999809265101</v>
      </c>
      <c r="F364">
        <v>0</v>
      </c>
      <c r="G364" s="10">
        <v>0.140000000596046</v>
      </c>
      <c r="H364" s="10">
        <v>2.2999999523162802</v>
      </c>
      <c r="I364" s="10">
        <v>5.3299999237060502</v>
      </c>
      <c r="J364">
        <v>0</v>
      </c>
      <c r="K364">
        <v>2</v>
      </c>
      <c r="L364">
        <v>51</v>
      </c>
      <c r="M364">
        <v>256</v>
      </c>
      <c r="N364">
        <v>1131</v>
      </c>
      <c r="O364">
        <v>3199</v>
      </c>
    </row>
    <row r="365" spans="1:15" x14ac:dyDescent="0.3">
      <c r="A365">
        <v>4558609924</v>
      </c>
      <c r="B365" t="s">
        <v>18</v>
      </c>
      <c r="C365">
        <v>12764</v>
      </c>
      <c r="D365" s="10">
        <v>5.1500000953674299</v>
      </c>
      <c r="E365" s="10">
        <v>5.1500000953674299</v>
      </c>
      <c r="F365">
        <v>0</v>
      </c>
      <c r="G365" s="10">
        <v>0.58999997377395597</v>
      </c>
      <c r="H365" s="10">
        <v>0.83999997377395597</v>
      </c>
      <c r="I365" s="10">
        <v>3.7300000190734899</v>
      </c>
      <c r="J365">
        <v>0</v>
      </c>
      <c r="K365">
        <v>17</v>
      </c>
      <c r="L365">
        <v>30</v>
      </c>
      <c r="M365">
        <v>262</v>
      </c>
      <c r="N365">
        <v>1131</v>
      </c>
      <c r="O365">
        <v>2121</v>
      </c>
    </row>
    <row r="366" spans="1:15" x14ac:dyDescent="0.3">
      <c r="A366">
        <v>4702921684</v>
      </c>
      <c r="B366" t="s">
        <v>35</v>
      </c>
      <c r="C366">
        <v>12764</v>
      </c>
      <c r="D366" s="10">
        <v>5.9200000762939498</v>
      </c>
      <c r="E366" s="10">
        <v>5.9200000762939498</v>
      </c>
      <c r="F366">
        <v>0</v>
      </c>
      <c r="G366" s="10">
        <v>0.37999999523162797</v>
      </c>
      <c r="H366" s="10">
        <v>1.7400000095367401</v>
      </c>
      <c r="I366" s="10">
        <v>3.7599999904632599</v>
      </c>
      <c r="J366">
        <v>0</v>
      </c>
      <c r="K366">
        <v>5</v>
      </c>
      <c r="L366">
        <v>40</v>
      </c>
      <c r="M366">
        <v>195</v>
      </c>
      <c r="N366">
        <v>1131</v>
      </c>
      <c r="O366">
        <v>2859</v>
      </c>
    </row>
    <row r="367" spans="1:15" x14ac:dyDescent="0.3">
      <c r="A367">
        <v>8877689391</v>
      </c>
      <c r="B367" t="s">
        <v>22</v>
      </c>
      <c r="C367">
        <v>12764</v>
      </c>
      <c r="D367" s="10">
        <v>17.399999618530298</v>
      </c>
      <c r="E367" s="10">
        <v>17.399999618530298</v>
      </c>
      <c r="F367">
        <v>0</v>
      </c>
      <c r="G367" s="10">
        <v>12.1499996185303</v>
      </c>
      <c r="H367" s="10">
        <v>0.18000000715255701</v>
      </c>
      <c r="I367" s="10">
        <v>5.0300002098083496</v>
      </c>
      <c r="J367">
        <v>0</v>
      </c>
      <c r="K367">
        <v>82</v>
      </c>
      <c r="L367">
        <v>13</v>
      </c>
      <c r="M367">
        <v>214</v>
      </c>
      <c r="N367">
        <v>1131</v>
      </c>
      <c r="O367">
        <v>3676</v>
      </c>
    </row>
    <row r="368" spans="1:15" x14ac:dyDescent="0.3">
      <c r="A368">
        <v>8877689391</v>
      </c>
      <c r="B368" t="s">
        <v>42</v>
      </c>
      <c r="C368">
        <v>12764</v>
      </c>
      <c r="D368" s="10">
        <v>18.25</v>
      </c>
      <c r="E368" s="10">
        <v>18.25</v>
      </c>
      <c r="F368">
        <v>0</v>
      </c>
      <c r="G368" s="10">
        <v>11.1000003814697</v>
      </c>
      <c r="H368" s="10">
        <v>0.80000001192092896</v>
      </c>
      <c r="I368" s="10">
        <v>6.2399997711181596</v>
      </c>
      <c r="J368">
        <v>5.0000000745058101E-2</v>
      </c>
      <c r="K368">
        <v>73</v>
      </c>
      <c r="L368">
        <v>19</v>
      </c>
      <c r="M368">
        <v>217</v>
      </c>
      <c r="N368">
        <v>1131</v>
      </c>
      <c r="O368">
        <v>3710</v>
      </c>
    </row>
    <row r="369" spans="1:15" x14ac:dyDescent="0.3">
      <c r="A369">
        <v>2320127002</v>
      </c>
      <c r="B369" t="s">
        <v>26</v>
      </c>
      <c r="C369">
        <v>12764</v>
      </c>
      <c r="D369" s="10">
        <v>3.4200000762939502</v>
      </c>
      <c r="E369" s="10">
        <v>3.4200000762939502</v>
      </c>
      <c r="F369">
        <v>0</v>
      </c>
      <c r="G369" s="10">
        <v>0</v>
      </c>
      <c r="H369" s="10">
        <v>0</v>
      </c>
      <c r="I369" s="10">
        <v>3.4200000762939502</v>
      </c>
      <c r="J369">
        <v>0</v>
      </c>
      <c r="K369">
        <v>0</v>
      </c>
      <c r="L369">
        <v>0</v>
      </c>
      <c r="M369">
        <v>242</v>
      </c>
      <c r="N369">
        <v>1129</v>
      </c>
      <c r="O369">
        <v>1804</v>
      </c>
    </row>
    <row r="370" spans="1:15" x14ac:dyDescent="0.3">
      <c r="A370">
        <v>3372868164</v>
      </c>
      <c r="B370" t="s">
        <v>27</v>
      </c>
      <c r="C370">
        <v>12764</v>
      </c>
      <c r="D370" s="10">
        <v>4.5900001525878897</v>
      </c>
      <c r="E370" s="10">
        <v>4.5900001525878897</v>
      </c>
      <c r="F370">
        <v>0</v>
      </c>
      <c r="G370" s="10">
        <v>0.88999998569488503</v>
      </c>
      <c r="H370" s="10">
        <v>0.18999999761581399</v>
      </c>
      <c r="I370" s="10">
        <v>3.4900000095367401</v>
      </c>
      <c r="J370">
        <v>1.9999999552965199E-2</v>
      </c>
      <c r="K370">
        <v>14</v>
      </c>
      <c r="L370">
        <v>7</v>
      </c>
      <c r="M370">
        <v>292</v>
      </c>
      <c r="N370">
        <v>1127</v>
      </c>
      <c r="O370">
        <v>1921</v>
      </c>
    </row>
    <row r="371" spans="1:15" x14ac:dyDescent="0.3">
      <c r="A371">
        <v>8877689391</v>
      </c>
      <c r="B371" t="s">
        <v>44</v>
      </c>
      <c r="C371">
        <v>12764</v>
      </c>
      <c r="D371" s="10">
        <v>19.559999465942401</v>
      </c>
      <c r="E371" s="10">
        <v>19.559999465942401</v>
      </c>
      <c r="F371">
        <v>0</v>
      </c>
      <c r="G371" s="10">
        <v>13.2200002670288</v>
      </c>
      <c r="H371" s="10">
        <v>0.40999999642372098</v>
      </c>
      <c r="I371" s="10">
        <v>5.8899998664856001</v>
      </c>
      <c r="J371">
        <v>0</v>
      </c>
      <c r="K371">
        <v>88</v>
      </c>
      <c r="L371">
        <v>12</v>
      </c>
      <c r="M371">
        <v>213</v>
      </c>
      <c r="N371">
        <v>1127</v>
      </c>
      <c r="O371">
        <v>3832</v>
      </c>
    </row>
    <row r="372" spans="1:15" x14ac:dyDescent="0.3">
      <c r="A372">
        <v>1644430081</v>
      </c>
      <c r="B372" t="s">
        <v>17</v>
      </c>
      <c r="C372">
        <v>12764</v>
      </c>
      <c r="D372" s="10">
        <v>8.0200004577636701</v>
      </c>
      <c r="E372" s="10">
        <v>8.0200004577636701</v>
      </c>
      <c r="F372">
        <v>0</v>
      </c>
      <c r="G372" s="10">
        <v>0.36000001430511502</v>
      </c>
      <c r="H372" s="10">
        <v>2.5599999427795401</v>
      </c>
      <c r="I372" s="10">
        <v>5.0999999046325701</v>
      </c>
      <c r="J372">
        <v>0</v>
      </c>
      <c r="K372">
        <v>5</v>
      </c>
      <c r="L372">
        <v>58</v>
      </c>
      <c r="M372">
        <v>252</v>
      </c>
      <c r="N372">
        <v>1125</v>
      </c>
      <c r="O372">
        <v>3226</v>
      </c>
    </row>
    <row r="373" spans="1:15" x14ac:dyDescent="0.3">
      <c r="A373">
        <v>2873212765</v>
      </c>
      <c r="B373" t="s">
        <v>29</v>
      </c>
      <c r="C373">
        <v>12764</v>
      </c>
      <c r="D373" s="10">
        <v>5.53999996185303</v>
      </c>
      <c r="E373" s="10">
        <v>5.53999996185303</v>
      </c>
      <c r="F373">
        <v>0</v>
      </c>
      <c r="G373" s="10">
        <v>0.119999997317791</v>
      </c>
      <c r="H373" s="10">
        <v>0.18000000715255701</v>
      </c>
      <c r="I373" s="10">
        <v>5.2399997711181596</v>
      </c>
      <c r="J373">
        <v>0</v>
      </c>
      <c r="K373">
        <v>2</v>
      </c>
      <c r="L373">
        <v>5</v>
      </c>
      <c r="M373">
        <v>309</v>
      </c>
      <c r="N373">
        <v>1124</v>
      </c>
      <c r="O373">
        <v>1882</v>
      </c>
    </row>
    <row r="374" spans="1:15" x14ac:dyDescent="0.3">
      <c r="A374">
        <v>2022484408</v>
      </c>
      <c r="B374" t="s">
        <v>31</v>
      </c>
      <c r="C374">
        <v>12764</v>
      </c>
      <c r="D374" s="10">
        <v>7.1199998855590803</v>
      </c>
      <c r="E374" s="10">
        <v>7.1199998855590803</v>
      </c>
      <c r="F374">
        <v>0</v>
      </c>
      <c r="G374" s="10">
        <v>0.40999999642372098</v>
      </c>
      <c r="H374" s="10">
        <v>1.33000004291534</v>
      </c>
      <c r="I374" s="10">
        <v>5.3899998664856001</v>
      </c>
      <c r="J374">
        <v>0</v>
      </c>
      <c r="K374">
        <v>6</v>
      </c>
      <c r="L374">
        <v>20</v>
      </c>
      <c r="M374">
        <v>291</v>
      </c>
      <c r="N374">
        <v>1123</v>
      </c>
      <c r="O374">
        <v>2296</v>
      </c>
    </row>
    <row r="375" spans="1:15" x14ac:dyDescent="0.3">
      <c r="A375">
        <v>8053475328</v>
      </c>
      <c r="B375" t="s">
        <v>17</v>
      </c>
      <c r="C375">
        <v>12764</v>
      </c>
      <c r="D375" s="10">
        <v>15.9700002670288</v>
      </c>
      <c r="E375" s="10">
        <v>15.9700002670288</v>
      </c>
      <c r="F375">
        <v>0</v>
      </c>
      <c r="G375" s="10">
        <v>12.3400001525879</v>
      </c>
      <c r="H375" s="10">
        <v>0.20999999344348899</v>
      </c>
      <c r="I375" s="10">
        <v>3.3599998950958301</v>
      </c>
      <c r="J375">
        <v>0</v>
      </c>
      <c r="K375">
        <v>119</v>
      </c>
      <c r="L375">
        <v>5</v>
      </c>
      <c r="M375">
        <v>193</v>
      </c>
      <c r="N375">
        <v>1123</v>
      </c>
      <c r="O375">
        <v>3411</v>
      </c>
    </row>
    <row r="376" spans="1:15" x14ac:dyDescent="0.3">
      <c r="A376">
        <v>8877689391</v>
      </c>
      <c r="B376" t="s">
        <v>23</v>
      </c>
      <c r="C376">
        <v>12764</v>
      </c>
      <c r="D376" s="10">
        <v>18.110000610351602</v>
      </c>
      <c r="E376" s="10">
        <v>18.110000610351602</v>
      </c>
      <c r="F376">
        <v>0</v>
      </c>
      <c r="G376" s="10">
        <v>11.0200004577637</v>
      </c>
      <c r="H376" s="10">
        <v>0.68999999761581399</v>
      </c>
      <c r="I376" s="10">
        <v>6.3400001525878897</v>
      </c>
      <c r="J376">
        <v>0</v>
      </c>
      <c r="K376">
        <v>73</v>
      </c>
      <c r="L376">
        <v>19</v>
      </c>
      <c r="M376">
        <v>225</v>
      </c>
      <c r="N376">
        <v>1123</v>
      </c>
      <c r="O376">
        <v>3679</v>
      </c>
    </row>
    <row r="377" spans="1:15" x14ac:dyDescent="0.3">
      <c r="A377">
        <v>2022484408</v>
      </c>
      <c r="B377" t="s">
        <v>18</v>
      </c>
      <c r="C377">
        <v>12764</v>
      </c>
      <c r="D377" s="10">
        <v>8.0299997329711896</v>
      </c>
      <c r="E377" s="10">
        <v>8.0299997329711896</v>
      </c>
      <c r="F377">
        <v>0</v>
      </c>
      <c r="G377" s="10">
        <v>1.9400000572204601</v>
      </c>
      <c r="H377" s="10">
        <v>0.31000000238418601</v>
      </c>
      <c r="I377" s="10">
        <v>5.7800002098083496</v>
      </c>
      <c r="J377">
        <v>0</v>
      </c>
      <c r="K377">
        <v>27</v>
      </c>
      <c r="L377">
        <v>9</v>
      </c>
      <c r="M377">
        <v>282</v>
      </c>
      <c r="N377">
        <v>1122</v>
      </c>
      <c r="O377">
        <v>2525</v>
      </c>
    </row>
    <row r="378" spans="1:15" x14ac:dyDescent="0.3">
      <c r="A378">
        <v>2873212765</v>
      </c>
      <c r="B378" t="s">
        <v>21</v>
      </c>
      <c r="C378">
        <v>12764</v>
      </c>
      <c r="D378" s="10">
        <v>5.2399997711181596</v>
      </c>
      <c r="E378" s="10">
        <v>5.2399997711181596</v>
      </c>
      <c r="F378">
        <v>0</v>
      </c>
      <c r="G378" s="10">
        <v>7.0000000298023196E-2</v>
      </c>
      <c r="H378" s="10">
        <v>0.28000000119209301</v>
      </c>
      <c r="I378" s="10">
        <v>4.8899998664856001</v>
      </c>
      <c r="J378">
        <v>0</v>
      </c>
      <c r="K378">
        <v>1</v>
      </c>
      <c r="L378">
        <v>6</v>
      </c>
      <c r="M378">
        <v>311</v>
      </c>
      <c r="N378">
        <v>1122</v>
      </c>
      <c r="O378">
        <v>1890</v>
      </c>
    </row>
    <row r="379" spans="1:15" x14ac:dyDescent="0.3">
      <c r="A379">
        <v>4558609924</v>
      </c>
      <c r="B379" t="s">
        <v>15</v>
      </c>
      <c r="C379">
        <v>12764</v>
      </c>
      <c r="D379" s="10">
        <v>3.3900001049041699</v>
      </c>
      <c r="E379" s="10">
        <v>3.3900001049041699</v>
      </c>
      <c r="F379">
        <v>0</v>
      </c>
      <c r="G379" s="10">
        <v>0</v>
      </c>
      <c r="H379" s="10">
        <v>0</v>
      </c>
      <c r="I379" s="10">
        <v>3.3900001049041699</v>
      </c>
      <c r="J379">
        <v>0</v>
      </c>
      <c r="K379">
        <v>0</v>
      </c>
      <c r="L379">
        <v>0</v>
      </c>
      <c r="M379">
        <v>318</v>
      </c>
      <c r="N379">
        <v>1122</v>
      </c>
      <c r="O379">
        <v>1909</v>
      </c>
    </row>
    <row r="380" spans="1:15" x14ac:dyDescent="0.3">
      <c r="A380">
        <v>4558609924</v>
      </c>
      <c r="B380" t="s">
        <v>25</v>
      </c>
      <c r="C380">
        <v>12764</v>
      </c>
      <c r="D380" s="10">
        <v>6.3499999046325701</v>
      </c>
      <c r="E380" s="10">
        <v>6.3499999046325701</v>
      </c>
      <c r="F380">
        <v>0</v>
      </c>
      <c r="G380" s="10">
        <v>1.37000000476837</v>
      </c>
      <c r="H380" s="10">
        <v>1.5</v>
      </c>
      <c r="I380" s="10">
        <v>3.4700000286102299</v>
      </c>
      <c r="J380">
        <v>0</v>
      </c>
      <c r="K380">
        <v>20</v>
      </c>
      <c r="L380">
        <v>25</v>
      </c>
      <c r="M380">
        <v>273</v>
      </c>
      <c r="N380">
        <v>1122</v>
      </c>
      <c r="O380">
        <v>2094</v>
      </c>
    </row>
    <row r="381" spans="1:15" x14ac:dyDescent="0.3">
      <c r="A381">
        <v>4558609924</v>
      </c>
      <c r="B381" t="s">
        <v>26</v>
      </c>
      <c r="C381">
        <v>12764</v>
      </c>
      <c r="D381" s="10">
        <v>4.5500001907348597</v>
      </c>
      <c r="E381" s="10">
        <v>4.5500001907348597</v>
      </c>
      <c r="F381">
        <v>0</v>
      </c>
      <c r="G381" s="10">
        <v>0.34000000357627902</v>
      </c>
      <c r="H381" s="10">
        <v>0.20000000298023199</v>
      </c>
      <c r="I381" s="10">
        <v>4.0100002288818404</v>
      </c>
      <c r="J381">
        <v>0</v>
      </c>
      <c r="K381">
        <v>5</v>
      </c>
      <c r="L381">
        <v>5</v>
      </c>
      <c r="M381">
        <v>308</v>
      </c>
      <c r="N381">
        <v>1122</v>
      </c>
      <c r="O381">
        <v>2085</v>
      </c>
    </row>
    <row r="382" spans="1:15" x14ac:dyDescent="0.3">
      <c r="A382">
        <v>2320127002</v>
      </c>
      <c r="B382" t="s">
        <v>40</v>
      </c>
      <c r="C382">
        <v>12764</v>
      </c>
      <c r="D382" s="10">
        <v>4.9699997901916504</v>
      </c>
      <c r="E382" s="10">
        <v>4.9699997901916504</v>
      </c>
      <c r="F382">
        <v>0</v>
      </c>
      <c r="G382" s="10">
        <v>0</v>
      </c>
      <c r="H382" s="10">
        <v>0</v>
      </c>
      <c r="I382" s="10">
        <v>4.9699997901916504</v>
      </c>
      <c r="J382">
        <v>0</v>
      </c>
      <c r="K382">
        <v>0</v>
      </c>
      <c r="L382">
        <v>0</v>
      </c>
      <c r="M382">
        <v>319</v>
      </c>
      <c r="N382">
        <v>1121</v>
      </c>
      <c r="O382">
        <v>1972</v>
      </c>
    </row>
    <row r="383" spans="1:15" x14ac:dyDescent="0.3">
      <c r="A383">
        <v>2873212765</v>
      </c>
      <c r="B383" t="s">
        <v>44</v>
      </c>
      <c r="C383">
        <v>12764</v>
      </c>
      <c r="D383" s="10">
        <v>4.3299999237060502</v>
      </c>
      <c r="E383" s="10">
        <v>4.3299999237060502</v>
      </c>
      <c r="F383">
        <v>0</v>
      </c>
      <c r="G383" s="10">
        <v>0</v>
      </c>
      <c r="H383" s="10">
        <v>0</v>
      </c>
      <c r="I383" s="10">
        <v>4.3200001716613796</v>
      </c>
      <c r="J383">
        <v>9.9999997764825804E-3</v>
      </c>
      <c r="K383">
        <v>0</v>
      </c>
      <c r="L383">
        <v>0</v>
      </c>
      <c r="M383">
        <v>319</v>
      </c>
      <c r="N383">
        <v>1121</v>
      </c>
      <c r="O383">
        <v>1826</v>
      </c>
    </row>
    <row r="384" spans="1:15" x14ac:dyDescent="0.3">
      <c r="A384">
        <v>4558609924</v>
      </c>
      <c r="B384" t="s">
        <v>34</v>
      </c>
      <c r="C384">
        <v>12764</v>
      </c>
      <c r="D384" s="10">
        <v>2.2699999809265101</v>
      </c>
      <c r="E384" s="10">
        <v>2.2699999809265101</v>
      </c>
      <c r="F384">
        <v>0</v>
      </c>
      <c r="G384" s="10">
        <v>0</v>
      </c>
      <c r="H384" s="10">
        <v>0</v>
      </c>
      <c r="I384" s="10">
        <v>2.2699999809265101</v>
      </c>
      <c r="J384">
        <v>0</v>
      </c>
      <c r="K384">
        <v>0</v>
      </c>
      <c r="L384">
        <v>0</v>
      </c>
      <c r="M384">
        <v>190</v>
      </c>
      <c r="N384">
        <v>1121</v>
      </c>
      <c r="O384">
        <v>1692</v>
      </c>
    </row>
    <row r="385" spans="1:15" x14ac:dyDescent="0.3">
      <c r="A385">
        <v>2022484408</v>
      </c>
      <c r="B385" t="s">
        <v>30</v>
      </c>
      <c r="C385">
        <v>12764</v>
      </c>
      <c r="D385" s="10">
        <v>7.1300001144409197</v>
      </c>
      <c r="E385" s="10">
        <v>7.1300001144409197</v>
      </c>
      <c r="F385">
        <v>0</v>
      </c>
      <c r="G385" s="10">
        <v>1.03999996185303</v>
      </c>
      <c r="H385" s="10">
        <v>0.97000002861022905</v>
      </c>
      <c r="I385" s="10">
        <v>5.1199998855590803</v>
      </c>
      <c r="J385">
        <v>0</v>
      </c>
      <c r="K385">
        <v>19</v>
      </c>
      <c r="L385">
        <v>20</v>
      </c>
      <c r="M385">
        <v>282</v>
      </c>
      <c r="N385">
        <v>1119</v>
      </c>
      <c r="O385">
        <v>2463</v>
      </c>
    </row>
    <row r="386" spans="1:15" x14ac:dyDescent="0.3">
      <c r="A386">
        <v>2022484408</v>
      </c>
      <c r="B386" t="s">
        <v>35</v>
      </c>
      <c r="C386">
        <v>12764</v>
      </c>
      <c r="D386" s="10">
        <v>7.28999996185303</v>
      </c>
      <c r="E386" s="10">
        <v>7.28999996185303</v>
      </c>
      <c r="F386">
        <v>0</v>
      </c>
      <c r="G386" s="10">
        <v>2.6099998950958301</v>
      </c>
      <c r="H386" s="10">
        <v>0.34000000357627902</v>
      </c>
      <c r="I386" s="10">
        <v>4.3299999237060502</v>
      </c>
      <c r="J386">
        <v>0</v>
      </c>
      <c r="K386">
        <v>36</v>
      </c>
      <c r="L386">
        <v>8</v>
      </c>
      <c r="M386">
        <v>277</v>
      </c>
      <c r="N386">
        <v>1119</v>
      </c>
      <c r="O386">
        <v>2473</v>
      </c>
    </row>
    <row r="387" spans="1:15" x14ac:dyDescent="0.3">
      <c r="A387">
        <v>3372868164</v>
      </c>
      <c r="B387" t="s">
        <v>33</v>
      </c>
      <c r="C387">
        <v>12764</v>
      </c>
      <c r="D387" s="10">
        <v>3.5799999237060498</v>
      </c>
      <c r="E387" s="10">
        <v>3.5799999237060498</v>
      </c>
      <c r="F387">
        <v>0</v>
      </c>
      <c r="G387" s="10">
        <v>1.0599999427795399</v>
      </c>
      <c r="H387" s="10">
        <v>9.00000035762787E-2</v>
      </c>
      <c r="I387" s="10">
        <v>2.4200000762939502</v>
      </c>
      <c r="J387">
        <v>9.9999997764825804E-3</v>
      </c>
      <c r="K387">
        <v>17</v>
      </c>
      <c r="L387">
        <v>4</v>
      </c>
      <c r="M387">
        <v>300</v>
      </c>
      <c r="N387">
        <v>1119</v>
      </c>
      <c r="O387">
        <v>1946</v>
      </c>
    </row>
    <row r="388" spans="1:15" x14ac:dyDescent="0.3">
      <c r="A388">
        <v>6290855005</v>
      </c>
      <c r="B388" t="s">
        <v>22</v>
      </c>
      <c r="C388">
        <v>12764</v>
      </c>
      <c r="D388" s="10">
        <v>5.4000000953674299</v>
      </c>
      <c r="E388" s="10">
        <v>5.4000000953674299</v>
      </c>
      <c r="F388">
        <v>0</v>
      </c>
      <c r="G388" s="10">
        <v>0</v>
      </c>
      <c r="H388" s="10">
        <v>0</v>
      </c>
      <c r="I388" s="10">
        <v>5.3899998664856001</v>
      </c>
      <c r="J388">
        <v>9.9999997764825804E-3</v>
      </c>
      <c r="K388">
        <v>0</v>
      </c>
      <c r="L388">
        <v>0</v>
      </c>
      <c r="M388">
        <v>321</v>
      </c>
      <c r="N388">
        <v>1119</v>
      </c>
      <c r="O388">
        <v>2839</v>
      </c>
    </row>
    <row r="389" spans="1:15" x14ac:dyDescent="0.3">
      <c r="A389">
        <v>8877689391</v>
      </c>
      <c r="B389" t="s">
        <v>24</v>
      </c>
      <c r="C389">
        <v>12764</v>
      </c>
      <c r="D389" s="10">
        <v>17.620000839233398</v>
      </c>
      <c r="E389" s="10">
        <v>17.620000839233398</v>
      </c>
      <c r="F389">
        <v>0</v>
      </c>
      <c r="G389" s="10">
        <v>12.289999961853001</v>
      </c>
      <c r="H389" s="10">
        <v>0.41999998688697798</v>
      </c>
      <c r="I389" s="10">
        <v>4.8899998664856001</v>
      </c>
      <c r="J389">
        <v>0</v>
      </c>
      <c r="K389">
        <v>82</v>
      </c>
      <c r="L389">
        <v>13</v>
      </c>
      <c r="M389">
        <v>226</v>
      </c>
      <c r="N389">
        <v>1119</v>
      </c>
      <c r="O389">
        <v>3659</v>
      </c>
    </row>
    <row r="390" spans="1:15" x14ac:dyDescent="0.3">
      <c r="A390">
        <v>1844505072</v>
      </c>
      <c r="B390" t="s">
        <v>24</v>
      </c>
      <c r="C390">
        <v>12764</v>
      </c>
      <c r="D390" s="10">
        <v>5.3200001716613796</v>
      </c>
      <c r="E390" s="10">
        <v>5.3200001716613796</v>
      </c>
      <c r="F390">
        <v>0</v>
      </c>
      <c r="G390" s="10">
        <v>0.119999997317791</v>
      </c>
      <c r="H390" s="10">
        <v>0.519999980926514</v>
      </c>
      <c r="I390" s="10">
        <v>4.6799998283386204</v>
      </c>
      <c r="J390">
        <v>0</v>
      </c>
      <c r="K390">
        <v>2</v>
      </c>
      <c r="L390">
        <v>13</v>
      </c>
      <c r="M390">
        <v>308</v>
      </c>
      <c r="N390">
        <v>1117</v>
      </c>
      <c r="O390">
        <v>2062</v>
      </c>
    </row>
    <row r="391" spans="1:15" x14ac:dyDescent="0.3">
      <c r="A391">
        <v>4558609924</v>
      </c>
      <c r="B391" t="s">
        <v>40</v>
      </c>
      <c r="C391">
        <v>12764</v>
      </c>
      <c r="D391" s="10">
        <v>5.4400000572204599</v>
      </c>
      <c r="E391" s="10">
        <v>5.4400000572204599</v>
      </c>
      <c r="F391">
        <v>0</v>
      </c>
      <c r="G391" s="10">
        <v>1.6100000143051101</v>
      </c>
      <c r="H391" s="10">
        <v>1</v>
      </c>
      <c r="I391" s="10">
        <v>2.8299999237060498</v>
      </c>
      <c r="J391">
        <v>0</v>
      </c>
      <c r="K391">
        <v>23</v>
      </c>
      <c r="L391">
        <v>16</v>
      </c>
      <c r="M391">
        <v>233</v>
      </c>
      <c r="N391">
        <v>1116</v>
      </c>
      <c r="O391">
        <v>1973</v>
      </c>
    </row>
    <row r="392" spans="1:15" x14ac:dyDescent="0.3">
      <c r="A392">
        <v>6290855005</v>
      </c>
      <c r="B392" t="s">
        <v>33</v>
      </c>
      <c r="C392">
        <v>12764</v>
      </c>
      <c r="D392" s="10">
        <v>5.0999999046325701</v>
      </c>
      <c r="E392" s="10">
        <v>5.0999999046325701</v>
      </c>
      <c r="F392">
        <v>0</v>
      </c>
      <c r="G392" s="10">
        <v>0</v>
      </c>
      <c r="H392" s="10">
        <v>0</v>
      </c>
      <c r="I392" s="10">
        <v>5.0900001525878897</v>
      </c>
      <c r="J392">
        <v>9.9999997764825804E-3</v>
      </c>
      <c r="K392">
        <v>0</v>
      </c>
      <c r="L392">
        <v>0</v>
      </c>
      <c r="M392">
        <v>324</v>
      </c>
      <c r="N392">
        <v>1116</v>
      </c>
      <c r="O392">
        <v>2843</v>
      </c>
    </row>
    <row r="393" spans="1:15" x14ac:dyDescent="0.3">
      <c r="A393">
        <v>1644430081</v>
      </c>
      <c r="B393" t="s">
        <v>36</v>
      </c>
      <c r="C393">
        <v>12764</v>
      </c>
      <c r="D393" s="10">
        <v>9.3400001525878906</v>
      </c>
      <c r="E393" s="10">
        <v>9.3400001525878906</v>
      </c>
      <c r="F393">
        <v>0</v>
      </c>
      <c r="G393" s="10">
        <v>0.72000002861022905</v>
      </c>
      <c r="H393" s="10">
        <v>4.0900001525878897</v>
      </c>
      <c r="I393" s="10">
        <v>4.53999996185303</v>
      </c>
      <c r="J393">
        <v>0</v>
      </c>
      <c r="K393">
        <v>10</v>
      </c>
      <c r="L393">
        <v>94</v>
      </c>
      <c r="M393">
        <v>221</v>
      </c>
      <c r="N393">
        <v>1115</v>
      </c>
      <c r="O393">
        <v>3324</v>
      </c>
    </row>
    <row r="394" spans="1:15" x14ac:dyDescent="0.3">
      <c r="A394">
        <v>3372868164</v>
      </c>
      <c r="B394" t="s">
        <v>26</v>
      </c>
      <c r="C394">
        <v>12764</v>
      </c>
      <c r="D394" s="10">
        <v>5.0700001716613796</v>
      </c>
      <c r="E394" s="10">
        <v>5.0700001716613796</v>
      </c>
      <c r="F394">
        <v>0</v>
      </c>
      <c r="G394" s="10">
        <v>1.3999999761581401</v>
      </c>
      <c r="H394" s="10">
        <v>7.9999998211860698E-2</v>
      </c>
      <c r="I394" s="10">
        <v>3.5799999237060498</v>
      </c>
      <c r="J394">
        <v>0</v>
      </c>
      <c r="K394">
        <v>20</v>
      </c>
      <c r="L394">
        <v>2</v>
      </c>
      <c r="M394">
        <v>303</v>
      </c>
      <c r="N394">
        <v>1115</v>
      </c>
      <c r="O394">
        <v>1995</v>
      </c>
    </row>
    <row r="395" spans="1:15" x14ac:dyDescent="0.3">
      <c r="A395">
        <v>8053475328</v>
      </c>
      <c r="B395" t="s">
        <v>20</v>
      </c>
      <c r="C395">
        <v>12764</v>
      </c>
      <c r="D395" s="10">
        <v>13.689999580383301</v>
      </c>
      <c r="E395" s="10">
        <v>13.689999580383301</v>
      </c>
      <c r="F395">
        <v>0</v>
      </c>
      <c r="G395" s="10">
        <v>9.2399997711181605</v>
      </c>
      <c r="H395" s="10">
        <v>0.80000001192092896</v>
      </c>
      <c r="I395" s="10">
        <v>3.6400001049041699</v>
      </c>
      <c r="J395">
        <v>0</v>
      </c>
      <c r="K395">
        <v>111</v>
      </c>
      <c r="L395">
        <v>21</v>
      </c>
      <c r="M395">
        <v>195</v>
      </c>
      <c r="N395">
        <v>1113</v>
      </c>
      <c r="O395">
        <v>3213</v>
      </c>
    </row>
    <row r="396" spans="1:15" x14ac:dyDescent="0.3">
      <c r="A396">
        <v>2022484408</v>
      </c>
      <c r="B396" t="s">
        <v>38</v>
      </c>
      <c r="C396">
        <v>12764</v>
      </c>
      <c r="D396" s="10">
        <v>8.3500003814697301</v>
      </c>
      <c r="E396" s="10">
        <v>8.3500003814697301</v>
      </c>
      <c r="F396">
        <v>0</v>
      </c>
      <c r="G396" s="10">
        <v>2.78999996185303</v>
      </c>
      <c r="H396" s="10">
        <v>0.86000001430511497</v>
      </c>
      <c r="I396" s="10">
        <v>4.6999998092651403</v>
      </c>
      <c r="J396">
        <v>0</v>
      </c>
      <c r="K396">
        <v>55</v>
      </c>
      <c r="L396">
        <v>20</v>
      </c>
      <c r="M396">
        <v>253</v>
      </c>
      <c r="N396">
        <v>1112</v>
      </c>
      <c r="O396">
        <v>2609</v>
      </c>
    </row>
    <row r="397" spans="1:15" x14ac:dyDescent="0.3">
      <c r="A397">
        <v>2320127002</v>
      </c>
      <c r="B397" t="s">
        <v>15</v>
      </c>
      <c r="C397">
        <v>12764</v>
      </c>
      <c r="D397" s="10">
        <v>7.4899997711181596</v>
      </c>
      <c r="E397" s="10">
        <v>7.4899997711181596</v>
      </c>
      <c r="F397">
        <v>0</v>
      </c>
      <c r="G397" s="10">
        <v>1.16999995708466</v>
      </c>
      <c r="H397" s="10">
        <v>0.31000000238418601</v>
      </c>
      <c r="I397" s="10">
        <v>6.0100002288818404</v>
      </c>
      <c r="J397">
        <v>0</v>
      </c>
      <c r="K397">
        <v>13</v>
      </c>
      <c r="L397">
        <v>9</v>
      </c>
      <c r="M397">
        <v>306</v>
      </c>
      <c r="N397">
        <v>1112</v>
      </c>
      <c r="O397">
        <v>2124</v>
      </c>
    </row>
    <row r="398" spans="1:15" x14ac:dyDescent="0.3">
      <c r="A398">
        <v>4558609924</v>
      </c>
      <c r="B398" t="s">
        <v>19</v>
      </c>
      <c r="C398">
        <v>12764</v>
      </c>
      <c r="D398" s="10">
        <v>4.8200001716613796</v>
      </c>
      <c r="E398" s="10">
        <v>4.8200001716613796</v>
      </c>
      <c r="F398">
        <v>0</v>
      </c>
      <c r="G398" s="10">
        <v>0.55000001192092896</v>
      </c>
      <c r="H398" s="10">
        <v>0.75</v>
      </c>
      <c r="I398" s="10">
        <v>3.5</v>
      </c>
      <c r="J398">
        <v>0</v>
      </c>
      <c r="K398">
        <v>8</v>
      </c>
      <c r="L398">
        <v>12</v>
      </c>
      <c r="M398">
        <v>308</v>
      </c>
      <c r="N398">
        <v>1112</v>
      </c>
      <c r="O398">
        <v>1997</v>
      </c>
    </row>
    <row r="399" spans="1:15" x14ac:dyDescent="0.3">
      <c r="A399">
        <v>6290855005</v>
      </c>
      <c r="B399" t="s">
        <v>18</v>
      </c>
      <c r="C399">
        <v>12764</v>
      </c>
      <c r="D399" s="10">
        <v>7.1799998283386204</v>
      </c>
      <c r="E399" s="10">
        <v>7.1799998283386204</v>
      </c>
      <c r="F399">
        <v>0</v>
      </c>
      <c r="G399" s="10">
        <v>0</v>
      </c>
      <c r="H399" s="10">
        <v>0</v>
      </c>
      <c r="I399" s="10">
        <v>7.1700000762939498</v>
      </c>
      <c r="J399">
        <v>9.9999997764825804E-3</v>
      </c>
      <c r="K399">
        <v>0</v>
      </c>
      <c r="L399">
        <v>0</v>
      </c>
      <c r="M399">
        <v>328</v>
      </c>
      <c r="N399">
        <v>1112</v>
      </c>
      <c r="O399">
        <v>2896</v>
      </c>
    </row>
    <row r="400" spans="1:15" x14ac:dyDescent="0.3">
      <c r="A400">
        <v>7007744171</v>
      </c>
      <c r="B400" t="s">
        <v>35</v>
      </c>
      <c r="C400">
        <v>12764</v>
      </c>
      <c r="D400" s="10">
        <v>9.1800003051757795</v>
      </c>
      <c r="E400" s="10">
        <v>8.7200002670288104</v>
      </c>
      <c r="F400">
        <v>3</v>
      </c>
      <c r="G400" s="10">
        <v>4.6399998664856001</v>
      </c>
      <c r="H400" s="10">
        <v>0.69999998807907104</v>
      </c>
      <c r="I400" s="10">
        <v>3.8299999237060498</v>
      </c>
      <c r="J400">
        <v>0</v>
      </c>
      <c r="K400">
        <v>64</v>
      </c>
      <c r="L400">
        <v>14</v>
      </c>
      <c r="M400">
        <v>250</v>
      </c>
      <c r="N400">
        <v>1112</v>
      </c>
      <c r="O400">
        <v>2642</v>
      </c>
    </row>
    <row r="401" spans="1:15" x14ac:dyDescent="0.3">
      <c r="A401">
        <v>4558609924</v>
      </c>
      <c r="B401" t="s">
        <v>33</v>
      </c>
      <c r="C401">
        <v>12764</v>
      </c>
      <c r="D401" s="10">
        <v>6.8200001716613796</v>
      </c>
      <c r="E401" s="10">
        <v>6.8200001716613796</v>
      </c>
      <c r="F401">
        <v>0</v>
      </c>
      <c r="G401" s="10">
        <v>0.46999999880790699</v>
      </c>
      <c r="H401" s="10">
        <v>1.8899999856948899</v>
      </c>
      <c r="I401" s="10">
        <v>4.46000003814697</v>
      </c>
      <c r="J401">
        <v>0</v>
      </c>
      <c r="K401">
        <v>7</v>
      </c>
      <c r="L401">
        <v>29</v>
      </c>
      <c r="M401">
        <v>293</v>
      </c>
      <c r="N401">
        <v>1111</v>
      </c>
      <c r="O401">
        <v>2105</v>
      </c>
    </row>
    <row r="402" spans="1:15" x14ac:dyDescent="0.3">
      <c r="A402">
        <v>4558609924</v>
      </c>
      <c r="B402" t="s">
        <v>20</v>
      </c>
      <c r="C402">
        <v>12764</v>
      </c>
      <c r="D402" s="10">
        <v>6.4000000953674299</v>
      </c>
      <c r="E402" s="10">
        <v>6.4000000953674299</v>
      </c>
      <c r="F402">
        <v>0</v>
      </c>
      <c r="G402" s="10">
        <v>0.55000001192092896</v>
      </c>
      <c r="H402" s="10">
        <v>1.1399999856948899</v>
      </c>
      <c r="I402" s="10">
        <v>4.71000003814697</v>
      </c>
      <c r="J402">
        <v>0</v>
      </c>
      <c r="K402">
        <v>7</v>
      </c>
      <c r="L402">
        <v>19</v>
      </c>
      <c r="M402">
        <v>304</v>
      </c>
      <c r="N402">
        <v>1110</v>
      </c>
      <c r="O402">
        <v>2117</v>
      </c>
    </row>
    <row r="403" spans="1:15" x14ac:dyDescent="0.3">
      <c r="A403">
        <v>2873212765</v>
      </c>
      <c r="B403" t="s">
        <v>17</v>
      </c>
      <c r="C403">
        <v>12764</v>
      </c>
      <c r="D403" s="10">
        <v>5.3200001716613796</v>
      </c>
      <c r="E403" s="10">
        <v>5.3200001716613796</v>
      </c>
      <c r="F403">
        <v>0</v>
      </c>
      <c r="G403" s="10">
        <v>0</v>
      </c>
      <c r="H403" s="10">
        <v>0</v>
      </c>
      <c r="I403" s="10">
        <v>5.3200001716613796</v>
      </c>
      <c r="J403">
        <v>0</v>
      </c>
      <c r="K403">
        <v>0</v>
      </c>
      <c r="L403">
        <v>0</v>
      </c>
      <c r="M403">
        <v>331</v>
      </c>
      <c r="N403">
        <v>1109</v>
      </c>
      <c r="O403">
        <v>1893</v>
      </c>
    </row>
    <row r="404" spans="1:15" x14ac:dyDescent="0.3">
      <c r="A404">
        <v>1503960366</v>
      </c>
      <c r="B404" t="s">
        <v>30</v>
      </c>
      <c r="C404">
        <v>12764</v>
      </c>
      <c r="D404" s="10">
        <v>12.210000038146999</v>
      </c>
      <c r="E404" s="10">
        <v>12.210000038146999</v>
      </c>
      <c r="F404">
        <v>0</v>
      </c>
      <c r="G404" s="10">
        <v>6.4000000953674299</v>
      </c>
      <c r="H404" s="10">
        <v>0.40999999642372098</v>
      </c>
      <c r="I404" s="10">
        <v>5.4099998474121103</v>
      </c>
      <c r="J404">
        <v>0</v>
      </c>
      <c r="K404">
        <v>78</v>
      </c>
      <c r="L404">
        <v>11</v>
      </c>
      <c r="M404">
        <v>243</v>
      </c>
      <c r="N404">
        <v>1108</v>
      </c>
      <c r="O404">
        <v>2159</v>
      </c>
    </row>
    <row r="405" spans="1:15" x14ac:dyDescent="0.3">
      <c r="A405">
        <v>4319703577</v>
      </c>
      <c r="B405" t="s">
        <v>37</v>
      </c>
      <c r="C405">
        <v>12764</v>
      </c>
      <c r="D405" s="10">
        <v>7.0199999809265101</v>
      </c>
      <c r="E405" s="10">
        <v>7.0199999809265101</v>
      </c>
      <c r="F405">
        <v>0</v>
      </c>
      <c r="G405" s="10">
        <v>0.58999997377395597</v>
      </c>
      <c r="H405" s="10">
        <v>0.57999998331069902</v>
      </c>
      <c r="I405" s="10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4445114986</v>
      </c>
      <c r="B406" t="s">
        <v>32</v>
      </c>
      <c r="C406">
        <v>12764</v>
      </c>
      <c r="D406" s="10">
        <v>3.1400001049041699</v>
      </c>
      <c r="E406" s="10">
        <v>3.1400001049041699</v>
      </c>
      <c r="F406">
        <v>0</v>
      </c>
      <c r="G406" s="10">
        <v>0</v>
      </c>
      <c r="H406" s="10">
        <v>0</v>
      </c>
      <c r="I406" s="10">
        <v>3.1300001144409202</v>
      </c>
      <c r="J406">
        <v>0</v>
      </c>
      <c r="K406">
        <v>0</v>
      </c>
      <c r="L406">
        <v>0</v>
      </c>
      <c r="M406">
        <v>226</v>
      </c>
      <c r="N406">
        <v>1106</v>
      </c>
      <c r="O406">
        <v>2196</v>
      </c>
    </row>
    <row r="407" spans="1:15" x14ac:dyDescent="0.3">
      <c r="A407">
        <v>8583815059</v>
      </c>
      <c r="B407" t="s">
        <v>44</v>
      </c>
      <c r="C407">
        <v>12764</v>
      </c>
      <c r="D407" s="10">
        <v>6.78999996185303</v>
      </c>
      <c r="E407" s="10">
        <v>6.78999996185303</v>
      </c>
      <c r="F407">
        <v>0</v>
      </c>
      <c r="G407" s="10">
        <v>0.37000000476837203</v>
      </c>
      <c r="H407" s="10">
        <v>3.2400000095367401</v>
      </c>
      <c r="I407" s="10">
        <v>3.1700000762939502</v>
      </c>
      <c r="J407">
        <v>0</v>
      </c>
      <c r="K407">
        <v>5</v>
      </c>
      <c r="L407">
        <v>71</v>
      </c>
      <c r="M407">
        <v>177</v>
      </c>
      <c r="N407">
        <v>1106</v>
      </c>
      <c r="O407">
        <v>2804</v>
      </c>
    </row>
    <row r="408" spans="1:15" x14ac:dyDescent="0.3">
      <c r="A408">
        <v>2022484408</v>
      </c>
      <c r="B408" t="s">
        <v>25</v>
      </c>
      <c r="C408">
        <v>12764</v>
      </c>
      <c r="D408" s="10">
        <v>9.3299999237060494</v>
      </c>
      <c r="E408" s="10">
        <v>9.3299999237060494</v>
      </c>
      <c r="F408">
        <v>0</v>
      </c>
      <c r="G408" s="10">
        <v>4.4299998283386204</v>
      </c>
      <c r="H408" s="10">
        <v>0.41999998688697798</v>
      </c>
      <c r="I408" s="10">
        <v>4.4699997901916504</v>
      </c>
      <c r="J408">
        <v>0</v>
      </c>
      <c r="K408">
        <v>52</v>
      </c>
      <c r="L408">
        <v>10</v>
      </c>
      <c r="M408">
        <v>273</v>
      </c>
      <c r="N408">
        <v>1105</v>
      </c>
      <c r="O408">
        <v>2638</v>
      </c>
    </row>
    <row r="409" spans="1:15" x14ac:dyDescent="0.3">
      <c r="A409">
        <v>2022484408</v>
      </c>
      <c r="B409" t="s">
        <v>37</v>
      </c>
      <c r="C409">
        <v>12764</v>
      </c>
      <c r="D409" s="10">
        <v>8.2899999618530291</v>
      </c>
      <c r="E409" s="10">
        <v>8.2899999618530291</v>
      </c>
      <c r="F409">
        <v>0</v>
      </c>
      <c r="G409" s="10">
        <v>2.5099999904632599</v>
      </c>
      <c r="H409" s="10">
        <v>0.93000000715255704</v>
      </c>
      <c r="I409" s="10">
        <v>4.8499999046325701</v>
      </c>
      <c r="J409">
        <v>0</v>
      </c>
      <c r="K409">
        <v>36</v>
      </c>
      <c r="L409">
        <v>27</v>
      </c>
      <c r="M409">
        <v>272</v>
      </c>
      <c r="N409">
        <v>1105</v>
      </c>
      <c r="O409">
        <v>2649</v>
      </c>
    </row>
    <row r="410" spans="1:15" x14ac:dyDescent="0.3">
      <c r="A410">
        <v>2320127002</v>
      </c>
      <c r="B410" t="s">
        <v>16</v>
      </c>
      <c r="C410">
        <v>12764</v>
      </c>
      <c r="D410" s="10">
        <v>4.9000000953674299</v>
      </c>
      <c r="E410" s="10">
        <v>4.9000000953674299</v>
      </c>
      <c r="F410">
        <v>0</v>
      </c>
      <c r="G410" s="10">
        <v>0</v>
      </c>
      <c r="H410" s="10">
        <v>0</v>
      </c>
      <c r="I410" s="10">
        <v>4.9000000953674299</v>
      </c>
      <c r="J410">
        <v>0</v>
      </c>
      <c r="K410">
        <v>0</v>
      </c>
      <c r="L410">
        <v>0</v>
      </c>
      <c r="M410">
        <v>335</v>
      </c>
      <c r="N410">
        <v>1105</v>
      </c>
      <c r="O410">
        <v>2003</v>
      </c>
    </row>
    <row r="411" spans="1:15" x14ac:dyDescent="0.3">
      <c r="A411">
        <v>3372868164</v>
      </c>
      <c r="B411" t="s">
        <v>18</v>
      </c>
      <c r="C411">
        <v>12764</v>
      </c>
      <c r="D411" s="10">
        <v>5.0799999237060502</v>
      </c>
      <c r="E411" s="10">
        <v>5.0799999237060502</v>
      </c>
      <c r="F411">
        <v>0</v>
      </c>
      <c r="G411" s="10">
        <v>0</v>
      </c>
      <c r="H411" s="10">
        <v>0</v>
      </c>
      <c r="I411" s="10">
        <v>5.0599999427795401</v>
      </c>
      <c r="J411">
        <v>1.9999999552965199E-2</v>
      </c>
      <c r="K411">
        <v>0</v>
      </c>
      <c r="L411">
        <v>0</v>
      </c>
      <c r="M411">
        <v>335</v>
      </c>
      <c r="N411">
        <v>1105</v>
      </c>
      <c r="O411">
        <v>1908</v>
      </c>
    </row>
    <row r="412" spans="1:15" x14ac:dyDescent="0.3">
      <c r="A412">
        <v>3372868164</v>
      </c>
      <c r="B412" t="s">
        <v>20</v>
      </c>
      <c r="C412">
        <v>12764</v>
      </c>
      <c r="D412" s="10">
        <v>5.8800001144409197</v>
      </c>
      <c r="E412" s="10">
        <v>5.8800001144409197</v>
      </c>
      <c r="F412">
        <v>0</v>
      </c>
      <c r="G412" s="10">
        <v>1.4099999666214</v>
      </c>
      <c r="H412" s="10">
        <v>0.10000000149011599</v>
      </c>
      <c r="I412" s="10">
        <v>4.3600001335143999</v>
      </c>
      <c r="J412">
        <v>9.9999997764825804E-3</v>
      </c>
      <c r="K412">
        <v>11</v>
      </c>
      <c r="L412">
        <v>2</v>
      </c>
      <c r="M412">
        <v>322</v>
      </c>
      <c r="N412">
        <v>1105</v>
      </c>
      <c r="O412">
        <v>1964</v>
      </c>
    </row>
    <row r="413" spans="1:15" x14ac:dyDescent="0.3">
      <c r="A413">
        <v>2022484408</v>
      </c>
      <c r="B413" t="s">
        <v>36</v>
      </c>
      <c r="C413">
        <v>12764</v>
      </c>
      <c r="D413" s="10">
        <v>8.7399997711181605</v>
      </c>
      <c r="E413" s="10">
        <v>8.7399997711181605</v>
      </c>
      <c r="F413">
        <v>0</v>
      </c>
      <c r="G413" s="10">
        <v>3.9900000095367401</v>
      </c>
      <c r="H413" s="10">
        <v>0.46000000834464999</v>
      </c>
      <c r="I413" s="10">
        <v>4.2800002098083496</v>
      </c>
      <c r="J413">
        <v>0</v>
      </c>
      <c r="K413">
        <v>72</v>
      </c>
      <c r="L413">
        <v>14</v>
      </c>
      <c r="M413">
        <v>250</v>
      </c>
      <c r="N413">
        <v>1104</v>
      </c>
      <c r="O413">
        <v>2752</v>
      </c>
    </row>
    <row r="414" spans="1:15" x14ac:dyDescent="0.3">
      <c r="A414">
        <v>2022484408</v>
      </c>
      <c r="B414" t="s">
        <v>39</v>
      </c>
      <c r="C414">
        <v>12764</v>
      </c>
      <c r="D414" s="10">
        <v>7.1799998283386204</v>
      </c>
      <c r="E414" s="10">
        <v>7.1799998283386204</v>
      </c>
      <c r="F414">
        <v>0</v>
      </c>
      <c r="G414" s="10">
        <v>1.87000000476837</v>
      </c>
      <c r="H414" s="10">
        <v>0.67000001668930098</v>
      </c>
      <c r="I414" s="10">
        <v>4.6399998664856001</v>
      </c>
      <c r="J414">
        <v>0</v>
      </c>
      <c r="K414">
        <v>24</v>
      </c>
      <c r="L414">
        <v>17</v>
      </c>
      <c r="M414">
        <v>295</v>
      </c>
      <c r="N414">
        <v>1104</v>
      </c>
      <c r="O414">
        <v>2498</v>
      </c>
    </row>
    <row r="415" spans="1:15" x14ac:dyDescent="0.3">
      <c r="A415">
        <v>8053475328</v>
      </c>
      <c r="B415" t="s">
        <v>28</v>
      </c>
      <c r="C415">
        <v>12764</v>
      </c>
      <c r="D415" s="10">
        <v>15.689999580383301</v>
      </c>
      <c r="E415" s="10">
        <v>15.689999580383301</v>
      </c>
      <c r="F415">
        <v>0</v>
      </c>
      <c r="G415" s="10">
        <v>11.3699998855591</v>
      </c>
      <c r="H415" s="10">
        <v>0.46000000834464999</v>
      </c>
      <c r="I415" s="10">
        <v>3.8599998950958301</v>
      </c>
      <c r="J415">
        <v>0</v>
      </c>
      <c r="K415">
        <v>118</v>
      </c>
      <c r="L415">
        <v>9</v>
      </c>
      <c r="M415">
        <v>209</v>
      </c>
      <c r="N415">
        <v>1104</v>
      </c>
      <c r="O415">
        <v>3403</v>
      </c>
    </row>
    <row r="416" spans="1:15" x14ac:dyDescent="0.3">
      <c r="A416">
        <v>8877689391</v>
      </c>
      <c r="B416" t="s">
        <v>30</v>
      </c>
      <c r="C416">
        <v>12764</v>
      </c>
      <c r="D416" s="10">
        <v>20.649999618530298</v>
      </c>
      <c r="E416" s="10">
        <v>20.649999618530298</v>
      </c>
      <c r="F416">
        <v>0</v>
      </c>
      <c r="G416" s="10">
        <v>13.069999694824199</v>
      </c>
      <c r="H416" s="10">
        <v>0.43999999761581399</v>
      </c>
      <c r="I416" s="10">
        <v>7.0999999046325701</v>
      </c>
      <c r="J416">
        <v>0</v>
      </c>
      <c r="K416">
        <v>93</v>
      </c>
      <c r="L416">
        <v>8</v>
      </c>
      <c r="M416">
        <v>235</v>
      </c>
      <c r="N416">
        <v>1104</v>
      </c>
      <c r="O416">
        <v>3808</v>
      </c>
    </row>
    <row r="417" spans="1:15" x14ac:dyDescent="0.3">
      <c r="A417">
        <v>1844505072</v>
      </c>
      <c r="B417" t="s">
        <v>15</v>
      </c>
      <c r="C417">
        <v>12764</v>
      </c>
      <c r="D417" s="10">
        <v>4.4299998283386204</v>
      </c>
      <c r="E417" s="10">
        <v>4.4299998283386204</v>
      </c>
      <c r="F417">
        <v>0</v>
      </c>
      <c r="G417" s="10">
        <v>0</v>
      </c>
      <c r="H417" s="10">
        <v>0</v>
      </c>
      <c r="I417" s="10">
        <v>4.4299998283386204</v>
      </c>
      <c r="J417">
        <v>0</v>
      </c>
      <c r="K417">
        <v>0</v>
      </c>
      <c r="L417">
        <v>0</v>
      </c>
      <c r="M417">
        <v>339</v>
      </c>
      <c r="N417">
        <v>1101</v>
      </c>
      <c r="O417">
        <v>2030</v>
      </c>
    </row>
    <row r="418" spans="1:15" x14ac:dyDescent="0.3">
      <c r="A418">
        <v>7007744171</v>
      </c>
      <c r="B418" t="s">
        <v>16</v>
      </c>
      <c r="C418">
        <v>12764</v>
      </c>
      <c r="D418" s="10">
        <v>9.6499996185302699</v>
      </c>
      <c r="E418" s="10">
        <v>8.6000003814697301</v>
      </c>
      <c r="F418">
        <v>5</v>
      </c>
      <c r="G418" s="10">
        <v>4.6100001335143999</v>
      </c>
      <c r="H418" s="10">
        <v>0.56000000238418601</v>
      </c>
      <c r="I418" s="10">
        <v>4.4800000190734899</v>
      </c>
      <c r="J418">
        <v>0</v>
      </c>
      <c r="K418">
        <v>56</v>
      </c>
      <c r="L418">
        <v>22</v>
      </c>
      <c r="M418">
        <v>261</v>
      </c>
      <c r="N418">
        <v>1101</v>
      </c>
      <c r="O418">
        <v>2742</v>
      </c>
    </row>
    <row r="419" spans="1:15" x14ac:dyDescent="0.3">
      <c r="A419">
        <v>8877689391</v>
      </c>
      <c r="B419" t="s">
        <v>28</v>
      </c>
      <c r="C419">
        <v>12764</v>
      </c>
      <c r="D419" s="10">
        <v>8.7399997711181605</v>
      </c>
      <c r="E419" s="10">
        <v>8.7399997711181605</v>
      </c>
      <c r="F419">
        <v>0</v>
      </c>
      <c r="G419" s="10">
        <v>2.3699998855590798</v>
      </c>
      <c r="H419" s="10">
        <v>7.0000000298023196E-2</v>
      </c>
      <c r="I419" s="10">
        <v>6.2699999809265101</v>
      </c>
      <c r="J419">
        <v>9.9999997764825804E-3</v>
      </c>
      <c r="K419">
        <v>113</v>
      </c>
      <c r="L419">
        <v>8</v>
      </c>
      <c r="M419">
        <v>218</v>
      </c>
      <c r="N419">
        <v>1101</v>
      </c>
      <c r="O419">
        <v>3802</v>
      </c>
    </row>
    <row r="420" spans="1:15" x14ac:dyDescent="0.3">
      <c r="A420">
        <v>2022484408</v>
      </c>
      <c r="B420" t="s">
        <v>16</v>
      </c>
      <c r="C420">
        <v>12764</v>
      </c>
      <c r="D420" s="10">
        <v>8.5</v>
      </c>
      <c r="E420" s="10">
        <v>8.5</v>
      </c>
      <c r="F420">
        <v>0</v>
      </c>
      <c r="G420" s="10">
        <v>2.9900000095367401</v>
      </c>
      <c r="H420" s="10">
        <v>0.10000000149011599</v>
      </c>
      <c r="I420" s="10">
        <v>5.4099998474121103</v>
      </c>
      <c r="J420">
        <v>0</v>
      </c>
      <c r="K420">
        <v>43</v>
      </c>
      <c r="L420">
        <v>5</v>
      </c>
      <c r="M420">
        <v>292</v>
      </c>
      <c r="N420">
        <v>1100</v>
      </c>
      <c r="O420">
        <v>2601</v>
      </c>
    </row>
    <row r="421" spans="1:15" x14ac:dyDescent="0.3">
      <c r="A421">
        <v>4388161847</v>
      </c>
      <c r="B421" t="s">
        <v>39</v>
      </c>
      <c r="C421">
        <v>12764</v>
      </c>
      <c r="D421" s="10">
        <v>10.1300001144409</v>
      </c>
      <c r="E421" s="10">
        <v>10.1300001144409</v>
      </c>
      <c r="F421">
        <v>0</v>
      </c>
      <c r="G421" s="10">
        <v>2.1099998950958301</v>
      </c>
      <c r="H421" s="10">
        <v>2.0899999141693102</v>
      </c>
      <c r="I421" s="10">
        <v>5.9299998283386204</v>
      </c>
      <c r="J421">
        <v>0</v>
      </c>
      <c r="K421">
        <v>33</v>
      </c>
      <c r="L421">
        <v>45</v>
      </c>
      <c r="M421">
        <v>262</v>
      </c>
      <c r="N421">
        <v>1100</v>
      </c>
      <c r="O421">
        <v>3425</v>
      </c>
    </row>
    <row r="422" spans="1:15" x14ac:dyDescent="0.3">
      <c r="A422">
        <v>1644430081</v>
      </c>
      <c r="B422" t="s">
        <v>22</v>
      </c>
      <c r="C422">
        <v>12764</v>
      </c>
      <c r="D422" s="10">
        <v>8.1800003051757795</v>
      </c>
      <c r="E422" s="10">
        <v>8.1800003051757795</v>
      </c>
      <c r="F422">
        <v>0</v>
      </c>
      <c r="G422" s="10">
        <v>0.36000001430511502</v>
      </c>
      <c r="H422" s="10">
        <v>2.5299999713897701</v>
      </c>
      <c r="I422" s="10">
        <v>5.3000001907348597</v>
      </c>
      <c r="J422">
        <v>0</v>
      </c>
      <c r="K422">
        <v>5</v>
      </c>
      <c r="L422">
        <v>58</v>
      </c>
      <c r="M422">
        <v>278</v>
      </c>
      <c r="N422">
        <v>1099</v>
      </c>
      <c r="O422">
        <v>3300</v>
      </c>
    </row>
    <row r="423" spans="1:15" x14ac:dyDescent="0.3">
      <c r="A423">
        <v>1644430081</v>
      </c>
      <c r="B423" t="s">
        <v>42</v>
      </c>
      <c r="C423">
        <v>12764</v>
      </c>
      <c r="D423" s="10">
        <v>4.8299999237060502</v>
      </c>
      <c r="E423" s="10">
        <v>4.8299999237060502</v>
      </c>
      <c r="F423">
        <v>0</v>
      </c>
      <c r="G423" s="10">
        <v>2.3900001049041699</v>
      </c>
      <c r="H423" s="10">
        <v>0.34999999403953602</v>
      </c>
      <c r="I423" s="10">
        <v>2.0899999141693102</v>
      </c>
      <c r="J423">
        <v>9.9999997764825804E-3</v>
      </c>
      <c r="K423">
        <v>32</v>
      </c>
      <c r="L423">
        <v>6</v>
      </c>
      <c r="M423">
        <v>303</v>
      </c>
      <c r="N423">
        <v>1099</v>
      </c>
      <c r="O423">
        <v>3008</v>
      </c>
    </row>
    <row r="424" spans="1:15" x14ac:dyDescent="0.3">
      <c r="A424">
        <v>2873212765</v>
      </c>
      <c r="B424" t="s">
        <v>35</v>
      </c>
      <c r="C424">
        <v>12764</v>
      </c>
      <c r="D424" s="10">
        <v>5.0599999427795401</v>
      </c>
      <c r="E424" s="10">
        <v>5.0599999427795401</v>
      </c>
      <c r="F424">
        <v>0</v>
      </c>
      <c r="G424" s="10">
        <v>0</v>
      </c>
      <c r="H424" s="10">
        <v>0.20999999344348899</v>
      </c>
      <c r="I424" s="10">
        <v>4.8299999237060502</v>
      </c>
      <c r="J424">
        <v>1.9999999552965199E-2</v>
      </c>
      <c r="K424">
        <v>0</v>
      </c>
      <c r="L424">
        <v>7</v>
      </c>
      <c r="M424">
        <v>334</v>
      </c>
      <c r="N424">
        <v>1099</v>
      </c>
      <c r="O424">
        <v>1878</v>
      </c>
    </row>
    <row r="425" spans="1:15" x14ac:dyDescent="0.3">
      <c r="A425">
        <v>5577150313</v>
      </c>
      <c r="B425" t="s">
        <v>42</v>
      </c>
      <c r="C425">
        <v>12764</v>
      </c>
      <c r="D425" s="10">
        <v>2.5599999427795401</v>
      </c>
      <c r="E425" s="10">
        <v>2.5599999427795401</v>
      </c>
      <c r="F425">
        <v>0</v>
      </c>
      <c r="G425" s="10">
        <v>1.4299999475479099</v>
      </c>
      <c r="H425" s="10">
        <v>0.140000000596046</v>
      </c>
      <c r="I425" s="10">
        <v>0.99000000953674305</v>
      </c>
      <c r="J425">
        <v>0</v>
      </c>
      <c r="K425">
        <v>34</v>
      </c>
      <c r="L425">
        <v>11</v>
      </c>
      <c r="M425">
        <v>70</v>
      </c>
      <c r="N425">
        <v>1099</v>
      </c>
      <c r="O425">
        <v>2489</v>
      </c>
    </row>
    <row r="426" spans="1:15" x14ac:dyDescent="0.3">
      <c r="A426">
        <v>2022484408</v>
      </c>
      <c r="B426" t="s">
        <v>32</v>
      </c>
      <c r="C426">
        <v>12764</v>
      </c>
      <c r="D426" s="10">
        <v>7.1900000572204599</v>
      </c>
      <c r="E426" s="10">
        <v>7.1900000572204599</v>
      </c>
      <c r="F426">
        <v>0</v>
      </c>
      <c r="G426" s="10">
        <v>0.479999989271164</v>
      </c>
      <c r="H426" s="10">
        <v>1.21000003814697</v>
      </c>
      <c r="I426" s="10">
        <v>5.5</v>
      </c>
      <c r="J426">
        <v>0</v>
      </c>
      <c r="K426">
        <v>21</v>
      </c>
      <c r="L426">
        <v>40</v>
      </c>
      <c r="M426">
        <v>281</v>
      </c>
      <c r="N426">
        <v>1098</v>
      </c>
      <c r="O426">
        <v>2611</v>
      </c>
    </row>
    <row r="427" spans="1:15" x14ac:dyDescent="0.3">
      <c r="A427">
        <v>8877689391</v>
      </c>
      <c r="B427" t="s">
        <v>16</v>
      </c>
      <c r="C427">
        <v>12764</v>
      </c>
      <c r="D427" s="10">
        <v>9.5799999237060494</v>
      </c>
      <c r="E427" s="10">
        <v>9.5799999237060494</v>
      </c>
      <c r="F427">
        <v>0</v>
      </c>
      <c r="G427" s="10">
        <v>3.5499999523162802</v>
      </c>
      <c r="H427" s="10">
        <v>0.37999999523162797</v>
      </c>
      <c r="I427" s="10">
        <v>5.6399998664856001</v>
      </c>
      <c r="J427">
        <v>0</v>
      </c>
      <c r="K427">
        <v>108</v>
      </c>
      <c r="L427">
        <v>18</v>
      </c>
      <c r="M427">
        <v>216</v>
      </c>
      <c r="N427">
        <v>1098</v>
      </c>
      <c r="O427">
        <v>3566</v>
      </c>
    </row>
    <row r="428" spans="1:15" x14ac:dyDescent="0.3">
      <c r="A428">
        <v>4558609924</v>
      </c>
      <c r="B428" t="s">
        <v>32</v>
      </c>
      <c r="C428">
        <v>12764</v>
      </c>
      <c r="D428" s="10">
        <v>5.1799998283386204</v>
      </c>
      <c r="E428" s="10">
        <v>5.1799998283386204</v>
      </c>
      <c r="F428">
        <v>0</v>
      </c>
      <c r="G428" s="10">
        <v>1.0199999809265099</v>
      </c>
      <c r="H428" s="10">
        <v>1.8500000238418599</v>
      </c>
      <c r="I428" s="10">
        <v>2.3099999427795401</v>
      </c>
      <c r="J428">
        <v>0</v>
      </c>
      <c r="K428">
        <v>15</v>
      </c>
      <c r="L428">
        <v>29</v>
      </c>
      <c r="M428">
        <v>197</v>
      </c>
      <c r="N428">
        <v>1096</v>
      </c>
      <c r="O428">
        <v>1918</v>
      </c>
    </row>
    <row r="429" spans="1:15" x14ac:dyDescent="0.3">
      <c r="A429">
        <v>7007744171</v>
      </c>
      <c r="B429" t="s">
        <v>17</v>
      </c>
      <c r="C429">
        <v>12764</v>
      </c>
      <c r="D429" s="10">
        <v>8.2399997711181605</v>
      </c>
      <c r="E429" s="10">
        <v>7.4800000190734899</v>
      </c>
      <c r="F429">
        <v>3</v>
      </c>
      <c r="G429" s="10">
        <v>2.9500000476837198</v>
      </c>
      <c r="H429" s="10">
        <v>0.34000000357627902</v>
      </c>
      <c r="I429" s="10">
        <v>4.96000003814697</v>
      </c>
      <c r="J429">
        <v>0</v>
      </c>
      <c r="K429">
        <v>34</v>
      </c>
      <c r="L429">
        <v>6</v>
      </c>
      <c r="M429">
        <v>304</v>
      </c>
      <c r="N429">
        <v>1096</v>
      </c>
      <c r="O429">
        <v>2668</v>
      </c>
    </row>
    <row r="430" spans="1:15" x14ac:dyDescent="0.3">
      <c r="A430">
        <v>8053475328</v>
      </c>
      <c r="B430" t="s">
        <v>27</v>
      </c>
      <c r="C430">
        <v>12764</v>
      </c>
      <c r="D430" s="10">
        <v>17.950000762939499</v>
      </c>
      <c r="E430" s="10">
        <v>17.950000762939499</v>
      </c>
      <c r="F430">
        <v>0</v>
      </c>
      <c r="G430" s="10">
        <v>13.1300001144409</v>
      </c>
      <c r="H430" s="10">
        <v>1.54999995231628</v>
      </c>
      <c r="I430" s="10">
        <v>3.2599999904632599</v>
      </c>
      <c r="J430">
        <v>0</v>
      </c>
      <c r="K430">
        <v>129</v>
      </c>
      <c r="L430">
        <v>33</v>
      </c>
      <c r="M430">
        <v>182</v>
      </c>
      <c r="N430">
        <v>1096</v>
      </c>
      <c r="O430">
        <v>3577</v>
      </c>
    </row>
    <row r="431" spans="1:15" x14ac:dyDescent="0.3">
      <c r="A431">
        <v>2873212765</v>
      </c>
      <c r="B431" t="s">
        <v>42</v>
      </c>
      <c r="C431">
        <v>12764</v>
      </c>
      <c r="D431" s="10">
        <v>5.1900000572204599</v>
      </c>
      <c r="E431" s="10">
        <v>5.1900000572204599</v>
      </c>
      <c r="F431">
        <v>0</v>
      </c>
      <c r="G431" s="10">
        <v>0</v>
      </c>
      <c r="H431" s="10">
        <v>0</v>
      </c>
      <c r="I431" s="10">
        <v>5.1900000572204599</v>
      </c>
      <c r="J431">
        <v>0</v>
      </c>
      <c r="K431">
        <v>0</v>
      </c>
      <c r="L431">
        <v>0</v>
      </c>
      <c r="M431">
        <v>345</v>
      </c>
      <c r="N431">
        <v>1095</v>
      </c>
      <c r="O431">
        <v>1906</v>
      </c>
    </row>
    <row r="432" spans="1:15" x14ac:dyDescent="0.3">
      <c r="A432">
        <v>8877689391</v>
      </c>
      <c r="B432" t="s">
        <v>39</v>
      </c>
      <c r="C432">
        <v>12764</v>
      </c>
      <c r="D432" s="10">
        <v>19.340000152587901</v>
      </c>
      <c r="E432" s="10">
        <v>19.340000152587901</v>
      </c>
      <c r="F432">
        <v>0</v>
      </c>
      <c r="G432" s="10">
        <v>12.789999961853001</v>
      </c>
      <c r="H432" s="10">
        <v>0.28999999165535001</v>
      </c>
      <c r="I432" s="10">
        <v>6.1599998474121103</v>
      </c>
      <c r="J432">
        <v>0</v>
      </c>
      <c r="K432">
        <v>96</v>
      </c>
      <c r="L432">
        <v>17</v>
      </c>
      <c r="M432">
        <v>232</v>
      </c>
      <c r="N432">
        <v>1095</v>
      </c>
      <c r="O432">
        <v>4015</v>
      </c>
    </row>
    <row r="433" spans="1:15" x14ac:dyDescent="0.3">
      <c r="A433">
        <v>2873212765</v>
      </c>
      <c r="B433" t="s">
        <v>38</v>
      </c>
      <c r="C433">
        <v>12764</v>
      </c>
      <c r="D433" s="10">
        <v>5.6100001335143999</v>
      </c>
      <c r="E433" s="10">
        <v>5.6100001335143999</v>
      </c>
      <c r="F433">
        <v>0</v>
      </c>
      <c r="G433" s="10">
        <v>0.77999997138977095</v>
      </c>
      <c r="H433" s="10">
        <v>0.80000001192092896</v>
      </c>
      <c r="I433" s="10">
        <v>4.0300002098083496</v>
      </c>
      <c r="J433">
        <v>0</v>
      </c>
      <c r="K433">
        <v>13</v>
      </c>
      <c r="L433">
        <v>23</v>
      </c>
      <c r="M433">
        <v>311</v>
      </c>
      <c r="N433">
        <v>1093</v>
      </c>
      <c r="O433">
        <v>1971</v>
      </c>
    </row>
    <row r="434" spans="1:15" x14ac:dyDescent="0.3">
      <c r="A434">
        <v>8583815059</v>
      </c>
      <c r="B434" t="s">
        <v>33</v>
      </c>
      <c r="C434">
        <v>12764</v>
      </c>
      <c r="D434" s="10">
        <v>7.8699998855590803</v>
      </c>
      <c r="E434" s="10">
        <v>7.8699998855590803</v>
      </c>
      <c r="F434">
        <v>0</v>
      </c>
      <c r="G434" s="10">
        <v>0.15000000596046401</v>
      </c>
      <c r="H434" s="10">
        <v>1.2799999713897701</v>
      </c>
      <c r="I434" s="10">
        <v>6.4299998283386204</v>
      </c>
      <c r="J434">
        <v>0</v>
      </c>
      <c r="K434">
        <v>2</v>
      </c>
      <c r="L434">
        <v>28</v>
      </c>
      <c r="M434">
        <v>317</v>
      </c>
      <c r="N434">
        <v>1093</v>
      </c>
      <c r="O434">
        <v>3164</v>
      </c>
    </row>
    <row r="435" spans="1:15" x14ac:dyDescent="0.3">
      <c r="A435">
        <v>6290855005</v>
      </c>
      <c r="B435" t="s">
        <v>16</v>
      </c>
      <c r="C435">
        <v>12764</v>
      </c>
      <c r="D435" s="10">
        <v>5.4000000953674299</v>
      </c>
      <c r="E435" s="10">
        <v>5.4000000953674299</v>
      </c>
      <c r="F435">
        <v>0</v>
      </c>
      <c r="G435" s="10">
        <v>0</v>
      </c>
      <c r="H435" s="10">
        <v>0</v>
      </c>
      <c r="I435" s="10">
        <v>5.3899998664856001</v>
      </c>
      <c r="J435">
        <v>9.9999997764825804E-3</v>
      </c>
      <c r="K435">
        <v>0</v>
      </c>
      <c r="L435">
        <v>0</v>
      </c>
      <c r="M435">
        <v>350</v>
      </c>
      <c r="N435">
        <v>1090</v>
      </c>
      <c r="O435">
        <v>2905</v>
      </c>
    </row>
    <row r="436" spans="1:15" x14ac:dyDescent="0.3">
      <c r="A436">
        <v>8877689391</v>
      </c>
      <c r="B436" t="s">
        <v>33</v>
      </c>
      <c r="C436">
        <v>12764</v>
      </c>
      <c r="D436" s="10">
        <v>26.719999313354499</v>
      </c>
      <c r="E436" s="10">
        <v>26.719999313354499</v>
      </c>
      <c r="F436">
        <v>0</v>
      </c>
      <c r="G436" s="10">
        <v>21.659999847412099</v>
      </c>
      <c r="H436" s="10">
        <v>7.9999998211860698E-2</v>
      </c>
      <c r="I436" s="10">
        <v>4.9299998283386204</v>
      </c>
      <c r="J436">
        <v>0</v>
      </c>
      <c r="K436">
        <v>124</v>
      </c>
      <c r="L436">
        <v>4</v>
      </c>
      <c r="M436">
        <v>223</v>
      </c>
      <c r="N436">
        <v>1089</v>
      </c>
      <c r="O436">
        <v>4398</v>
      </c>
    </row>
    <row r="437" spans="1:15" x14ac:dyDescent="0.3">
      <c r="A437">
        <v>2873212765</v>
      </c>
      <c r="B437" t="s">
        <v>19</v>
      </c>
      <c r="C437">
        <v>12764</v>
      </c>
      <c r="D437" s="10">
        <v>6.6500000953674299</v>
      </c>
      <c r="E437" s="10">
        <v>6.6500000953674299</v>
      </c>
      <c r="F437">
        <v>0</v>
      </c>
      <c r="G437" s="10">
        <v>3.1099998950958301</v>
      </c>
      <c r="H437" s="10">
        <v>1.9999999552965199E-2</v>
      </c>
      <c r="I437" s="10">
        <v>3.5099999904632599</v>
      </c>
      <c r="J437">
        <v>9.9999997764825804E-3</v>
      </c>
      <c r="K437">
        <v>47</v>
      </c>
      <c r="L437">
        <v>1</v>
      </c>
      <c r="M437">
        <v>305</v>
      </c>
      <c r="N437">
        <v>1087</v>
      </c>
      <c r="O437">
        <v>2148</v>
      </c>
    </row>
    <row r="438" spans="1:15" x14ac:dyDescent="0.3">
      <c r="A438">
        <v>4558609924</v>
      </c>
      <c r="B438" t="s">
        <v>30</v>
      </c>
      <c r="C438">
        <v>12764</v>
      </c>
      <c r="D438" s="10">
        <v>6.3200001716613796</v>
      </c>
      <c r="E438" s="10">
        <v>6.3200001716613796</v>
      </c>
      <c r="F438">
        <v>0</v>
      </c>
      <c r="G438" s="10">
        <v>1.96000003814697</v>
      </c>
      <c r="H438" s="10">
        <v>0.88999998569488503</v>
      </c>
      <c r="I438" s="10">
        <v>3.46000003814697</v>
      </c>
      <c r="J438">
        <v>0</v>
      </c>
      <c r="K438">
        <v>27</v>
      </c>
      <c r="L438">
        <v>14</v>
      </c>
      <c r="M438">
        <v>312</v>
      </c>
      <c r="N438">
        <v>1087</v>
      </c>
      <c r="O438">
        <v>2098</v>
      </c>
    </row>
    <row r="439" spans="1:15" x14ac:dyDescent="0.3">
      <c r="A439">
        <v>2022484408</v>
      </c>
      <c r="B439" t="s">
        <v>29</v>
      </c>
      <c r="C439">
        <v>12764</v>
      </c>
      <c r="D439" s="10">
        <v>7.1900000572204599</v>
      </c>
      <c r="E439" s="10">
        <v>7.1900000572204599</v>
      </c>
      <c r="F439">
        <v>0</v>
      </c>
      <c r="G439" s="10">
        <v>1.4299999475479099</v>
      </c>
      <c r="H439" s="10">
        <v>0.66000002622604403</v>
      </c>
      <c r="I439" s="10">
        <v>5.1100001335143999</v>
      </c>
      <c r="J439">
        <v>0</v>
      </c>
      <c r="K439">
        <v>55</v>
      </c>
      <c r="L439">
        <v>24</v>
      </c>
      <c r="M439">
        <v>275</v>
      </c>
      <c r="N439">
        <v>1086</v>
      </c>
      <c r="O439">
        <v>2793</v>
      </c>
    </row>
    <row r="440" spans="1:15" x14ac:dyDescent="0.3">
      <c r="A440">
        <v>2022484408</v>
      </c>
      <c r="B440" t="s">
        <v>43</v>
      </c>
      <c r="C440">
        <v>12764</v>
      </c>
      <c r="D440" s="10">
        <v>8.9799995422363299</v>
      </c>
      <c r="E440" s="10">
        <v>8.9799995422363299</v>
      </c>
      <c r="F440">
        <v>0</v>
      </c>
      <c r="G440" s="10">
        <v>2.2200000286102299</v>
      </c>
      <c r="H440" s="10">
        <v>1.21000003814697</v>
      </c>
      <c r="I440" s="10">
        <v>5.5599999427795401</v>
      </c>
      <c r="J440">
        <v>0</v>
      </c>
      <c r="K440">
        <v>57</v>
      </c>
      <c r="L440">
        <v>28</v>
      </c>
      <c r="M440">
        <v>271</v>
      </c>
      <c r="N440">
        <v>1084</v>
      </c>
      <c r="O440">
        <v>2797</v>
      </c>
    </row>
    <row r="441" spans="1:15" x14ac:dyDescent="0.3">
      <c r="A441">
        <v>3372868164</v>
      </c>
      <c r="B441" t="s">
        <v>19</v>
      </c>
      <c r="C441">
        <v>12764</v>
      </c>
      <c r="D441" s="10">
        <v>4.7300000190734899</v>
      </c>
      <c r="E441" s="10">
        <v>4.7300000190734899</v>
      </c>
      <c r="F441">
        <v>0</v>
      </c>
      <c r="G441" s="10">
        <v>0</v>
      </c>
      <c r="H441" s="10">
        <v>0</v>
      </c>
      <c r="I441" s="10">
        <v>4.6999998092651403</v>
      </c>
      <c r="J441">
        <v>2.9999999329447701E-2</v>
      </c>
      <c r="K441">
        <v>0</v>
      </c>
      <c r="L441">
        <v>0</v>
      </c>
      <c r="M441">
        <v>356</v>
      </c>
      <c r="N441">
        <v>1084</v>
      </c>
      <c r="O441">
        <v>1908</v>
      </c>
    </row>
    <row r="442" spans="1:15" x14ac:dyDescent="0.3">
      <c r="A442">
        <v>3372868164</v>
      </c>
      <c r="B442" t="s">
        <v>29</v>
      </c>
      <c r="C442">
        <v>12764</v>
      </c>
      <c r="D442" s="10">
        <v>5.78999996185303</v>
      </c>
      <c r="E442" s="10">
        <v>5.78999996185303</v>
      </c>
      <c r="F442">
        <v>0</v>
      </c>
      <c r="G442" s="10">
        <v>1.8500000238418599</v>
      </c>
      <c r="H442" s="10">
        <v>5.0000000745058101E-2</v>
      </c>
      <c r="I442" s="10">
        <v>3.8699998855590798</v>
      </c>
      <c r="J442">
        <v>9.9999997764825804E-3</v>
      </c>
      <c r="K442">
        <v>22</v>
      </c>
      <c r="L442">
        <v>2</v>
      </c>
      <c r="M442">
        <v>333</v>
      </c>
      <c r="N442">
        <v>1083</v>
      </c>
      <c r="O442">
        <v>2057</v>
      </c>
    </row>
    <row r="443" spans="1:15" x14ac:dyDescent="0.3">
      <c r="A443">
        <v>1844505072</v>
      </c>
      <c r="B443" t="s">
        <v>32</v>
      </c>
      <c r="C443">
        <v>12764</v>
      </c>
      <c r="D443" s="10">
        <v>3.25</v>
      </c>
      <c r="E443" s="10">
        <v>3.25</v>
      </c>
      <c r="F443">
        <v>0</v>
      </c>
      <c r="G443" s="10">
        <v>0</v>
      </c>
      <c r="H443" s="10">
        <v>0</v>
      </c>
      <c r="I443" s="10">
        <v>3.25</v>
      </c>
      <c r="J443">
        <v>0</v>
      </c>
      <c r="K443">
        <v>0</v>
      </c>
      <c r="L443">
        <v>0</v>
      </c>
      <c r="M443">
        <v>247</v>
      </c>
      <c r="N443">
        <v>1082</v>
      </c>
      <c r="O443">
        <v>1856</v>
      </c>
    </row>
    <row r="444" spans="1:15" x14ac:dyDescent="0.3">
      <c r="A444">
        <v>2873212765</v>
      </c>
      <c r="B444" t="s">
        <v>28</v>
      </c>
      <c r="C444">
        <v>12764</v>
      </c>
      <c r="D444" s="10">
        <v>4.9499998092651403</v>
      </c>
      <c r="E444" s="10">
        <v>4.9499998092651403</v>
      </c>
      <c r="F444">
        <v>0</v>
      </c>
      <c r="G444" s="10">
        <v>0</v>
      </c>
      <c r="H444" s="10">
        <v>0</v>
      </c>
      <c r="I444" s="10">
        <v>4.9499998092651403</v>
      </c>
      <c r="J444">
        <v>0</v>
      </c>
      <c r="K444">
        <v>0</v>
      </c>
      <c r="L444">
        <v>0</v>
      </c>
      <c r="M444">
        <v>359</v>
      </c>
      <c r="N444">
        <v>1081</v>
      </c>
      <c r="O444">
        <v>1907</v>
      </c>
    </row>
    <row r="445" spans="1:15" x14ac:dyDescent="0.3">
      <c r="A445">
        <v>4558609924</v>
      </c>
      <c r="B445" t="s">
        <v>44</v>
      </c>
      <c r="C445">
        <v>12764</v>
      </c>
      <c r="D445" s="10">
        <v>6.0199999809265101</v>
      </c>
      <c r="E445" s="10">
        <v>6.0199999809265101</v>
      </c>
      <c r="F445">
        <v>0</v>
      </c>
      <c r="G445" s="10">
        <v>0.259999990463257</v>
      </c>
      <c r="H445" s="10">
        <v>1.8200000524520901</v>
      </c>
      <c r="I445" s="10">
        <v>3.9400000572204599</v>
      </c>
      <c r="J445">
        <v>0</v>
      </c>
      <c r="K445">
        <v>4</v>
      </c>
      <c r="L445">
        <v>31</v>
      </c>
      <c r="M445">
        <v>324</v>
      </c>
      <c r="N445">
        <v>1081</v>
      </c>
      <c r="O445">
        <v>2131</v>
      </c>
    </row>
    <row r="446" spans="1:15" x14ac:dyDescent="0.3">
      <c r="A446">
        <v>4558609924</v>
      </c>
      <c r="B446" t="s">
        <v>21</v>
      </c>
      <c r="C446">
        <v>12764</v>
      </c>
      <c r="D446" s="10">
        <v>5.9099998474121103</v>
      </c>
      <c r="E446" s="10">
        <v>5.9099998474121103</v>
      </c>
      <c r="F446">
        <v>0</v>
      </c>
      <c r="G446" s="10">
        <v>0.980000019073486</v>
      </c>
      <c r="H446" s="10">
        <v>0.93000000715255704</v>
      </c>
      <c r="I446" s="10">
        <v>4</v>
      </c>
      <c r="J446">
        <v>0</v>
      </c>
      <c r="K446">
        <v>14</v>
      </c>
      <c r="L446">
        <v>15</v>
      </c>
      <c r="M446">
        <v>331</v>
      </c>
      <c r="N446">
        <v>1080</v>
      </c>
      <c r="O446">
        <v>2116</v>
      </c>
    </row>
    <row r="447" spans="1:15" x14ac:dyDescent="0.3">
      <c r="A447">
        <v>6775888955</v>
      </c>
      <c r="B447" t="s">
        <v>23</v>
      </c>
      <c r="C447">
        <v>12764</v>
      </c>
      <c r="D447" s="10">
        <v>7.7199997901916504</v>
      </c>
      <c r="E447" s="10">
        <v>7.7199997901916504</v>
      </c>
      <c r="F447">
        <v>0</v>
      </c>
      <c r="G447" s="10">
        <v>3.7699999809265101</v>
      </c>
      <c r="H447" s="10">
        <v>1.7400000095367401</v>
      </c>
      <c r="I447" s="10">
        <v>2.2200000286102299</v>
      </c>
      <c r="J447">
        <v>0</v>
      </c>
      <c r="K447">
        <v>70</v>
      </c>
      <c r="L447">
        <v>113</v>
      </c>
      <c r="M447">
        <v>178</v>
      </c>
      <c r="N447">
        <v>1079</v>
      </c>
      <c r="O447">
        <v>3727</v>
      </c>
    </row>
    <row r="448" spans="1:15" x14ac:dyDescent="0.3">
      <c r="A448">
        <v>2022484408</v>
      </c>
      <c r="B448" t="s">
        <v>21</v>
      </c>
      <c r="C448">
        <v>12764</v>
      </c>
      <c r="D448" s="10">
        <v>10.069999694824199</v>
      </c>
      <c r="E448" s="10">
        <v>10.069999694824199</v>
      </c>
      <c r="F448">
        <v>0</v>
      </c>
      <c r="G448" s="10">
        <v>3.6400001049041699</v>
      </c>
      <c r="H448" s="10">
        <v>0.119999997317791</v>
      </c>
      <c r="I448" s="10">
        <v>6.3000001907348597</v>
      </c>
      <c r="J448">
        <v>0</v>
      </c>
      <c r="K448">
        <v>48</v>
      </c>
      <c r="L448">
        <v>3</v>
      </c>
      <c r="M448">
        <v>311</v>
      </c>
      <c r="N448">
        <v>1078</v>
      </c>
      <c r="O448">
        <v>2770</v>
      </c>
    </row>
    <row r="449" spans="1:15" x14ac:dyDescent="0.3">
      <c r="A449">
        <v>2873212765</v>
      </c>
      <c r="B449" t="s">
        <v>26</v>
      </c>
      <c r="C449">
        <v>12764</v>
      </c>
      <c r="D449" s="10">
        <v>6.3499999046325701</v>
      </c>
      <c r="E449" s="10">
        <v>6.3499999046325701</v>
      </c>
      <c r="F449">
        <v>0</v>
      </c>
      <c r="G449" s="10">
        <v>2.0899999141693102</v>
      </c>
      <c r="H449" s="10">
        <v>0.230000004172325</v>
      </c>
      <c r="I449" s="10">
        <v>4.0199999809265101</v>
      </c>
      <c r="J449">
        <v>9.9999997764825804E-3</v>
      </c>
      <c r="K449">
        <v>28</v>
      </c>
      <c r="L449">
        <v>5</v>
      </c>
      <c r="M449">
        <v>330</v>
      </c>
      <c r="N449">
        <v>1077</v>
      </c>
      <c r="O449">
        <v>2021</v>
      </c>
    </row>
    <row r="450" spans="1:15" x14ac:dyDescent="0.3">
      <c r="A450">
        <v>6117666160</v>
      </c>
      <c r="B450" t="s">
        <v>29</v>
      </c>
      <c r="C450">
        <v>12764</v>
      </c>
      <c r="D450" s="10">
        <v>7.21000003814697</v>
      </c>
      <c r="E450" s="10">
        <v>7.21000003814697</v>
      </c>
      <c r="F450">
        <v>0</v>
      </c>
      <c r="G450" s="10">
        <v>0</v>
      </c>
      <c r="H450" s="10">
        <v>0.34000000357627902</v>
      </c>
      <c r="I450" s="10">
        <v>6.8699998855590803</v>
      </c>
      <c r="J450">
        <v>0</v>
      </c>
      <c r="K450">
        <v>0</v>
      </c>
      <c r="L450">
        <v>7</v>
      </c>
      <c r="M450">
        <v>352</v>
      </c>
      <c r="N450">
        <v>1077</v>
      </c>
      <c r="O450">
        <v>2450</v>
      </c>
    </row>
    <row r="451" spans="1:15" x14ac:dyDescent="0.3">
      <c r="A451">
        <v>6290855005</v>
      </c>
      <c r="B451" t="s">
        <v>17</v>
      </c>
      <c r="C451">
        <v>12764</v>
      </c>
      <c r="D451" s="10">
        <v>5.8000001907348597</v>
      </c>
      <c r="E451" s="10">
        <v>5.8000001907348597</v>
      </c>
      <c r="F451">
        <v>0</v>
      </c>
      <c r="G451" s="10">
        <v>0</v>
      </c>
      <c r="H451" s="10">
        <v>0</v>
      </c>
      <c r="I451" s="10">
        <v>5.7699999809265101</v>
      </c>
      <c r="J451">
        <v>2.9999999329447701E-2</v>
      </c>
      <c r="K451">
        <v>0</v>
      </c>
      <c r="L451">
        <v>0</v>
      </c>
      <c r="M451">
        <v>363</v>
      </c>
      <c r="N451">
        <v>1077</v>
      </c>
      <c r="O451">
        <v>2952</v>
      </c>
    </row>
    <row r="452" spans="1:15" x14ac:dyDescent="0.3">
      <c r="A452">
        <v>7007744171</v>
      </c>
      <c r="B452" t="s">
        <v>21</v>
      </c>
      <c r="C452">
        <v>12764</v>
      </c>
      <c r="D452" s="10">
        <v>10.9799995422363</v>
      </c>
      <c r="E452" s="10">
        <v>9.9099998474121094</v>
      </c>
      <c r="F452">
        <v>5</v>
      </c>
      <c r="G452" s="10">
        <v>3.78999996185303</v>
      </c>
      <c r="H452" s="10">
        <v>2.1199998855590798</v>
      </c>
      <c r="I452" s="10">
        <v>5.0500001907348597</v>
      </c>
      <c r="J452">
        <v>1.9999999552965199E-2</v>
      </c>
      <c r="K452">
        <v>48</v>
      </c>
      <c r="L452">
        <v>31</v>
      </c>
      <c r="M452">
        <v>284</v>
      </c>
      <c r="N452">
        <v>1077</v>
      </c>
      <c r="O452">
        <v>2832</v>
      </c>
    </row>
    <row r="453" spans="1:15" x14ac:dyDescent="0.3">
      <c r="A453">
        <v>8053475328</v>
      </c>
      <c r="B453" t="s">
        <v>40</v>
      </c>
      <c r="C453">
        <v>12764</v>
      </c>
      <c r="D453" s="10">
        <v>15.670000076293899</v>
      </c>
      <c r="E453" s="10">
        <v>15.670000076293899</v>
      </c>
      <c r="F453">
        <v>0</v>
      </c>
      <c r="G453" s="10">
        <v>12.439999580383301</v>
      </c>
      <c r="H453" s="10">
        <v>0.87999999523162797</v>
      </c>
      <c r="I453" s="10">
        <v>2.3499999046325701</v>
      </c>
      <c r="J453">
        <v>0</v>
      </c>
      <c r="K453">
        <v>121</v>
      </c>
      <c r="L453">
        <v>20</v>
      </c>
      <c r="M453">
        <v>148</v>
      </c>
      <c r="N453">
        <v>1076</v>
      </c>
      <c r="O453">
        <v>3331</v>
      </c>
    </row>
    <row r="454" spans="1:15" x14ac:dyDescent="0.3">
      <c r="A454">
        <v>8053475328</v>
      </c>
      <c r="B454" t="s">
        <v>41</v>
      </c>
      <c r="C454">
        <v>12764</v>
      </c>
      <c r="D454" s="10">
        <v>17.649999618530298</v>
      </c>
      <c r="E454" s="10">
        <v>17.649999618530298</v>
      </c>
      <c r="F454">
        <v>0</v>
      </c>
      <c r="G454" s="10">
        <v>13.3999996185303</v>
      </c>
      <c r="H454" s="10">
        <v>0.58999997377395597</v>
      </c>
      <c r="I454" s="10">
        <v>3.6600000858306898</v>
      </c>
      <c r="J454">
        <v>0</v>
      </c>
      <c r="K454">
        <v>125</v>
      </c>
      <c r="L454">
        <v>14</v>
      </c>
      <c r="M454">
        <v>228</v>
      </c>
      <c r="N454">
        <v>1073</v>
      </c>
      <c r="O454">
        <v>3589</v>
      </c>
    </row>
    <row r="455" spans="1:15" x14ac:dyDescent="0.3">
      <c r="A455">
        <v>2873212765</v>
      </c>
      <c r="B455" t="s">
        <v>36</v>
      </c>
      <c r="C455">
        <v>12764</v>
      </c>
      <c r="D455" s="10">
        <v>4.9800000190734899</v>
      </c>
      <c r="E455" s="10">
        <v>4.9800000190734899</v>
      </c>
      <c r="F455">
        <v>0</v>
      </c>
      <c r="G455" s="10">
        <v>5.9999998658895499E-2</v>
      </c>
      <c r="H455" s="10">
        <v>0.25</v>
      </c>
      <c r="I455" s="10">
        <v>4.6599998474121103</v>
      </c>
      <c r="J455">
        <v>9.9999997764825804E-3</v>
      </c>
      <c r="K455">
        <v>1</v>
      </c>
      <c r="L455">
        <v>6</v>
      </c>
      <c r="M455">
        <v>363</v>
      </c>
      <c r="N455">
        <v>1070</v>
      </c>
      <c r="O455">
        <v>1906</v>
      </c>
    </row>
    <row r="456" spans="1:15" x14ac:dyDescent="0.3">
      <c r="A456">
        <v>3372868164</v>
      </c>
      <c r="B456" t="s">
        <v>21</v>
      </c>
      <c r="C456">
        <v>12764</v>
      </c>
      <c r="D456" s="10">
        <v>4.6399998664856001</v>
      </c>
      <c r="E456" s="10">
        <v>4.6399998664856001</v>
      </c>
      <c r="F456">
        <v>0</v>
      </c>
      <c r="G456" s="10">
        <v>1.08000004291534</v>
      </c>
      <c r="H456" s="10">
        <v>0.20000000298023199</v>
      </c>
      <c r="I456" s="10">
        <v>3.3499999046325701</v>
      </c>
      <c r="J456">
        <v>0</v>
      </c>
      <c r="K456">
        <v>20</v>
      </c>
      <c r="L456">
        <v>7</v>
      </c>
      <c r="M456">
        <v>343</v>
      </c>
      <c r="N456">
        <v>1070</v>
      </c>
      <c r="O456">
        <v>2014</v>
      </c>
    </row>
    <row r="457" spans="1:15" x14ac:dyDescent="0.3">
      <c r="A457">
        <v>8583815059</v>
      </c>
      <c r="B457" t="s">
        <v>32</v>
      </c>
      <c r="C457">
        <v>12764</v>
      </c>
      <c r="D457" s="10">
        <v>11.829999923706101</v>
      </c>
      <c r="E457" s="10">
        <v>11.829999923706101</v>
      </c>
      <c r="F457">
        <v>0</v>
      </c>
      <c r="G457" s="10">
        <v>3.9000000953674299</v>
      </c>
      <c r="H457" s="10">
        <v>3</v>
      </c>
      <c r="I457" s="10">
        <v>4.9200000762939498</v>
      </c>
      <c r="J457">
        <v>0</v>
      </c>
      <c r="K457">
        <v>46</v>
      </c>
      <c r="L457">
        <v>67</v>
      </c>
      <c r="M457">
        <v>258</v>
      </c>
      <c r="N457">
        <v>1069</v>
      </c>
      <c r="O457">
        <v>3513</v>
      </c>
    </row>
    <row r="458" spans="1:15" x14ac:dyDescent="0.3">
      <c r="A458">
        <v>2873212765</v>
      </c>
      <c r="B458" t="s">
        <v>41</v>
      </c>
      <c r="C458">
        <v>12764</v>
      </c>
      <c r="D458" s="10">
        <v>5.53999996185303</v>
      </c>
      <c r="E458" s="10">
        <v>5.53999996185303</v>
      </c>
      <c r="F458">
        <v>0</v>
      </c>
      <c r="G458" s="10">
        <v>2.9000000953674299</v>
      </c>
      <c r="H458" s="10">
        <v>0</v>
      </c>
      <c r="I458" s="10">
        <v>2.6400001049041699</v>
      </c>
      <c r="J458">
        <v>0</v>
      </c>
      <c r="K458">
        <v>46</v>
      </c>
      <c r="L458">
        <v>0</v>
      </c>
      <c r="M458">
        <v>326</v>
      </c>
      <c r="N458">
        <v>1068</v>
      </c>
      <c r="O458">
        <v>2096</v>
      </c>
    </row>
    <row r="459" spans="1:15" x14ac:dyDescent="0.3">
      <c r="A459">
        <v>2873212765</v>
      </c>
      <c r="B459" t="s">
        <v>43</v>
      </c>
      <c r="C459">
        <v>12764</v>
      </c>
      <c r="D459" s="10">
        <v>5.5599999427795401</v>
      </c>
      <c r="E459" s="10">
        <v>5.5599999427795401</v>
      </c>
      <c r="F459">
        <v>0</v>
      </c>
      <c r="G459" s="10">
        <v>0</v>
      </c>
      <c r="H459" s="10">
        <v>0</v>
      </c>
      <c r="I459" s="10">
        <v>5.5500001907348597</v>
      </c>
      <c r="J459">
        <v>9.9999997764825804E-3</v>
      </c>
      <c r="K459">
        <v>0</v>
      </c>
      <c r="L459">
        <v>0</v>
      </c>
      <c r="M459">
        <v>373</v>
      </c>
      <c r="N459">
        <v>1067</v>
      </c>
      <c r="O459">
        <v>1962</v>
      </c>
    </row>
    <row r="460" spans="1:15" x14ac:dyDescent="0.3">
      <c r="A460">
        <v>7007744171</v>
      </c>
      <c r="B460" t="s">
        <v>22</v>
      </c>
      <c r="C460">
        <v>12764</v>
      </c>
      <c r="D460" s="10">
        <v>10.4799995422363</v>
      </c>
      <c r="E460" s="10">
        <v>9.5</v>
      </c>
      <c r="F460">
        <v>5</v>
      </c>
      <c r="G460" s="10">
        <v>4.4099998474121103</v>
      </c>
      <c r="H460" s="10">
        <v>0.75999999046325695</v>
      </c>
      <c r="I460" s="10">
        <v>5.3099999427795401</v>
      </c>
      <c r="J460">
        <v>0</v>
      </c>
      <c r="K460">
        <v>53</v>
      </c>
      <c r="L460">
        <v>17</v>
      </c>
      <c r="M460">
        <v>304</v>
      </c>
      <c r="N460">
        <v>1066</v>
      </c>
      <c r="O460">
        <v>2812</v>
      </c>
    </row>
    <row r="461" spans="1:15" x14ac:dyDescent="0.3">
      <c r="A461">
        <v>2873212765</v>
      </c>
      <c r="B461" t="s">
        <v>39</v>
      </c>
      <c r="C461">
        <v>12764</v>
      </c>
      <c r="D461" s="10">
        <v>4.75</v>
      </c>
      <c r="E461" s="10">
        <v>4.75</v>
      </c>
      <c r="F461">
        <v>0</v>
      </c>
      <c r="G461" s="10">
        <v>0</v>
      </c>
      <c r="H461" s="10">
        <v>0.119999997317791</v>
      </c>
      <c r="I461" s="10">
        <v>4.6100001335143999</v>
      </c>
      <c r="J461">
        <v>9.9999997764825804E-3</v>
      </c>
      <c r="K461">
        <v>0</v>
      </c>
      <c r="L461">
        <v>5</v>
      </c>
      <c r="M461">
        <v>370</v>
      </c>
      <c r="N461">
        <v>1065</v>
      </c>
      <c r="O461">
        <v>1910</v>
      </c>
    </row>
    <row r="462" spans="1:15" x14ac:dyDescent="0.3">
      <c r="A462">
        <v>4558609924</v>
      </c>
      <c r="B462" t="s">
        <v>42</v>
      </c>
      <c r="C462">
        <v>12764</v>
      </c>
      <c r="D462" s="10">
        <v>7.5700001716613796</v>
      </c>
      <c r="E462" s="10">
        <v>7.5700001716613796</v>
      </c>
      <c r="F462">
        <v>0</v>
      </c>
      <c r="G462" s="10">
        <v>0.43000000715255698</v>
      </c>
      <c r="H462" s="10">
        <v>1.62000000476837</v>
      </c>
      <c r="I462" s="10">
        <v>5.5199999809265101</v>
      </c>
      <c r="J462">
        <v>0</v>
      </c>
      <c r="K462">
        <v>6</v>
      </c>
      <c r="L462">
        <v>30</v>
      </c>
      <c r="M462">
        <v>339</v>
      </c>
      <c r="N462">
        <v>1065</v>
      </c>
      <c r="O462">
        <v>2223</v>
      </c>
    </row>
    <row r="463" spans="1:15" x14ac:dyDescent="0.3">
      <c r="A463">
        <v>7007744171</v>
      </c>
      <c r="B463" t="s">
        <v>25</v>
      </c>
      <c r="C463">
        <v>12764</v>
      </c>
      <c r="D463" s="10">
        <v>10.2399997711182</v>
      </c>
      <c r="E463" s="10">
        <v>10.2399997711182</v>
      </c>
      <c r="F463">
        <v>0</v>
      </c>
      <c r="G463" s="10">
        <v>4.0999999046325701</v>
      </c>
      <c r="H463" s="10">
        <v>1.7599999904632599</v>
      </c>
      <c r="I463" s="10">
        <v>4.3699998855590803</v>
      </c>
      <c r="J463">
        <v>0</v>
      </c>
      <c r="K463">
        <v>64</v>
      </c>
      <c r="L463">
        <v>50</v>
      </c>
      <c r="M463">
        <v>261</v>
      </c>
      <c r="N463">
        <v>1065</v>
      </c>
      <c r="O463">
        <v>2889</v>
      </c>
    </row>
    <row r="464" spans="1:15" x14ac:dyDescent="0.3">
      <c r="A464">
        <v>3372868164</v>
      </c>
      <c r="B464" t="s">
        <v>22</v>
      </c>
      <c r="C464">
        <v>12764</v>
      </c>
      <c r="D464" s="10">
        <v>5.2600002288818404</v>
      </c>
      <c r="E464" s="10">
        <v>5.2600002288818404</v>
      </c>
      <c r="F464">
        <v>0</v>
      </c>
      <c r="G464" s="10">
        <v>0</v>
      </c>
      <c r="H464" s="10">
        <v>0</v>
      </c>
      <c r="I464" s="10">
        <v>5.2399997711181596</v>
      </c>
      <c r="J464">
        <v>1.9999999552965199E-2</v>
      </c>
      <c r="K464">
        <v>0</v>
      </c>
      <c r="L464">
        <v>0</v>
      </c>
      <c r="M464">
        <v>376</v>
      </c>
      <c r="N464">
        <v>1064</v>
      </c>
      <c r="O464">
        <v>1985</v>
      </c>
    </row>
    <row r="465" spans="1:15" x14ac:dyDescent="0.3">
      <c r="A465">
        <v>2026352035</v>
      </c>
      <c r="B465" t="s">
        <v>21</v>
      </c>
      <c r="C465">
        <v>12764</v>
      </c>
      <c r="D465" s="10">
        <v>2.0599999427795401</v>
      </c>
      <c r="E465" s="10">
        <v>2.0599999427795401</v>
      </c>
      <c r="F465">
        <v>0</v>
      </c>
      <c r="G465" s="10">
        <v>0</v>
      </c>
      <c r="H465" s="10">
        <v>0</v>
      </c>
      <c r="I465" s="10">
        <v>2.0599999427795401</v>
      </c>
      <c r="J465">
        <v>0</v>
      </c>
      <c r="K465">
        <v>0</v>
      </c>
      <c r="L465">
        <v>0</v>
      </c>
      <c r="M465">
        <v>182</v>
      </c>
      <c r="N465">
        <v>1062</v>
      </c>
      <c r="O465">
        <v>1419</v>
      </c>
    </row>
    <row r="466" spans="1:15" x14ac:dyDescent="0.3">
      <c r="A466">
        <v>4558609924</v>
      </c>
      <c r="B466" t="s">
        <v>29</v>
      </c>
      <c r="C466">
        <v>12764</v>
      </c>
      <c r="D466" s="10">
        <v>6.0500001907348597</v>
      </c>
      <c r="E466" s="10">
        <v>6.0500001907348597</v>
      </c>
      <c r="F466">
        <v>0</v>
      </c>
      <c r="G466" s="10">
        <v>0.43000000715255698</v>
      </c>
      <c r="H466" s="10">
        <v>2.0299999713897701</v>
      </c>
      <c r="I466" s="10">
        <v>3.5899999141693102</v>
      </c>
      <c r="J466">
        <v>0</v>
      </c>
      <c r="K466">
        <v>12</v>
      </c>
      <c r="L466">
        <v>41</v>
      </c>
      <c r="M466">
        <v>283</v>
      </c>
      <c r="N466">
        <v>1062</v>
      </c>
      <c r="O466">
        <v>2223</v>
      </c>
    </row>
    <row r="467" spans="1:15" x14ac:dyDescent="0.3">
      <c r="A467">
        <v>2022484408</v>
      </c>
      <c r="B467" t="s">
        <v>42</v>
      </c>
      <c r="C467">
        <v>12764</v>
      </c>
      <c r="D467" s="10">
        <v>9.3900003433227504</v>
      </c>
      <c r="E467" s="10">
        <v>9.3900003433227504</v>
      </c>
      <c r="F467">
        <v>0</v>
      </c>
      <c r="G467" s="10">
        <v>2.1199998855590798</v>
      </c>
      <c r="H467" s="10">
        <v>1.62999999523163</v>
      </c>
      <c r="I467" s="10">
        <v>5.6399998664856001</v>
      </c>
      <c r="J467">
        <v>0</v>
      </c>
      <c r="K467">
        <v>35</v>
      </c>
      <c r="L467">
        <v>47</v>
      </c>
      <c r="M467">
        <v>297</v>
      </c>
      <c r="N467">
        <v>1061</v>
      </c>
      <c r="O467">
        <v>2709</v>
      </c>
    </row>
    <row r="468" spans="1:15" x14ac:dyDescent="0.3">
      <c r="A468">
        <v>2873212765</v>
      </c>
      <c r="B468" t="s">
        <v>15</v>
      </c>
      <c r="C468">
        <v>12764</v>
      </c>
      <c r="D468" s="10">
        <v>5.9099998474121103</v>
      </c>
      <c r="E468" s="10">
        <v>5.9099998474121103</v>
      </c>
      <c r="F468">
        <v>0</v>
      </c>
      <c r="G468" s="10">
        <v>0.109999999403954</v>
      </c>
      <c r="H468" s="10">
        <v>0.93000000715255704</v>
      </c>
      <c r="I468" s="10">
        <v>4.8800001144409197</v>
      </c>
      <c r="J468">
        <v>0</v>
      </c>
      <c r="K468">
        <v>2</v>
      </c>
      <c r="L468">
        <v>21</v>
      </c>
      <c r="M468">
        <v>356</v>
      </c>
      <c r="N468">
        <v>1061</v>
      </c>
      <c r="O468">
        <v>1982</v>
      </c>
    </row>
    <row r="469" spans="1:15" x14ac:dyDescent="0.3">
      <c r="A469">
        <v>8877689391</v>
      </c>
      <c r="B469" t="s">
        <v>17</v>
      </c>
      <c r="C469">
        <v>12764</v>
      </c>
      <c r="D469" s="10">
        <v>18.9799995422363</v>
      </c>
      <c r="E469" s="10">
        <v>18.9799995422363</v>
      </c>
      <c r="F469">
        <v>0</v>
      </c>
      <c r="G469" s="10">
        <v>10.550000190734901</v>
      </c>
      <c r="H469" s="10">
        <v>0.58999997377395597</v>
      </c>
      <c r="I469" s="10">
        <v>7.75</v>
      </c>
      <c r="J469">
        <v>1.9999999552965199E-2</v>
      </c>
      <c r="K469">
        <v>68</v>
      </c>
      <c r="L469">
        <v>13</v>
      </c>
      <c r="M469">
        <v>298</v>
      </c>
      <c r="N469">
        <v>1061</v>
      </c>
      <c r="O469">
        <v>3793</v>
      </c>
    </row>
    <row r="470" spans="1:15" x14ac:dyDescent="0.3">
      <c r="A470">
        <v>8877689391</v>
      </c>
      <c r="B470" t="s">
        <v>20</v>
      </c>
      <c r="C470">
        <v>12764</v>
      </c>
      <c r="D470" s="10">
        <v>8.8699998855590803</v>
      </c>
      <c r="E470" s="10">
        <v>8.8699998855590803</v>
      </c>
      <c r="F470">
        <v>0</v>
      </c>
      <c r="G470" s="10">
        <v>0</v>
      </c>
      <c r="H470" s="10">
        <v>7.0000000298023196E-2</v>
      </c>
      <c r="I470" s="10">
        <v>8.7899999618530291</v>
      </c>
      <c r="J470">
        <v>0</v>
      </c>
      <c r="K470">
        <v>58</v>
      </c>
      <c r="L470">
        <v>15</v>
      </c>
      <c r="M470">
        <v>307</v>
      </c>
      <c r="N470">
        <v>1060</v>
      </c>
      <c r="O470">
        <v>3545</v>
      </c>
    </row>
    <row r="471" spans="1:15" x14ac:dyDescent="0.3">
      <c r="A471">
        <v>1927972279</v>
      </c>
      <c r="B471" t="s">
        <v>29</v>
      </c>
      <c r="C471">
        <v>12764</v>
      </c>
      <c r="D471" s="10">
        <v>2.5999999046325701</v>
      </c>
      <c r="E471" s="10">
        <v>2.5999999046325701</v>
      </c>
      <c r="F471">
        <v>0</v>
      </c>
      <c r="G471" s="10">
        <v>0</v>
      </c>
      <c r="H471" s="10">
        <v>0</v>
      </c>
      <c r="I471" s="10">
        <v>2.5999999046325701</v>
      </c>
      <c r="J471">
        <v>0</v>
      </c>
      <c r="K471">
        <v>0</v>
      </c>
      <c r="L471">
        <v>0</v>
      </c>
      <c r="M471">
        <v>192</v>
      </c>
      <c r="N471">
        <v>1058</v>
      </c>
      <c r="O471">
        <v>2638</v>
      </c>
    </row>
    <row r="472" spans="1:15" x14ac:dyDescent="0.3">
      <c r="A472">
        <v>2873212765</v>
      </c>
      <c r="B472" t="s">
        <v>24</v>
      </c>
      <c r="C472">
        <v>12764</v>
      </c>
      <c r="D472" s="10">
        <v>5.9800000190734899</v>
      </c>
      <c r="E472" s="10">
        <v>5.9800000190734899</v>
      </c>
      <c r="F472">
        <v>0</v>
      </c>
      <c r="G472" s="10">
        <v>0.129999995231628</v>
      </c>
      <c r="H472" s="10">
        <v>0.37000000476837203</v>
      </c>
      <c r="I472" s="10">
        <v>5.4699997901916504</v>
      </c>
      <c r="J472">
        <v>9.9999997764825804E-3</v>
      </c>
      <c r="K472">
        <v>2</v>
      </c>
      <c r="L472">
        <v>10</v>
      </c>
      <c r="M472">
        <v>371</v>
      </c>
      <c r="N472">
        <v>1057</v>
      </c>
      <c r="O472">
        <v>1970</v>
      </c>
    </row>
    <row r="473" spans="1:15" x14ac:dyDescent="0.3">
      <c r="A473">
        <v>3372868164</v>
      </c>
      <c r="B473" t="s">
        <v>30</v>
      </c>
      <c r="C473">
        <v>12764</v>
      </c>
      <c r="D473" s="10">
        <v>5.4200000762939498</v>
      </c>
      <c r="E473" s="10">
        <v>5.4200000762939498</v>
      </c>
      <c r="F473">
        <v>0</v>
      </c>
      <c r="G473" s="10">
        <v>1.58000004291534</v>
      </c>
      <c r="H473" s="10">
        <v>0.62999999523162797</v>
      </c>
      <c r="I473" s="10">
        <v>3.1900000572204599</v>
      </c>
      <c r="J473">
        <v>9.9999997764825804E-3</v>
      </c>
      <c r="K473">
        <v>24</v>
      </c>
      <c r="L473">
        <v>13</v>
      </c>
      <c r="M473">
        <v>346</v>
      </c>
      <c r="N473">
        <v>1057</v>
      </c>
      <c r="O473">
        <v>2095</v>
      </c>
    </row>
    <row r="474" spans="1:15" x14ac:dyDescent="0.3">
      <c r="A474">
        <v>4558609924</v>
      </c>
      <c r="B474" t="s">
        <v>35</v>
      </c>
      <c r="C474">
        <v>12764</v>
      </c>
      <c r="D474" s="10">
        <v>5.2199997901916504</v>
      </c>
      <c r="E474" s="10">
        <v>5.2199997901916504</v>
      </c>
      <c r="F474">
        <v>0</v>
      </c>
      <c r="G474" s="10">
        <v>0</v>
      </c>
      <c r="H474" s="10">
        <v>0</v>
      </c>
      <c r="I474" s="10">
        <v>5.2199997901916504</v>
      </c>
      <c r="J474">
        <v>0</v>
      </c>
      <c r="K474">
        <v>0</v>
      </c>
      <c r="L474">
        <v>0</v>
      </c>
      <c r="M474">
        <v>383</v>
      </c>
      <c r="N474">
        <v>1057</v>
      </c>
      <c r="O474">
        <v>2066</v>
      </c>
    </row>
    <row r="475" spans="1:15" x14ac:dyDescent="0.3">
      <c r="A475">
        <v>3372868164</v>
      </c>
      <c r="B475" t="s">
        <v>31</v>
      </c>
      <c r="C475">
        <v>12764</v>
      </c>
      <c r="D475" s="10">
        <v>3.7599999904632599</v>
      </c>
      <c r="E475" s="10">
        <v>3.7599999904632599</v>
      </c>
      <c r="F475">
        <v>0</v>
      </c>
      <c r="G475" s="10">
        <v>0</v>
      </c>
      <c r="H475" s="10">
        <v>0</v>
      </c>
      <c r="I475" s="10">
        <v>3.7599999904632599</v>
      </c>
      <c r="J475">
        <v>0</v>
      </c>
      <c r="K475">
        <v>0</v>
      </c>
      <c r="L475">
        <v>0</v>
      </c>
      <c r="M475">
        <v>385</v>
      </c>
      <c r="N475">
        <v>1055</v>
      </c>
      <c r="O475">
        <v>1972</v>
      </c>
    </row>
    <row r="476" spans="1:15" x14ac:dyDescent="0.3">
      <c r="A476">
        <v>6290855005</v>
      </c>
      <c r="B476" t="s">
        <v>34</v>
      </c>
      <c r="C476">
        <v>12764</v>
      </c>
      <c r="D476" s="10">
        <v>7.4400000572204599</v>
      </c>
      <c r="E476" s="10">
        <v>7.4400000572204599</v>
      </c>
      <c r="F476">
        <v>0</v>
      </c>
      <c r="G476" s="10">
        <v>0.66000002622604403</v>
      </c>
      <c r="H476" s="10">
        <v>2.75</v>
      </c>
      <c r="I476" s="10">
        <v>4</v>
      </c>
      <c r="J476">
        <v>1.9999999552965199E-2</v>
      </c>
      <c r="K476">
        <v>8</v>
      </c>
      <c r="L476">
        <v>95</v>
      </c>
      <c r="M476">
        <v>282</v>
      </c>
      <c r="N476">
        <v>1055</v>
      </c>
      <c r="O476">
        <v>3327</v>
      </c>
    </row>
    <row r="477" spans="1:15" x14ac:dyDescent="0.3">
      <c r="A477">
        <v>1644430081</v>
      </c>
      <c r="B477" t="s">
        <v>39</v>
      </c>
      <c r="C477">
        <v>12764</v>
      </c>
      <c r="D477" s="10">
        <v>7.1199998855590803</v>
      </c>
      <c r="E477" s="10">
        <v>7.1199998855590803</v>
      </c>
      <c r="F477">
        <v>0</v>
      </c>
      <c r="G477" s="10">
        <v>0.81999999284744296</v>
      </c>
      <c r="H477" s="10">
        <v>0.270000010728836</v>
      </c>
      <c r="I477" s="10">
        <v>6.0100002288818404</v>
      </c>
      <c r="J477">
        <v>1.9999999552965199E-2</v>
      </c>
      <c r="K477">
        <v>11</v>
      </c>
      <c r="L477">
        <v>6</v>
      </c>
      <c r="M477">
        <v>369</v>
      </c>
      <c r="N477">
        <v>1054</v>
      </c>
      <c r="O477">
        <v>3328</v>
      </c>
    </row>
    <row r="478" spans="1:15" x14ac:dyDescent="0.3">
      <c r="A478">
        <v>4388161847</v>
      </c>
      <c r="B478" t="s">
        <v>28</v>
      </c>
      <c r="C478">
        <v>12764</v>
      </c>
      <c r="D478" s="10">
        <v>9.9700002670288104</v>
      </c>
      <c r="E478" s="10">
        <v>9.9700002670288104</v>
      </c>
      <c r="F478">
        <v>0</v>
      </c>
      <c r="G478" s="10">
        <v>0.730000019073486</v>
      </c>
      <c r="H478" s="10">
        <v>1.3999999761581401</v>
      </c>
      <c r="I478" s="10">
        <v>7.8400001525878897</v>
      </c>
      <c r="J478">
        <v>0</v>
      </c>
      <c r="K478">
        <v>11</v>
      </c>
      <c r="L478">
        <v>31</v>
      </c>
      <c r="M478">
        <v>301</v>
      </c>
      <c r="N478">
        <v>1054</v>
      </c>
      <c r="O478">
        <v>3288</v>
      </c>
    </row>
    <row r="479" spans="1:15" x14ac:dyDescent="0.3">
      <c r="A479">
        <v>2022484408</v>
      </c>
      <c r="B479" t="s">
        <v>23</v>
      </c>
      <c r="C479">
        <v>12764</v>
      </c>
      <c r="D479" s="10">
        <v>10.670000076293899</v>
      </c>
      <c r="E479" s="10">
        <v>10.670000076293899</v>
      </c>
      <c r="F479">
        <v>0</v>
      </c>
      <c r="G479" s="10">
        <v>3.3399999141693102</v>
      </c>
      <c r="H479" s="10">
        <v>1.9299999475479099</v>
      </c>
      <c r="I479" s="10">
        <v>5.4000000953674299</v>
      </c>
      <c r="J479">
        <v>0</v>
      </c>
      <c r="K479">
        <v>48</v>
      </c>
      <c r="L479">
        <v>63</v>
      </c>
      <c r="M479">
        <v>276</v>
      </c>
      <c r="N479">
        <v>1053</v>
      </c>
      <c r="O479">
        <v>2897</v>
      </c>
    </row>
    <row r="480" spans="1:15" x14ac:dyDescent="0.3">
      <c r="A480">
        <v>2026352035</v>
      </c>
      <c r="B480" t="s">
        <v>20</v>
      </c>
      <c r="C480">
        <v>12764</v>
      </c>
      <c r="D480" s="10">
        <v>0.519999980926514</v>
      </c>
      <c r="E480" s="10">
        <v>0.519999980926514</v>
      </c>
      <c r="F480">
        <v>0</v>
      </c>
      <c r="G480" s="10">
        <v>0</v>
      </c>
      <c r="H480" s="10">
        <v>0</v>
      </c>
      <c r="I480" s="10">
        <v>0.519999980926514</v>
      </c>
      <c r="J480">
        <v>0</v>
      </c>
      <c r="K480">
        <v>0</v>
      </c>
      <c r="L480">
        <v>0</v>
      </c>
      <c r="M480">
        <v>60</v>
      </c>
      <c r="N480">
        <v>1053</v>
      </c>
      <c r="O480">
        <v>1214</v>
      </c>
    </row>
    <row r="481" spans="1:15" x14ac:dyDescent="0.3">
      <c r="A481">
        <v>6775888955</v>
      </c>
      <c r="B481" t="s">
        <v>16</v>
      </c>
      <c r="C481">
        <v>12764</v>
      </c>
      <c r="D481" s="10">
        <v>2.9100000858306898</v>
      </c>
      <c r="E481" s="10">
        <v>2.9100000858306898</v>
      </c>
      <c r="F481">
        <v>0</v>
      </c>
      <c r="G481" s="10">
        <v>1.1100000143051101</v>
      </c>
      <c r="H481" s="10">
        <v>0.57999998331069902</v>
      </c>
      <c r="I481" s="10">
        <v>1.2200000286102299</v>
      </c>
      <c r="J481">
        <v>0</v>
      </c>
      <c r="K481">
        <v>17</v>
      </c>
      <c r="L481">
        <v>18</v>
      </c>
      <c r="M481">
        <v>85</v>
      </c>
      <c r="N481">
        <v>1053</v>
      </c>
      <c r="O481">
        <v>2400</v>
      </c>
    </row>
    <row r="482" spans="1:15" x14ac:dyDescent="0.3">
      <c r="A482">
        <v>2022484408</v>
      </c>
      <c r="B482" t="s">
        <v>20</v>
      </c>
      <c r="C482">
        <v>12764</v>
      </c>
      <c r="D482" s="10">
        <v>11.3999996185303</v>
      </c>
      <c r="E482" s="10">
        <v>11.3999996185303</v>
      </c>
      <c r="F482">
        <v>0</v>
      </c>
      <c r="G482" s="10">
        <v>3.8699998855590798</v>
      </c>
      <c r="H482" s="10">
        <v>0.66000002622604403</v>
      </c>
      <c r="I482" s="10">
        <v>6.8800001144409197</v>
      </c>
      <c r="J482">
        <v>0</v>
      </c>
      <c r="K482">
        <v>28</v>
      </c>
      <c r="L482">
        <v>29</v>
      </c>
      <c r="M482">
        <v>331</v>
      </c>
      <c r="N482">
        <v>1052</v>
      </c>
      <c r="O482">
        <v>2782</v>
      </c>
    </row>
    <row r="483" spans="1:15" x14ac:dyDescent="0.3">
      <c r="A483">
        <v>8877689391</v>
      </c>
      <c r="B483" t="s">
        <v>18</v>
      </c>
      <c r="C483">
        <v>12764</v>
      </c>
      <c r="D483" s="10">
        <v>7.1700000762939498</v>
      </c>
      <c r="E483" s="10">
        <v>7.1700000762939498</v>
      </c>
      <c r="F483">
        <v>0</v>
      </c>
      <c r="G483" s="10">
        <v>5.0000000745058101E-2</v>
      </c>
      <c r="H483" s="10">
        <v>5.0000000745058101E-2</v>
      </c>
      <c r="I483" s="10">
        <v>7.0100002288818404</v>
      </c>
      <c r="J483">
        <v>9.9999997764825804E-3</v>
      </c>
      <c r="K483">
        <v>106</v>
      </c>
      <c r="L483">
        <v>1</v>
      </c>
      <c r="M483">
        <v>281</v>
      </c>
      <c r="N483">
        <v>1052</v>
      </c>
      <c r="O483">
        <v>3934</v>
      </c>
    </row>
    <row r="484" spans="1:15" x14ac:dyDescent="0.3">
      <c r="A484">
        <v>2873212765</v>
      </c>
      <c r="B484" t="s">
        <v>22</v>
      </c>
      <c r="C484">
        <v>12764</v>
      </c>
      <c r="D484" s="10">
        <v>5.3699998855590803</v>
      </c>
      <c r="E484" s="10">
        <v>5.3699998855590803</v>
      </c>
      <c r="F484">
        <v>0</v>
      </c>
      <c r="G484" s="10">
        <v>0</v>
      </c>
      <c r="H484" s="10">
        <v>0</v>
      </c>
      <c r="I484" s="10">
        <v>5.3600001335143999</v>
      </c>
      <c r="J484">
        <v>0</v>
      </c>
      <c r="K484">
        <v>0</v>
      </c>
      <c r="L484">
        <v>0</v>
      </c>
      <c r="M484">
        <v>389</v>
      </c>
      <c r="N484">
        <v>1051</v>
      </c>
      <c r="O484">
        <v>1956</v>
      </c>
    </row>
    <row r="485" spans="1:15" x14ac:dyDescent="0.3">
      <c r="A485">
        <v>7007744171</v>
      </c>
      <c r="B485" t="s">
        <v>24</v>
      </c>
      <c r="C485">
        <v>12764</v>
      </c>
      <c r="D485" s="10">
        <v>9.1899995803833008</v>
      </c>
      <c r="E485" s="10">
        <v>9.1899995803833008</v>
      </c>
      <c r="F485">
        <v>0</v>
      </c>
      <c r="G485" s="10">
        <v>2.1500000953674299</v>
      </c>
      <c r="H485" s="10">
        <v>1.87000000476837</v>
      </c>
      <c r="I485" s="10">
        <v>5.1700000762939498</v>
      </c>
      <c r="J485">
        <v>0</v>
      </c>
      <c r="K485">
        <v>30</v>
      </c>
      <c r="L485">
        <v>34</v>
      </c>
      <c r="M485">
        <v>327</v>
      </c>
      <c r="N485">
        <v>1049</v>
      </c>
      <c r="O485">
        <v>2763</v>
      </c>
    </row>
    <row r="486" spans="1:15" x14ac:dyDescent="0.3">
      <c r="A486">
        <v>4558609924</v>
      </c>
      <c r="B486" t="s">
        <v>38</v>
      </c>
      <c r="C486">
        <v>12764</v>
      </c>
      <c r="D486" s="10">
        <v>7.0100002288818404</v>
      </c>
      <c r="E486" s="10">
        <v>7.0100002288818404</v>
      </c>
      <c r="F486">
        <v>0</v>
      </c>
      <c r="G486" s="10">
        <v>1.0099999904632599</v>
      </c>
      <c r="H486" s="10">
        <v>0.5</v>
      </c>
      <c r="I486" s="10">
        <v>5.5100002288818404</v>
      </c>
      <c r="J486">
        <v>0</v>
      </c>
      <c r="K486">
        <v>14</v>
      </c>
      <c r="L486">
        <v>8</v>
      </c>
      <c r="M486">
        <v>370</v>
      </c>
      <c r="N486">
        <v>1048</v>
      </c>
      <c r="O486">
        <v>2262</v>
      </c>
    </row>
    <row r="487" spans="1:15" x14ac:dyDescent="0.3">
      <c r="A487">
        <v>7007744171</v>
      </c>
      <c r="B487" t="s">
        <v>38</v>
      </c>
      <c r="C487">
        <v>12764</v>
      </c>
      <c r="D487" s="10">
        <v>11.1000003814697</v>
      </c>
      <c r="E487" s="10">
        <v>10.039999961853001</v>
      </c>
      <c r="F487">
        <v>5</v>
      </c>
      <c r="G487" s="10">
        <v>4.3299999237060502</v>
      </c>
      <c r="H487" s="10">
        <v>1.28999996185303</v>
      </c>
      <c r="I487" s="10">
        <v>5.4800000190734899</v>
      </c>
      <c r="J487">
        <v>0</v>
      </c>
      <c r="K487">
        <v>53</v>
      </c>
      <c r="L487">
        <v>23</v>
      </c>
      <c r="M487">
        <v>317</v>
      </c>
      <c r="N487">
        <v>1047</v>
      </c>
      <c r="O487">
        <v>2933</v>
      </c>
    </row>
    <row r="488" spans="1:15" x14ac:dyDescent="0.3">
      <c r="A488">
        <v>3372868164</v>
      </c>
      <c r="B488" t="s">
        <v>16</v>
      </c>
      <c r="C488">
        <v>12764</v>
      </c>
      <c r="D488" s="10">
        <v>6.6300001144409197</v>
      </c>
      <c r="E488" s="10">
        <v>6.6300001144409197</v>
      </c>
      <c r="F488">
        <v>0</v>
      </c>
      <c r="G488" s="10">
        <v>0.99000000953674305</v>
      </c>
      <c r="H488" s="10">
        <v>0.34000000357627902</v>
      </c>
      <c r="I488" s="10">
        <v>5.2699999809265101</v>
      </c>
      <c r="J488">
        <v>1.9999999552965199E-2</v>
      </c>
      <c r="K488">
        <v>16</v>
      </c>
      <c r="L488">
        <v>8</v>
      </c>
      <c r="M488">
        <v>371</v>
      </c>
      <c r="N488">
        <v>1045</v>
      </c>
      <c r="O488">
        <v>2093</v>
      </c>
    </row>
    <row r="489" spans="1:15" x14ac:dyDescent="0.3">
      <c r="A489">
        <v>4558609924</v>
      </c>
      <c r="B489" t="s">
        <v>27</v>
      </c>
      <c r="C489">
        <v>12764</v>
      </c>
      <c r="D489" s="10">
        <v>5.6599998474121103</v>
      </c>
      <c r="E489" s="10">
        <v>5.6599998474121103</v>
      </c>
      <c r="F489">
        <v>0</v>
      </c>
      <c r="G489" s="10">
        <v>0</v>
      </c>
      <c r="H489" s="10">
        <v>0</v>
      </c>
      <c r="I489" s="10">
        <v>5.6500000953674299</v>
      </c>
      <c r="J489">
        <v>0</v>
      </c>
      <c r="K489">
        <v>0</v>
      </c>
      <c r="L489">
        <v>0</v>
      </c>
      <c r="M489">
        <v>395</v>
      </c>
      <c r="N489">
        <v>1045</v>
      </c>
      <c r="O489">
        <v>2173</v>
      </c>
    </row>
    <row r="490" spans="1:15" x14ac:dyDescent="0.3">
      <c r="A490">
        <v>2022484408</v>
      </c>
      <c r="B490" t="s">
        <v>33</v>
      </c>
      <c r="C490">
        <v>12764</v>
      </c>
      <c r="D490" s="10">
        <v>12.9099998474121</v>
      </c>
      <c r="E490" s="10">
        <v>12.9099998474121</v>
      </c>
      <c r="F490">
        <v>0</v>
      </c>
      <c r="G490" s="10">
        <v>0.93999999761581399</v>
      </c>
      <c r="H490" s="10">
        <v>1.3999999761581401</v>
      </c>
      <c r="I490" s="10">
        <v>10.569999694824199</v>
      </c>
      <c r="J490">
        <v>0</v>
      </c>
      <c r="K490">
        <v>13</v>
      </c>
      <c r="L490">
        <v>23</v>
      </c>
      <c r="M490">
        <v>361</v>
      </c>
      <c r="N490">
        <v>1043</v>
      </c>
      <c r="O490">
        <v>2732</v>
      </c>
    </row>
    <row r="491" spans="1:15" x14ac:dyDescent="0.3">
      <c r="A491">
        <v>7007744171</v>
      </c>
      <c r="B491" t="s">
        <v>30</v>
      </c>
      <c r="C491">
        <v>12764</v>
      </c>
      <c r="D491" s="10">
        <v>10.2200002670288</v>
      </c>
      <c r="E491" s="10">
        <v>9.0600004196166992</v>
      </c>
      <c r="F491">
        <v>5</v>
      </c>
      <c r="G491" s="10">
        <v>4.2699999809265101</v>
      </c>
      <c r="H491" s="10">
        <v>0.66000002622604403</v>
      </c>
      <c r="I491" s="10">
        <v>5.28999996185303</v>
      </c>
      <c r="J491">
        <v>0</v>
      </c>
      <c r="K491">
        <v>50</v>
      </c>
      <c r="L491">
        <v>12</v>
      </c>
      <c r="M491">
        <v>337</v>
      </c>
      <c r="N491">
        <v>1041</v>
      </c>
      <c r="O491">
        <v>2830</v>
      </c>
    </row>
    <row r="492" spans="1:15" x14ac:dyDescent="0.3">
      <c r="A492">
        <v>6117666160</v>
      </c>
      <c r="B492" t="s">
        <v>33</v>
      </c>
      <c r="C492">
        <v>12764</v>
      </c>
      <c r="D492" s="10">
        <v>5.2800002098083496</v>
      </c>
      <c r="E492" s="10">
        <v>5.2800002098083496</v>
      </c>
      <c r="F492">
        <v>0</v>
      </c>
      <c r="G492" s="10">
        <v>0</v>
      </c>
      <c r="H492" s="10">
        <v>0</v>
      </c>
      <c r="I492" s="10">
        <v>5.2800002098083496</v>
      </c>
      <c r="J492">
        <v>0</v>
      </c>
      <c r="K492">
        <v>0</v>
      </c>
      <c r="L492">
        <v>0</v>
      </c>
      <c r="M492">
        <v>343</v>
      </c>
      <c r="N492">
        <v>1040</v>
      </c>
      <c r="O492">
        <v>2275</v>
      </c>
    </row>
    <row r="493" spans="1:15" x14ac:dyDescent="0.3">
      <c r="A493">
        <v>3372868164</v>
      </c>
      <c r="B493" t="s">
        <v>17</v>
      </c>
      <c r="C493">
        <v>12764</v>
      </c>
      <c r="D493" s="10">
        <v>6.0300002098083496</v>
      </c>
      <c r="E493" s="10">
        <v>6.0300002098083496</v>
      </c>
      <c r="F493">
        <v>0</v>
      </c>
      <c r="G493" s="10">
        <v>0.34000000357627902</v>
      </c>
      <c r="H493" s="10">
        <v>1.0299999713897701</v>
      </c>
      <c r="I493" s="10">
        <v>4.6500000953674299</v>
      </c>
      <c r="J493">
        <v>9.9999997764825804E-3</v>
      </c>
      <c r="K493">
        <v>6</v>
      </c>
      <c r="L493">
        <v>25</v>
      </c>
      <c r="M493">
        <v>370</v>
      </c>
      <c r="N493">
        <v>1039</v>
      </c>
      <c r="O493">
        <v>2065</v>
      </c>
    </row>
    <row r="494" spans="1:15" x14ac:dyDescent="0.3">
      <c r="A494">
        <v>3372868164</v>
      </c>
      <c r="B494" t="s">
        <v>32</v>
      </c>
      <c r="C494">
        <v>12764</v>
      </c>
      <c r="D494" s="10">
        <v>6.2300000190734899</v>
      </c>
      <c r="E494" s="10">
        <v>6.2300000190734899</v>
      </c>
      <c r="F494">
        <v>0</v>
      </c>
      <c r="G494" s="10">
        <v>0</v>
      </c>
      <c r="H494" s="10">
        <v>0</v>
      </c>
      <c r="I494" s="10">
        <v>6.2199997901916504</v>
      </c>
      <c r="J494">
        <v>9.9999997764825804E-3</v>
      </c>
      <c r="K494">
        <v>0</v>
      </c>
      <c r="L494">
        <v>0</v>
      </c>
      <c r="M494">
        <v>402</v>
      </c>
      <c r="N494">
        <v>1038</v>
      </c>
      <c r="O494">
        <v>2044</v>
      </c>
    </row>
    <row r="495" spans="1:15" x14ac:dyDescent="0.3">
      <c r="A495">
        <v>3372868164</v>
      </c>
      <c r="B495" t="s">
        <v>24</v>
      </c>
      <c r="C495">
        <v>12764</v>
      </c>
      <c r="D495" s="10">
        <v>6.0700001716613796</v>
      </c>
      <c r="E495" s="10">
        <v>6.0700001716613796</v>
      </c>
      <c r="F495">
        <v>0</v>
      </c>
      <c r="G495" s="10">
        <v>1.1499999761581401</v>
      </c>
      <c r="H495" s="10">
        <v>0.259999990463257</v>
      </c>
      <c r="I495" s="10">
        <v>4.6399998664856001</v>
      </c>
      <c r="J495">
        <v>9.9999997764825804E-3</v>
      </c>
      <c r="K495">
        <v>18</v>
      </c>
      <c r="L495">
        <v>9</v>
      </c>
      <c r="M495">
        <v>376</v>
      </c>
      <c r="N495">
        <v>1037</v>
      </c>
      <c r="O495">
        <v>2124</v>
      </c>
    </row>
    <row r="496" spans="1:15" x14ac:dyDescent="0.3">
      <c r="A496">
        <v>8877689391</v>
      </c>
      <c r="B496" t="s">
        <v>15</v>
      </c>
      <c r="C496">
        <v>12764</v>
      </c>
      <c r="D496" s="10">
        <v>20.399999618530298</v>
      </c>
      <c r="E496" s="10">
        <v>20.399999618530298</v>
      </c>
      <c r="F496">
        <v>0</v>
      </c>
      <c r="G496" s="10">
        <v>12.2200002670288</v>
      </c>
      <c r="H496" s="10">
        <v>0.34000000357627902</v>
      </c>
      <c r="I496" s="10">
        <v>7.8200001716613796</v>
      </c>
      <c r="J496">
        <v>0</v>
      </c>
      <c r="K496">
        <v>85</v>
      </c>
      <c r="L496">
        <v>7</v>
      </c>
      <c r="M496">
        <v>312</v>
      </c>
      <c r="N496">
        <v>1036</v>
      </c>
      <c r="O496">
        <v>3921</v>
      </c>
    </row>
    <row r="497" spans="1:15" x14ac:dyDescent="0.3">
      <c r="A497">
        <v>8877689391</v>
      </c>
      <c r="B497" t="s">
        <v>40</v>
      </c>
      <c r="C497">
        <v>12764</v>
      </c>
      <c r="D497" s="10">
        <v>8.1300001144409197</v>
      </c>
      <c r="E497" s="10">
        <v>8.1300001144409197</v>
      </c>
      <c r="F497">
        <v>0</v>
      </c>
      <c r="G497" s="10">
        <v>7.9999998211860698E-2</v>
      </c>
      <c r="H497" s="10">
        <v>0.95999997854232799</v>
      </c>
      <c r="I497" s="10">
        <v>6.9899997711181596</v>
      </c>
      <c r="J497">
        <v>0</v>
      </c>
      <c r="K497">
        <v>105</v>
      </c>
      <c r="L497">
        <v>28</v>
      </c>
      <c r="M497">
        <v>271</v>
      </c>
      <c r="N497">
        <v>1036</v>
      </c>
      <c r="O497">
        <v>4142</v>
      </c>
    </row>
    <row r="498" spans="1:15" x14ac:dyDescent="0.3">
      <c r="A498">
        <v>2873212765</v>
      </c>
      <c r="B498" t="s">
        <v>23</v>
      </c>
      <c r="C498">
        <v>12764</v>
      </c>
      <c r="D498" s="10">
        <v>6.3000001907348597</v>
      </c>
      <c r="E498" s="10">
        <v>6.3000001907348597</v>
      </c>
      <c r="F498">
        <v>0</v>
      </c>
      <c r="G498" s="10">
        <v>1.5099999904632599</v>
      </c>
      <c r="H498" s="10">
        <v>0.119999997317791</v>
      </c>
      <c r="I498" s="10">
        <v>4.6599998474121103</v>
      </c>
      <c r="J498">
        <v>9.9999997764825804E-3</v>
      </c>
      <c r="K498">
        <v>22</v>
      </c>
      <c r="L498">
        <v>5</v>
      </c>
      <c r="M498">
        <v>378</v>
      </c>
      <c r="N498">
        <v>1035</v>
      </c>
      <c r="O498">
        <v>2094</v>
      </c>
    </row>
    <row r="499" spans="1:15" x14ac:dyDescent="0.3">
      <c r="A499">
        <v>8877689391</v>
      </c>
      <c r="B499" t="s">
        <v>26</v>
      </c>
      <c r="C499">
        <v>12764</v>
      </c>
      <c r="D499" s="10">
        <v>7.4299998283386204</v>
      </c>
      <c r="E499" s="10">
        <v>7.4299998283386204</v>
      </c>
      <c r="F499">
        <v>0</v>
      </c>
      <c r="G499" s="10">
        <v>0</v>
      </c>
      <c r="H499" s="10">
        <v>0</v>
      </c>
      <c r="I499" s="10">
        <v>7.4000000953674299</v>
      </c>
      <c r="J499">
        <v>9.9999997764825804E-3</v>
      </c>
      <c r="K499">
        <v>102</v>
      </c>
      <c r="L499">
        <v>6</v>
      </c>
      <c r="M499">
        <v>300</v>
      </c>
      <c r="N499">
        <v>1032</v>
      </c>
      <c r="O499">
        <v>3891</v>
      </c>
    </row>
    <row r="500" spans="1:15" x14ac:dyDescent="0.3">
      <c r="A500">
        <v>2022484408</v>
      </c>
      <c r="B500" t="s">
        <v>24</v>
      </c>
      <c r="C500">
        <v>12764</v>
      </c>
      <c r="D500" s="10">
        <v>8.7399997711181605</v>
      </c>
      <c r="E500" s="10">
        <v>8.7399997711181605</v>
      </c>
      <c r="F500">
        <v>0</v>
      </c>
      <c r="G500" s="10">
        <v>3.3299999237060498</v>
      </c>
      <c r="H500" s="10">
        <v>1.1100000143051101</v>
      </c>
      <c r="I500" s="10">
        <v>4.3099999427795401</v>
      </c>
      <c r="J500">
        <v>0</v>
      </c>
      <c r="K500">
        <v>104</v>
      </c>
      <c r="L500">
        <v>53</v>
      </c>
      <c r="M500">
        <v>255</v>
      </c>
      <c r="N500">
        <v>1028</v>
      </c>
      <c r="O500">
        <v>3158</v>
      </c>
    </row>
    <row r="501" spans="1:15" x14ac:dyDescent="0.3">
      <c r="A501">
        <v>2873212765</v>
      </c>
      <c r="B501" t="s">
        <v>16</v>
      </c>
      <c r="C501">
        <v>12764</v>
      </c>
      <c r="D501" s="10">
        <v>5.1199998855590803</v>
      </c>
      <c r="E501" s="10">
        <v>5.1199998855590803</v>
      </c>
      <c r="F501">
        <v>0</v>
      </c>
      <c r="G501" s="10">
        <v>0</v>
      </c>
      <c r="H501" s="10">
        <v>0.21999999880790699</v>
      </c>
      <c r="I501" s="10">
        <v>4.8800001144409197</v>
      </c>
      <c r="J501">
        <v>1.9999999552965199E-2</v>
      </c>
      <c r="K501">
        <v>0</v>
      </c>
      <c r="L501">
        <v>8</v>
      </c>
      <c r="M501">
        <v>404</v>
      </c>
      <c r="N501">
        <v>1028</v>
      </c>
      <c r="O501">
        <v>2004</v>
      </c>
    </row>
    <row r="502" spans="1:15" x14ac:dyDescent="0.3">
      <c r="A502">
        <v>2873212765</v>
      </c>
      <c r="B502" t="s">
        <v>25</v>
      </c>
      <c r="C502">
        <v>12764</v>
      </c>
      <c r="D502" s="10">
        <v>4.9000000953674299</v>
      </c>
      <c r="E502" s="10">
        <v>4.9000000953674299</v>
      </c>
      <c r="F502">
        <v>0</v>
      </c>
      <c r="G502" s="10">
        <v>0.46000000834464999</v>
      </c>
      <c r="H502" s="10">
        <v>0</v>
      </c>
      <c r="I502" s="10">
        <v>4.4200000762939498</v>
      </c>
      <c r="J502">
        <v>1.9999999552965199E-2</v>
      </c>
      <c r="K502">
        <v>46</v>
      </c>
      <c r="L502">
        <v>0</v>
      </c>
      <c r="M502">
        <v>366</v>
      </c>
      <c r="N502">
        <v>1028</v>
      </c>
      <c r="O502">
        <v>2241</v>
      </c>
    </row>
    <row r="503" spans="1:15" x14ac:dyDescent="0.3">
      <c r="A503">
        <v>3372868164</v>
      </c>
      <c r="B503" t="s">
        <v>28</v>
      </c>
      <c r="C503">
        <v>12764</v>
      </c>
      <c r="D503" s="10">
        <v>4.0900001525878897</v>
      </c>
      <c r="E503" s="10">
        <v>4.0900001525878897</v>
      </c>
      <c r="F503">
        <v>0</v>
      </c>
      <c r="G503" s="10">
        <v>0</v>
      </c>
      <c r="H503" s="10">
        <v>0</v>
      </c>
      <c r="I503" s="10">
        <v>4.0900001525878897</v>
      </c>
      <c r="J503">
        <v>0</v>
      </c>
      <c r="K503">
        <v>0</v>
      </c>
      <c r="L503">
        <v>0</v>
      </c>
      <c r="M503">
        <v>416</v>
      </c>
      <c r="N503">
        <v>1024</v>
      </c>
      <c r="O503">
        <v>2010</v>
      </c>
    </row>
    <row r="504" spans="1:15" x14ac:dyDescent="0.3">
      <c r="A504">
        <v>7007744171</v>
      </c>
      <c r="B504" t="s">
        <v>15</v>
      </c>
      <c r="C504">
        <v>12764</v>
      </c>
      <c r="D504" s="10">
        <v>10.289999961853001</v>
      </c>
      <c r="E504" s="10">
        <v>9.4799995422363299</v>
      </c>
      <c r="F504">
        <v>5</v>
      </c>
      <c r="G504" s="10">
        <v>4.5</v>
      </c>
      <c r="H504" s="10">
        <v>0.37999999523162797</v>
      </c>
      <c r="I504" s="10">
        <v>5.4099998474121103</v>
      </c>
      <c r="J504">
        <v>0</v>
      </c>
      <c r="K504">
        <v>53</v>
      </c>
      <c r="L504">
        <v>8</v>
      </c>
      <c r="M504">
        <v>355</v>
      </c>
      <c r="N504">
        <v>1024</v>
      </c>
      <c r="O504">
        <v>2937</v>
      </c>
    </row>
    <row r="505" spans="1:15" x14ac:dyDescent="0.3">
      <c r="A505">
        <v>7007744171</v>
      </c>
      <c r="B505" t="s">
        <v>27</v>
      </c>
      <c r="C505">
        <v>12764</v>
      </c>
      <c r="D505" s="10">
        <v>7.4200000762939498</v>
      </c>
      <c r="E505" s="10">
        <v>7.4200000762939498</v>
      </c>
      <c r="F505">
        <v>0</v>
      </c>
      <c r="G505" s="10">
        <v>0</v>
      </c>
      <c r="H505" s="10">
        <v>0</v>
      </c>
      <c r="I505" s="10">
        <v>7.4200000762939498</v>
      </c>
      <c r="J505">
        <v>0</v>
      </c>
      <c r="K505">
        <v>0</v>
      </c>
      <c r="L505">
        <v>0</v>
      </c>
      <c r="M505">
        <v>419</v>
      </c>
      <c r="N505">
        <v>1021</v>
      </c>
      <c r="O505">
        <v>2667</v>
      </c>
    </row>
    <row r="506" spans="1:15" x14ac:dyDescent="0.3">
      <c r="A506">
        <v>7007744171</v>
      </c>
      <c r="B506" t="s">
        <v>36</v>
      </c>
      <c r="C506">
        <v>12764</v>
      </c>
      <c r="D506" s="10">
        <v>10.8699998855591</v>
      </c>
      <c r="E506" s="10">
        <v>9.7100000381469709</v>
      </c>
      <c r="F506">
        <v>5</v>
      </c>
      <c r="G506" s="10">
        <v>4.4800000190734899</v>
      </c>
      <c r="H506" s="10">
        <v>1.0199999809265099</v>
      </c>
      <c r="I506" s="10">
        <v>5.3600001335143999</v>
      </c>
      <c r="J506">
        <v>0</v>
      </c>
      <c r="K506">
        <v>58</v>
      </c>
      <c r="L506">
        <v>31</v>
      </c>
      <c r="M506">
        <v>330</v>
      </c>
      <c r="N506">
        <v>1021</v>
      </c>
      <c r="O506">
        <v>2976</v>
      </c>
    </row>
    <row r="507" spans="1:15" x14ac:dyDescent="0.3">
      <c r="A507">
        <v>1624580081</v>
      </c>
      <c r="B507" t="s">
        <v>34</v>
      </c>
      <c r="C507">
        <v>12764</v>
      </c>
      <c r="D507" s="10">
        <v>28.030000686645501</v>
      </c>
      <c r="E507" s="10">
        <v>28.030000686645501</v>
      </c>
      <c r="F507">
        <v>0</v>
      </c>
      <c r="G507" s="10">
        <v>21.920000076293899</v>
      </c>
      <c r="H507" s="10">
        <v>4.1900000572204599</v>
      </c>
      <c r="I507" s="10">
        <v>1.9099999666214</v>
      </c>
      <c r="J507">
        <v>1.9999999552965199E-2</v>
      </c>
      <c r="K507">
        <v>186</v>
      </c>
      <c r="L507">
        <v>63</v>
      </c>
      <c r="M507">
        <v>171</v>
      </c>
      <c r="N507">
        <v>1020</v>
      </c>
      <c r="O507">
        <v>2690</v>
      </c>
    </row>
    <row r="508" spans="1:15" x14ac:dyDescent="0.3">
      <c r="A508">
        <v>2873212765</v>
      </c>
      <c r="B508" t="s">
        <v>37</v>
      </c>
      <c r="C508">
        <v>12764</v>
      </c>
      <c r="D508" s="10">
        <v>5.5599999427795401</v>
      </c>
      <c r="E508" s="10">
        <v>5.5599999427795401</v>
      </c>
      <c r="F508">
        <v>0</v>
      </c>
      <c r="G508" s="10">
        <v>0</v>
      </c>
      <c r="H508" s="10">
        <v>0</v>
      </c>
      <c r="I508" s="10">
        <v>5.5599999427795401</v>
      </c>
      <c r="J508">
        <v>0</v>
      </c>
      <c r="K508">
        <v>0</v>
      </c>
      <c r="L508">
        <v>0</v>
      </c>
      <c r="M508">
        <v>420</v>
      </c>
      <c r="N508">
        <v>1020</v>
      </c>
      <c r="O508">
        <v>2015</v>
      </c>
    </row>
    <row r="509" spans="1:15" x14ac:dyDescent="0.3">
      <c r="A509">
        <v>4388161847</v>
      </c>
      <c r="B509" t="s">
        <v>42</v>
      </c>
      <c r="C509">
        <v>12764</v>
      </c>
      <c r="D509" s="10">
        <v>7.8600001335143999</v>
      </c>
      <c r="E509" s="10">
        <v>7.8600001335143999</v>
      </c>
      <c r="F509">
        <v>0</v>
      </c>
      <c r="G509" s="10">
        <v>0.34000000357627902</v>
      </c>
      <c r="H509" s="10">
        <v>0.730000019073486</v>
      </c>
      <c r="I509" s="10">
        <v>6.78999996185303</v>
      </c>
      <c r="J509">
        <v>0</v>
      </c>
      <c r="K509">
        <v>6</v>
      </c>
      <c r="L509">
        <v>19</v>
      </c>
      <c r="M509">
        <v>258</v>
      </c>
      <c r="N509">
        <v>1020</v>
      </c>
      <c r="O509">
        <v>3013</v>
      </c>
    </row>
    <row r="510" spans="1:15" x14ac:dyDescent="0.3">
      <c r="A510">
        <v>4558609924</v>
      </c>
      <c r="B510" t="s">
        <v>41</v>
      </c>
      <c r="C510">
        <v>12764</v>
      </c>
      <c r="D510" s="10">
        <v>4.3299999237060502</v>
      </c>
      <c r="E510" s="10">
        <v>4.3299999237060502</v>
      </c>
      <c r="F510">
        <v>0</v>
      </c>
      <c r="G510" s="10">
        <v>1.79999995231628</v>
      </c>
      <c r="H510" s="10">
        <v>0.5</v>
      </c>
      <c r="I510" s="10">
        <v>2.0199999809265101</v>
      </c>
      <c r="J510">
        <v>0</v>
      </c>
      <c r="K510">
        <v>66</v>
      </c>
      <c r="L510">
        <v>35</v>
      </c>
      <c r="M510">
        <v>238</v>
      </c>
      <c r="N510">
        <v>1019</v>
      </c>
      <c r="O510">
        <v>2666</v>
      </c>
    </row>
    <row r="511" spans="1:15" x14ac:dyDescent="0.3">
      <c r="A511">
        <v>4702921684</v>
      </c>
      <c r="B511" t="s">
        <v>41</v>
      </c>
      <c r="C511">
        <v>12764</v>
      </c>
      <c r="D511" s="10">
        <v>10.430000305175801</v>
      </c>
      <c r="E511" s="10">
        <v>10.430000305175801</v>
      </c>
      <c r="F511">
        <v>0</v>
      </c>
      <c r="G511" s="10">
        <v>0.68000000715255704</v>
      </c>
      <c r="H511" s="10">
        <v>6.21000003814697</v>
      </c>
      <c r="I511" s="10">
        <v>3.53999996185303</v>
      </c>
      <c r="J511">
        <v>0</v>
      </c>
      <c r="K511">
        <v>9</v>
      </c>
      <c r="L511">
        <v>125</v>
      </c>
      <c r="M511">
        <v>192</v>
      </c>
      <c r="N511">
        <v>1019</v>
      </c>
      <c r="O511">
        <v>3287</v>
      </c>
    </row>
    <row r="512" spans="1:15" x14ac:dyDescent="0.3">
      <c r="A512">
        <v>2026352035</v>
      </c>
      <c r="B512" t="s">
        <v>29</v>
      </c>
      <c r="C512">
        <v>12764</v>
      </c>
      <c r="D512" s="10">
        <v>3.6800000667571999</v>
      </c>
      <c r="E512" s="10">
        <v>3.6800000667571999</v>
      </c>
      <c r="F512">
        <v>0</v>
      </c>
      <c r="G512" s="10">
        <v>0</v>
      </c>
      <c r="H512" s="10">
        <v>0</v>
      </c>
      <c r="I512" s="10">
        <v>3.6800000667571999</v>
      </c>
      <c r="J512">
        <v>0</v>
      </c>
      <c r="K512">
        <v>0</v>
      </c>
      <c r="L512">
        <v>0</v>
      </c>
      <c r="M512">
        <v>288</v>
      </c>
      <c r="N512">
        <v>1018</v>
      </c>
      <c r="O512">
        <v>1595</v>
      </c>
    </row>
    <row r="513" spans="1:15" x14ac:dyDescent="0.3">
      <c r="A513">
        <v>4388161847</v>
      </c>
      <c r="B513" t="s">
        <v>21</v>
      </c>
      <c r="C513">
        <v>12764</v>
      </c>
      <c r="D513" s="10">
        <v>9.1000003814697301</v>
      </c>
      <c r="E513" s="10">
        <v>9.1000003814697301</v>
      </c>
      <c r="F513">
        <v>0</v>
      </c>
      <c r="G513" s="10">
        <v>3.5599999427795401</v>
      </c>
      <c r="H513" s="10">
        <v>0.40000000596046398</v>
      </c>
      <c r="I513" s="10">
        <v>5.1399998664856001</v>
      </c>
      <c r="J513">
        <v>0</v>
      </c>
      <c r="K513">
        <v>27</v>
      </c>
      <c r="L513">
        <v>8</v>
      </c>
      <c r="M513">
        <v>239</v>
      </c>
      <c r="N513">
        <v>1017</v>
      </c>
      <c r="O513">
        <v>3274</v>
      </c>
    </row>
    <row r="514" spans="1:15" x14ac:dyDescent="0.3">
      <c r="A514">
        <v>2347167796</v>
      </c>
      <c r="B514" t="s">
        <v>23</v>
      </c>
      <c r="C514">
        <v>12764</v>
      </c>
      <c r="D514" s="10">
        <v>7.2699999809265101</v>
      </c>
      <c r="E514" s="10">
        <v>7.2699999809265101</v>
      </c>
      <c r="F514">
        <v>0</v>
      </c>
      <c r="G514" s="10">
        <v>0.68000000715255704</v>
      </c>
      <c r="H514" s="10">
        <v>1.8099999427795399</v>
      </c>
      <c r="I514" s="10">
        <v>4.7800002098083496</v>
      </c>
      <c r="J514">
        <v>0</v>
      </c>
      <c r="K514">
        <v>11</v>
      </c>
      <c r="L514">
        <v>43</v>
      </c>
      <c r="M514">
        <v>269</v>
      </c>
      <c r="N514">
        <v>1011</v>
      </c>
      <c r="O514">
        <v>2198</v>
      </c>
    </row>
    <row r="515" spans="1:15" x14ac:dyDescent="0.3">
      <c r="A515">
        <v>7007744171</v>
      </c>
      <c r="B515" t="s">
        <v>31</v>
      </c>
      <c r="C515">
        <v>12764</v>
      </c>
      <c r="D515" s="10">
        <v>10.1199998855591</v>
      </c>
      <c r="E515" s="10">
        <v>10.1199998855591</v>
      </c>
      <c r="F515">
        <v>0</v>
      </c>
      <c r="G515" s="10">
        <v>1.0900000333786</v>
      </c>
      <c r="H515" s="10">
        <v>0.769999980926514</v>
      </c>
      <c r="I515" s="10">
        <v>8.2600002288818395</v>
      </c>
      <c r="J515">
        <v>0</v>
      </c>
      <c r="K515">
        <v>16</v>
      </c>
      <c r="L515">
        <v>16</v>
      </c>
      <c r="M515">
        <v>401</v>
      </c>
      <c r="N515">
        <v>1007</v>
      </c>
      <c r="O515">
        <v>2836</v>
      </c>
    </row>
    <row r="516" spans="1:15" x14ac:dyDescent="0.3">
      <c r="A516">
        <v>2026352035</v>
      </c>
      <c r="B516" t="s">
        <v>43</v>
      </c>
      <c r="C516">
        <v>12764</v>
      </c>
      <c r="D516" s="10">
        <v>0.15999999642372101</v>
      </c>
      <c r="E516" s="10">
        <v>0.15999999642372101</v>
      </c>
      <c r="F516">
        <v>0</v>
      </c>
      <c r="G516" s="10">
        <v>0</v>
      </c>
      <c r="H516" s="10">
        <v>0</v>
      </c>
      <c r="I516" s="10">
        <v>0.15999999642372101</v>
      </c>
      <c r="J516">
        <v>0</v>
      </c>
      <c r="K516">
        <v>0</v>
      </c>
      <c r="L516">
        <v>0</v>
      </c>
      <c r="M516">
        <v>17</v>
      </c>
      <c r="N516">
        <v>1002</v>
      </c>
      <c r="O516">
        <v>1141</v>
      </c>
    </row>
    <row r="517" spans="1:15" x14ac:dyDescent="0.3">
      <c r="A517">
        <v>7007744171</v>
      </c>
      <c r="B517" t="s">
        <v>23</v>
      </c>
      <c r="C517">
        <v>12764</v>
      </c>
      <c r="D517" s="10">
        <v>11.310000419616699</v>
      </c>
      <c r="E517" s="10">
        <v>10.4099998474121</v>
      </c>
      <c r="F517">
        <v>5</v>
      </c>
      <c r="G517" s="10">
        <v>4.78999996185303</v>
      </c>
      <c r="H517" s="10">
        <v>0.67000001668930098</v>
      </c>
      <c r="I517" s="10">
        <v>5.8600001335143999</v>
      </c>
      <c r="J517">
        <v>0</v>
      </c>
      <c r="K517">
        <v>60</v>
      </c>
      <c r="L517">
        <v>33</v>
      </c>
      <c r="M517">
        <v>347</v>
      </c>
      <c r="N517">
        <v>1000</v>
      </c>
      <c r="O517">
        <v>3096</v>
      </c>
    </row>
    <row r="518" spans="1:15" x14ac:dyDescent="0.3">
      <c r="A518">
        <v>4558609924</v>
      </c>
      <c r="B518" t="s">
        <v>28</v>
      </c>
      <c r="C518">
        <v>12764</v>
      </c>
      <c r="D518" s="10">
        <v>5.3499999046325701</v>
      </c>
      <c r="E518" s="10">
        <v>5.3499999046325701</v>
      </c>
      <c r="F518">
        <v>0</v>
      </c>
      <c r="G518" s="10">
        <v>0.58999997377395597</v>
      </c>
      <c r="H518" s="10">
        <v>0.25</v>
      </c>
      <c r="I518" s="10">
        <v>4.5100002288818404</v>
      </c>
      <c r="J518">
        <v>0</v>
      </c>
      <c r="K518">
        <v>18</v>
      </c>
      <c r="L518">
        <v>10</v>
      </c>
      <c r="M518">
        <v>340</v>
      </c>
      <c r="N518">
        <v>993</v>
      </c>
      <c r="O518">
        <v>2225</v>
      </c>
    </row>
    <row r="519" spans="1:15" x14ac:dyDescent="0.3">
      <c r="A519">
        <v>2873212765</v>
      </c>
      <c r="B519" t="s">
        <v>18</v>
      </c>
      <c r="C519">
        <v>12764</v>
      </c>
      <c r="D519" s="10">
        <v>5.6999998092651403</v>
      </c>
      <c r="E519" s="10">
        <v>5.6999998092651403</v>
      </c>
      <c r="F519">
        <v>0</v>
      </c>
      <c r="G519" s="10">
        <v>0</v>
      </c>
      <c r="H519" s="10">
        <v>0</v>
      </c>
      <c r="I519" s="10">
        <v>5.6900000572204599</v>
      </c>
      <c r="J519">
        <v>9.9999997764825804E-3</v>
      </c>
      <c r="K519">
        <v>0</v>
      </c>
      <c r="L519">
        <v>0</v>
      </c>
      <c r="M519">
        <v>448</v>
      </c>
      <c r="N519">
        <v>992</v>
      </c>
      <c r="O519">
        <v>2063</v>
      </c>
    </row>
    <row r="520" spans="1:15" x14ac:dyDescent="0.3">
      <c r="A520">
        <v>1644430081</v>
      </c>
      <c r="B520" t="s">
        <v>41</v>
      </c>
      <c r="C520">
        <v>12764</v>
      </c>
      <c r="D520" s="10">
        <v>4.8899998664856001</v>
      </c>
      <c r="E520" s="10">
        <v>4.8899998664856001</v>
      </c>
      <c r="F520">
        <v>0</v>
      </c>
      <c r="G520" s="10">
        <v>0</v>
      </c>
      <c r="H520" s="10">
        <v>0</v>
      </c>
      <c r="I520" s="10">
        <v>4.8800001144409197</v>
      </c>
      <c r="J520">
        <v>0</v>
      </c>
      <c r="K520">
        <v>0</v>
      </c>
      <c r="L520">
        <v>0</v>
      </c>
      <c r="M520">
        <v>295</v>
      </c>
      <c r="N520">
        <v>991</v>
      </c>
      <c r="O520">
        <v>2987</v>
      </c>
    </row>
    <row r="521" spans="1:15" x14ac:dyDescent="0.3">
      <c r="A521">
        <v>1927972279</v>
      </c>
      <c r="B521" t="s">
        <v>16</v>
      </c>
      <c r="C521">
        <v>12764</v>
      </c>
      <c r="D521" s="10">
        <v>0.25</v>
      </c>
      <c r="E521" s="10">
        <v>0.25</v>
      </c>
      <c r="F521">
        <v>0</v>
      </c>
      <c r="G521" s="10">
        <v>0</v>
      </c>
      <c r="H521" s="10">
        <v>0</v>
      </c>
      <c r="I521" s="10">
        <v>0.25</v>
      </c>
      <c r="J521">
        <v>0</v>
      </c>
      <c r="K521">
        <v>0</v>
      </c>
      <c r="L521">
        <v>0</v>
      </c>
      <c r="M521">
        <v>32</v>
      </c>
      <c r="N521">
        <v>986</v>
      </c>
      <c r="O521">
        <v>2151</v>
      </c>
    </row>
    <row r="522" spans="1:15" x14ac:dyDescent="0.3">
      <c r="A522">
        <v>7007744171</v>
      </c>
      <c r="B522" t="s">
        <v>28</v>
      </c>
      <c r="C522">
        <v>12764</v>
      </c>
      <c r="D522" s="10">
        <v>13.3400001525879</v>
      </c>
      <c r="E522" s="10">
        <v>12.199999809265099</v>
      </c>
      <c r="F522">
        <v>5</v>
      </c>
      <c r="G522" s="10">
        <v>4.3099999427795401</v>
      </c>
      <c r="H522" s="10">
        <v>1.37000000476837</v>
      </c>
      <c r="I522" s="10">
        <v>7.6700000762939498</v>
      </c>
      <c r="J522">
        <v>0</v>
      </c>
      <c r="K522">
        <v>51</v>
      </c>
      <c r="L522">
        <v>24</v>
      </c>
      <c r="M522">
        <v>379</v>
      </c>
      <c r="N522">
        <v>986</v>
      </c>
      <c r="O522">
        <v>3055</v>
      </c>
    </row>
    <row r="523" spans="1:15" x14ac:dyDescent="0.3">
      <c r="A523">
        <v>4558609924</v>
      </c>
      <c r="B523" t="s">
        <v>31</v>
      </c>
      <c r="C523">
        <v>12764</v>
      </c>
      <c r="D523" s="10">
        <v>6.25</v>
      </c>
      <c r="E523" s="10">
        <v>6.25</v>
      </c>
      <c r="F523">
        <v>0</v>
      </c>
      <c r="G523" s="10">
        <v>1.9999999552965199E-2</v>
      </c>
      <c r="H523" s="10">
        <v>0.270000010728836</v>
      </c>
      <c r="I523" s="10">
        <v>5.9499998092651403</v>
      </c>
      <c r="J523">
        <v>0</v>
      </c>
      <c r="K523">
        <v>1</v>
      </c>
      <c r="L523">
        <v>11</v>
      </c>
      <c r="M523">
        <v>367</v>
      </c>
      <c r="N523">
        <v>985</v>
      </c>
      <c r="O523">
        <v>2185</v>
      </c>
    </row>
    <row r="524" spans="1:15" x14ac:dyDescent="0.3">
      <c r="A524">
        <v>4388161847</v>
      </c>
      <c r="B524" t="s">
        <v>36</v>
      </c>
      <c r="C524">
        <v>12764</v>
      </c>
      <c r="D524" s="10">
        <v>9.7899999618530291</v>
      </c>
      <c r="E524" s="10">
        <v>9.7899999618530291</v>
      </c>
      <c r="F524">
        <v>0</v>
      </c>
      <c r="G524" s="10">
        <v>1.12999999523163</v>
      </c>
      <c r="H524" s="10">
        <v>0.77999997138977095</v>
      </c>
      <c r="I524" s="10">
        <v>7.8800001144409197</v>
      </c>
      <c r="J524">
        <v>0</v>
      </c>
      <c r="K524">
        <v>18</v>
      </c>
      <c r="L524">
        <v>18</v>
      </c>
      <c r="M524">
        <v>306</v>
      </c>
      <c r="N524">
        <v>984</v>
      </c>
      <c r="O524">
        <v>3290</v>
      </c>
    </row>
    <row r="525" spans="1:15" x14ac:dyDescent="0.3">
      <c r="A525">
        <v>2026352035</v>
      </c>
      <c r="B525" t="s">
        <v>36</v>
      </c>
      <c r="C525">
        <v>12764</v>
      </c>
      <c r="D525" s="10">
        <v>3.7200000286102299</v>
      </c>
      <c r="E525" s="10">
        <v>3.7200000286102299</v>
      </c>
      <c r="F525">
        <v>0</v>
      </c>
      <c r="G525" s="10">
        <v>0</v>
      </c>
      <c r="H525" s="10">
        <v>0</v>
      </c>
      <c r="I525" s="10">
        <v>3.7200000286102299</v>
      </c>
      <c r="J525">
        <v>0</v>
      </c>
      <c r="K525">
        <v>0</v>
      </c>
      <c r="L525">
        <v>0</v>
      </c>
      <c r="M525">
        <v>304</v>
      </c>
      <c r="N525">
        <v>981</v>
      </c>
      <c r="O525">
        <v>1604</v>
      </c>
    </row>
    <row r="526" spans="1:15" x14ac:dyDescent="0.3">
      <c r="A526">
        <v>7007744171</v>
      </c>
      <c r="B526" t="s">
        <v>29</v>
      </c>
      <c r="C526">
        <v>12764</v>
      </c>
      <c r="D526" s="10">
        <v>10.1000003814697</v>
      </c>
      <c r="E526" s="10">
        <v>10.1000003814697</v>
      </c>
      <c r="F526">
        <v>0</v>
      </c>
      <c r="G526" s="10">
        <v>0.93000000715255704</v>
      </c>
      <c r="H526" s="10">
        <v>0.93999999761581399</v>
      </c>
      <c r="I526" s="10">
        <v>8.2299995422363299</v>
      </c>
      <c r="J526">
        <v>0</v>
      </c>
      <c r="K526">
        <v>16</v>
      </c>
      <c r="L526">
        <v>22</v>
      </c>
      <c r="M526">
        <v>424</v>
      </c>
      <c r="N526">
        <v>978</v>
      </c>
      <c r="O526">
        <v>2939</v>
      </c>
    </row>
    <row r="527" spans="1:15" x14ac:dyDescent="0.3">
      <c r="A527">
        <v>6775888955</v>
      </c>
      <c r="B527" t="s">
        <v>18</v>
      </c>
      <c r="C527">
        <v>12764</v>
      </c>
      <c r="D527" s="10">
        <v>0.92000001668930098</v>
      </c>
      <c r="E527" s="10">
        <v>0.92000001668930098</v>
      </c>
      <c r="F527">
        <v>0</v>
      </c>
      <c r="G527" s="10">
        <v>0</v>
      </c>
      <c r="H527" s="10">
        <v>0</v>
      </c>
      <c r="I527" s="10">
        <v>0.92000001668930098</v>
      </c>
      <c r="J527">
        <v>0</v>
      </c>
      <c r="K527">
        <v>0</v>
      </c>
      <c r="L527">
        <v>0</v>
      </c>
      <c r="M527">
        <v>58</v>
      </c>
      <c r="N527">
        <v>976</v>
      </c>
      <c r="O527">
        <v>2127</v>
      </c>
    </row>
    <row r="528" spans="1:15" x14ac:dyDescent="0.3">
      <c r="A528">
        <v>2347167796</v>
      </c>
      <c r="B528" t="s">
        <v>19</v>
      </c>
      <c r="C528">
        <v>12764</v>
      </c>
      <c r="D528" s="10">
        <v>15.079999923706101</v>
      </c>
      <c r="E528" s="10">
        <v>15.079999923706101</v>
      </c>
      <c r="F528">
        <v>0</v>
      </c>
      <c r="G528" s="10">
        <v>5.4499998092651403</v>
      </c>
      <c r="H528" s="10">
        <v>4.0999999046325701</v>
      </c>
      <c r="I528" s="10">
        <v>5.5300002098083496</v>
      </c>
      <c r="J528">
        <v>0</v>
      </c>
      <c r="K528">
        <v>66</v>
      </c>
      <c r="L528">
        <v>72</v>
      </c>
      <c r="M528">
        <v>268</v>
      </c>
      <c r="N528">
        <v>968</v>
      </c>
      <c r="O528">
        <v>2670</v>
      </c>
    </row>
    <row r="529" spans="1:15" x14ac:dyDescent="0.3">
      <c r="A529">
        <v>1927972279</v>
      </c>
      <c r="B529" t="s">
        <v>45</v>
      </c>
      <c r="C529">
        <v>12764</v>
      </c>
      <c r="D529" s="10">
        <v>0</v>
      </c>
      <c r="E529" s="10">
        <v>0</v>
      </c>
      <c r="F529">
        <v>0</v>
      </c>
      <c r="G529" s="10">
        <v>0</v>
      </c>
      <c r="H529" s="10">
        <v>0</v>
      </c>
      <c r="I529" s="10">
        <v>0</v>
      </c>
      <c r="J529">
        <v>0</v>
      </c>
      <c r="K529">
        <v>0</v>
      </c>
      <c r="L529">
        <v>0</v>
      </c>
      <c r="M529">
        <v>0</v>
      </c>
      <c r="N529">
        <v>966</v>
      </c>
      <c r="O529">
        <v>1383</v>
      </c>
    </row>
    <row r="530" spans="1:15" x14ac:dyDescent="0.3">
      <c r="A530">
        <v>2347167796</v>
      </c>
      <c r="B530" t="s">
        <v>15</v>
      </c>
      <c r="C530">
        <v>12764</v>
      </c>
      <c r="D530" s="10">
        <v>6.8299999237060502</v>
      </c>
      <c r="E530" s="10">
        <v>6.8299999237060502</v>
      </c>
      <c r="F530">
        <v>0</v>
      </c>
      <c r="G530" s="10">
        <v>2</v>
      </c>
      <c r="H530" s="10">
        <v>0.62000000476837203</v>
      </c>
      <c r="I530" s="10">
        <v>4.1999998092651403</v>
      </c>
      <c r="J530">
        <v>0</v>
      </c>
      <c r="K530">
        <v>28</v>
      </c>
      <c r="L530">
        <v>13</v>
      </c>
      <c r="M530">
        <v>320</v>
      </c>
      <c r="N530">
        <v>964</v>
      </c>
      <c r="O530">
        <v>2344</v>
      </c>
    </row>
    <row r="531" spans="1:15" x14ac:dyDescent="0.3">
      <c r="A531">
        <v>7007744171</v>
      </c>
      <c r="B531" t="s">
        <v>32</v>
      </c>
      <c r="C531">
        <v>12764</v>
      </c>
      <c r="D531" s="10">
        <v>14.300000190734901</v>
      </c>
      <c r="E531" s="10">
        <v>13.420000076293899</v>
      </c>
      <c r="F531">
        <v>5</v>
      </c>
      <c r="G531" s="10">
        <v>4.3099999427795401</v>
      </c>
      <c r="H531" s="10">
        <v>2.0499999523162802</v>
      </c>
      <c r="I531" s="10">
        <v>7.9499998092651403</v>
      </c>
      <c r="J531">
        <v>0</v>
      </c>
      <c r="K531">
        <v>55</v>
      </c>
      <c r="L531">
        <v>42</v>
      </c>
      <c r="M531">
        <v>382</v>
      </c>
      <c r="N531">
        <v>961</v>
      </c>
      <c r="O531">
        <v>3180</v>
      </c>
    </row>
    <row r="532" spans="1:15" x14ac:dyDescent="0.3">
      <c r="A532">
        <v>4319703577</v>
      </c>
      <c r="B532" t="s">
        <v>38</v>
      </c>
      <c r="C532">
        <v>12764</v>
      </c>
      <c r="D532" s="10">
        <v>9.4899997711181605</v>
      </c>
      <c r="E532" s="10">
        <v>9.4899997711181605</v>
      </c>
      <c r="F532">
        <v>0</v>
      </c>
      <c r="G532" s="10">
        <v>2.6300001144409202</v>
      </c>
      <c r="H532" s="10">
        <v>1.4099999666214</v>
      </c>
      <c r="I532" s="10">
        <v>5.4499998092651403</v>
      </c>
      <c r="J532">
        <v>0</v>
      </c>
      <c r="K532">
        <v>27</v>
      </c>
      <c r="L532">
        <v>34</v>
      </c>
      <c r="M532">
        <v>328</v>
      </c>
      <c r="N532">
        <v>957</v>
      </c>
      <c r="O532">
        <v>2530</v>
      </c>
    </row>
    <row r="533" spans="1:15" x14ac:dyDescent="0.3">
      <c r="A533">
        <v>4020332650</v>
      </c>
      <c r="B533" t="s">
        <v>36</v>
      </c>
      <c r="C533">
        <v>12764</v>
      </c>
      <c r="D533" s="10">
        <v>3.2200000286102299</v>
      </c>
      <c r="E533" s="10">
        <v>3.2200000286102299</v>
      </c>
      <c r="F533">
        <v>0</v>
      </c>
      <c r="G533" s="10">
        <v>0</v>
      </c>
      <c r="H533" s="10">
        <v>0</v>
      </c>
      <c r="I533" s="10">
        <v>3.1500000953674299</v>
      </c>
      <c r="J533">
        <v>5.0000000745058101E-2</v>
      </c>
      <c r="K533">
        <v>0</v>
      </c>
      <c r="L533">
        <v>0</v>
      </c>
      <c r="M533">
        <v>174</v>
      </c>
      <c r="N533">
        <v>950</v>
      </c>
      <c r="O533">
        <v>2828</v>
      </c>
    </row>
    <row r="534" spans="1:15" x14ac:dyDescent="0.3">
      <c r="A534">
        <v>4388161847</v>
      </c>
      <c r="B534" t="s">
        <v>17</v>
      </c>
      <c r="C534">
        <v>12764</v>
      </c>
      <c r="D534" s="10">
        <v>6.8200001716613796</v>
      </c>
      <c r="E534" s="10">
        <v>6.8200001716613796</v>
      </c>
      <c r="F534">
        <v>0</v>
      </c>
      <c r="G534" s="10">
        <v>0.129999995231628</v>
      </c>
      <c r="H534" s="10">
        <v>1.0700000524520901</v>
      </c>
      <c r="I534" s="10">
        <v>5.6199998855590803</v>
      </c>
      <c r="J534">
        <v>0</v>
      </c>
      <c r="K534">
        <v>10</v>
      </c>
      <c r="L534">
        <v>35</v>
      </c>
      <c r="M534">
        <v>219</v>
      </c>
      <c r="N534">
        <v>945</v>
      </c>
      <c r="O534">
        <v>2998</v>
      </c>
    </row>
    <row r="535" spans="1:15" x14ac:dyDescent="0.3">
      <c r="A535">
        <v>4388161847</v>
      </c>
      <c r="B535" t="s">
        <v>25</v>
      </c>
      <c r="C535">
        <v>12764</v>
      </c>
      <c r="D535" s="10">
        <v>9.3400001525878906</v>
      </c>
      <c r="E535" s="10">
        <v>9.3400001525878906</v>
      </c>
      <c r="F535">
        <v>0</v>
      </c>
      <c r="G535" s="10">
        <v>3.2999999523162802</v>
      </c>
      <c r="H535" s="10">
        <v>1.1100000143051101</v>
      </c>
      <c r="I535" s="10">
        <v>4.9200000762939498</v>
      </c>
      <c r="J535">
        <v>0</v>
      </c>
      <c r="K535">
        <v>77</v>
      </c>
      <c r="L535">
        <v>25</v>
      </c>
      <c r="M535">
        <v>220</v>
      </c>
      <c r="N535">
        <v>945</v>
      </c>
      <c r="O535">
        <v>3544</v>
      </c>
    </row>
    <row r="536" spans="1:15" x14ac:dyDescent="0.3">
      <c r="A536">
        <v>4702921684</v>
      </c>
      <c r="B536" t="s">
        <v>18</v>
      </c>
      <c r="C536">
        <v>12764</v>
      </c>
      <c r="D536" s="10">
        <v>5.2800002098083496</v>
      </c>
      <c r="E536" s="10">
        <v>5.2800002098083496</v>
      </c>
      <c r="F536">
        <v>0</v>
      </c>
      <c r="G536" s="10">
        <v>7.0000000298023196E-2</v>
      </c>
      <c r="H536" s="10">
        <v>0.41999998688697798</v>
      </c>
      <c r="I536" s="10">
        <v>4.78999996185303</v>
      </c>
      <c r="J536">
        <v>0</v>
      </c>
      <c r="K536">
        <v>1</v>
      </c>
      <c r="L536">
        <v>8</v>
      </c>
      <c r="M536">
        <v>256</v>
      </c>
      <c r="N536">
        <v>944</v>
      </c>
      <c r="O536">
        <v>2896</v>
      </c>
    </row>
    <row r="537" spans="1:15" x14ac:dyDescent="0.3">
      <c r="A537">
        <v>5553957443</v>
      </c>
      <c r="B537" t="s">
        <v>20</v>
      </c>
      <c r="C537">
        <v>12764</v>
      </c>
      <c r="D537" s="10">
        <v>0.43000000715255698</v>
      </c>
      <c r="E537" s="10">
        <v>0.43000000715255698</v>
      </c>
      <c r="F537">
        <v>0</v>
      </c>
      <c r="G537" s="10">
        <v>0</v>
      </c>
      <c r="H537" s="10">
        <v>0</v>
      </c>
      <c r="I537" s="10">
        <v>0.43000000715255698</v>
      </c>
      <c r="J537">
        <v>0</v>
      </c>
      <c r="K537">
        <v>0</v>
      </c>
      <c r="L537">
        <v>0</v>
      </c>
      <c r="M537">
        <v>46</v>
      </c>
      <c r="N537">
        <v>943</v>
      </c>
      <c r="O537">
        <v>1397</v>
      </c>
    </row>
    <row r="538" spans="1:15" x14ac:dyDescent="0.3">
      <c r="A538">
        <v>1927972279</v>
      </c>
      <c r="B538" t="s">
        <v>18</v>
      </c>
      <c r="C538">
        <v>12764</v>
      </c>
      <c r="D538" s="10">
        <v>0.68000000715255704</v>
      </c>
      <c r="E538" s="10">
        <v>0.68000000715255704</v>
      </c>
      <c r="F538">
        <v>0</v>
      </c>
      <c r="G538" s="10">
        <v>0</v>
      </c>
      <c r="H538" s="10">
        <v>0</v>
      </c>
      <c r="I538" s="10">
        <v>0.68000000715255704</v>
      </c>
      <c r="J538">
        <v>0</v>
      </c>
      <c r="K538">
        <v>0</v>
      </c>
      <c r="L538">
        <v>0</v>
      </c>
      <c r="M538">
        <v>51</v>
      </c>
      <c r="N538">
        <v>941</v>
      </c>
      <c r="O538">
        <v>2221</v>
      </c>
    </row>
    <row r="539" spans="1:15" x14ac:dyDescent="0.3">
      <c r="A539">
        <v>8792009665</v>
      </c>
      <c r="B539" t="s">
        <v>18</v>
      </c>
      <c r="C539">
        <v>12764</v>
      </c>
      <c r="D539" s="10">
        <v>1.5900000333786</v>
      </c>
      <c r="E539" s="10">
        <v>1.5900000333786</v>
      </c>
      <c r="F539">
        <v>0</v>
      </c>
      <c r="G539" s="10">
        <v>0</v>
      </c>
      <c r="H539" s="10">
        <v>0</v>
      </c>
      <c r="I539" s="10">
        <v>1.5900000333786</v>
      </c>
      <c r="J539">
        <v>0</v>
      </c>
      <c r="K539">
        <v>0</v>
      </c>
      <c r="L539">
        <v>0</v>
      </c>
      <c r="M539">
        <v>126</v>
      </c>
      <c r="N539">
        <v>937</v>
      </c>
      <c r="O539">
        <v>2009</v>
      </c>
    </row>
    <row r="540" spans="1:15" x14ac:dyDescent="0.3">
      <c r="A540">
        <v>4388161847</v>
      </c>
      <c r="B540" t="s">
        <v>35</v>
      </c>
      <c r="C540">
        <v>12764</v>
      </c>
      <c r="D540" s="10">
        <v>8.3999996185302699</v>
      </c>
      <c r="E540" s="10">
        <v>8.3999996185302699</v>
      </c>
      <c r="F540">
        <v>0</v>
      </c>
      <c r="G540" s="10">
        <v>3.7699999809265101</v>
      </c>
      <c r="H540" s="10">
        <v>7.9999998211860698E-2</v>
      </c>
      <c r="I540" s="10">
        <v>4.5500001907348597</v>
      </c>
      <c r="J540">
        <v>0</v>
      </c>
      <c r="K540">
        <v>33</v>
      </c>
      <c r="L540">
        <v>4</v>
      </c>
      <c r="M540">
        <v>204</v>
      </c>
      <c r="N540">
        <v>935</v>
      </c>
      <c r="O540">
        <v>3147</v>
      </c>
    </row>
    <row r="541" spans="1:15" x14ac:dyDescent="0.3">
      <c r="A541">
        <v>6117666160</v>
      </c>
      <c r="B541" t="s">
        <v>18</v>
      </c>
      <c r="C541">
        <v>12764</v>
      </c>
      <c r="D541" s="10">
        <v>10.5900001525879</v>
      </c>
      <c r="E541" s="10">
        <v>10.5900001525879</v>
      </c>
      <c r="F541">
        <v>0</v>
      </c>
      <c r="G541" s="10">
        <v>0</v>
      </c>
      <c r="H541" s="10">
        <v>0.28000000119209301</v>
      </c>
      <c r="I541" s="10">
        <v>10.300000190734901</v>
      </c>
      <c r="J541">
        <v>0</v>
      </c>
      <c r="K541">
        <v>0</v>
      </c>
      <c r="L541">
        <v>6</v>
      </c>
      <c r="M541">
        <v>513</v>
      </c>
      <c r="N541">
        <v>921</v>
      </c>
      <c r="O541">
        <v>2865</v>
      </c>
    </row>
    <row r="542" spans="1:15" x14ac:dyDescent="0.3">
      <c r="A542">
        <v>4020332650</v>
      </c>
      <c r="B542" t="s">
        <v>38</v>
      </c>
      <c r="C542">
        <v>12764</v>
      </c>
      <c r="D542" s="10">
        <v>8.4300003051757795</v>
      </c>
      <c r="E542" s="10">
        <v>8.4300003051757795</v>
      </c>
      <c r="F542">
        <v>0</v>
      </c>
      <c r="G542" s="10">
        <v>2.6199998855590798</v>
      </c>
      <c r="H542" s="10">
        <v>1.6799999475479099</v>
      </c>
      <c r="I542" s="10">
        <v>4.03999996185303</v>
      </c>
      <c r="J542">
        <v>7.0000000298023196E-2</v>
      </c>
      <c r="K542">
        <v>38</v>
      </c>
      <c r="L542">
        <v>42</v>
      </c>
      <c r="M542">
        <v>196</v>
      </c>
      <c r="N542">
        <v>916</v>
      </c>
      <c r="O542">
        <v>3429</v>
      </c>
    </row>
    <row r="543" spans="1:15" x14ac:dyDescent="0.3">
      <c r="A543">
        <v>4445114986</v>
      </c>
      <c r="B543" t="s">
        <v>28</v>
      </c>
      <c r="C543">
        <v>12764</v>
      </c>
      <c r="D543" s="10">
        <v>2.2699999809265101</v>
      </c>
      <c r="E543" s="10">
        <v>2.2699999809265101</v>
      </c>
      <c r="F543">
        <v>0</v>
      </c>
      <c r="G543" s="10">
        <v>0</v>
      </c>
      <c r="H543" s="10">
        <v>0</v>
      </c>
      <c r="I543" s="10">
        <v>2.2699999809265101</v>
      </c>
      <c r="J543">
        <v>0</v>
      </c>
      <c r="K543">
        <v>0</v>
      </c>
      <c r="L543">
        <v>0</v>
      </c>
      <c r="M543">
        <v>179</v>
      </c>
      <c r="N543">
        <v>916</v>
      </c>
      <c r="O543">
        <v>2070</v>
      </c>
    </row>
    <row r="544" spans="1:15" x14ac:dyDescent="0.3">
      <c r="A544">
        <v>8792009665</v>
      </c>
      <c r="B544" t="s">
        <v>35</v>
      </c>
      <c r="C544">
        <v>12764</v>
      </c>
      <c r="D544" s="10">
        <v>1.16999995708466</v>
      </c>
      <c r="E544" s="10">
        <v>1.16999995708466</v>
      </c>
      <c r="F544">
        <v>0</v>
      </c>
      <c r="G544" s="10">
        <v>0</v>
      </c>
      <c r="H544" s="10">
        <v>0</v>
      </c>
      <c r="I544" s="10">
        <v>1.16999995708466</v>
      </c>
      <c r="J544">
        <v>0</v>
      </c>
      <c r="K544">
        <v>0</v>
      </c>
      <c r="L544">
        <v>0</v>
      </c>
      <c r="M544">
        <v>101</v>
      </c>
      <c r="N544">
        <v>916</v>
      </c>
      <c r="O544">
        <v>2015</v>
      </c>
    </row>
    <row r="545" spans="1:15" x14ac:dyDescent="0.3">
      <c r="A545">
        <v>1644430081</v>
      </c>
      <c r="B545" t="s">
        <v>34</v>
      </c>
      <c r="C545">
        <v>12764</v>
      </c>
      <c r="D545" s="10">
        <v>4.46000003814697</v>
      </c>
      <c r="E545" s="10">
        <v>4.46000003814697</v>
      </c>
      <c r="F545">
        <v>0</v>
      </c>
      <c r="G545" s="10">
        <v>0.239999994635582</v>
      </c>
      <c r="H545" s="10">
        <v>0.99000000953674305</v>
      </c>
      <c r="I545" s="10">
        <v>3.2300000190734899</v>
      </c>
      <c r="J545">
        <v>0</v>
      </c>
      <c r="K545">
        <v>3</v>
      </c>
      <c r="L545">
        <v>24</v>
      </c>
      <c r="M545">
        <v>146</v>
      </c>
      <c r="N545">
        <v>908</v>
      </c>
      <c r="O545">
        <v>2696</v>
      </c>
    </row>
    <row r="546" spans="1:15" x14ac:dyDescent="0.3">
      <c r="A546">
        <v>5553957443</v>
      </c>
      <c r="B546" t="s">
        <v>40</v>
      </c>
      <c r="C546">
        <v>12764</v>
      </c>
      <c r="D546" s="10">
        <v>1.2200000286102299</v>
      </c>
      <c r="E546" s="10">
        <v>1.2200000286102299</v>
      </c>
      <c r="F546">
        <v>0</v>
      </c>
      <c r="G546" s="10">
        <v>0</v>
      </c>
      <c r="H546" s="10">
        <v>0</v>
      </c>
      <c r="I546" s="10">
        <v>1.2200000286102299</v>
      </c>
      <c r="J546">
        <v>0</v>
      </c>
      <c r="K546">
        <v>0</v>
      </c>
      <c r="L546">
        <v>0</v>
      </c>
      <c r="M546">
        <v>96</v>
      </c>
      <c r="N546">
        <v>902</v>
      </c>
      <c r="O546">
        <v>1494</v>
      </c>
    </row>
    <row r="547" spans="1:15" x14ac:dyDescent="0.3">
      <c r="A547">
        <v>4702921684</v>
      </c>
      <c r="B547" t="s">
        <v>24</v>
      </c>
      <c r="C547">
        <v>12764</v>
      </c>
      <c r="D547" s="10">
        <v>5.3000001907348597</v>
      </c>
      <c r="E547" s="10">
        <v>5.3000001907348597</v>
      </c>
      <c r="F547">
        <v>0</v>
      </c>
      <c r="G547" s="10">
        <v>0.31000000238418601</v>
      </c>
      <c r="H547" s="10">
        <v>2.0499999523162802</v>
      </c>
      <c r="I547" s="10">
        <v>2.9400000572204599</v>
      </c>
      <c r="J547">
        <v>0</v>
      </c>
      <c r="K547">
        <v>4</v>
      </c>
      <c r="L547">
        <v>41</v>
      </c>
      <c r="M547">
        <v>144</v>
      </c>
      <c r="N547">
        <v>901</v>
      </c>
      <c r="O547">
        <v>2729</v>
      </c>
    </row>
    <row r="548" spans="1:15" x14ac:dyDescent="0.3">
      <c r="A548">
        <v>8792009665</v>
      </c>
      <c r="B548" t="s">
        <v>30</v>
      </c>
      <c r="C548">
        <v>12764</v>
      </c>
      <c r="D548" s="10">
        <v>1.12999999523163</v>
      </c>
      <c r="E548" s="10">
        <v>1.12999999523163</v>
      </c>
      <c r="F548">
        <v>0</v>
      </c>
      <c r="G548" s="10">
        <v>0</v>
      </c>
      <c r="H548" s="10">
        <v>0</v>
      </c>
      <c r="I548" s="10">
        <v>1.12999999523163</v>
      </c>
      <c r="J548">
        <v>0</v>
      </c>
      <c r="K548">
        <v>0</v>
      </c>
      <c r="L548">
        <v>0</v>
      </c>
      <c r="M548">
        <v>112</v>
      </c>
      <c r="N548">
        <v>900</v>
      </c>
      <c r="O548">
        <v>2067</v>
      </c>
    </row>
    <row r="549" spans="1:15" x14ac:dyDescent="0.3">
      <c r="A549">
        <v>4445114986</v>
      </c>
      <c r="B549" t="s">
        <v>37</v>
      </c>
      <c r="C549">
        <v>12764</v>
      </c>
      <c r="D549" s="10">
        <v>1.96000003814697</v>
      </c>
      <c r="E549" s="10">
        <v>1.96000003814697</v>
      </c>
      <c r="F549">
        <v>0</v>
      </c>
      <c r="G549" s="10">
        <v>0</v>
      </c>
      <c r="H549" s="10">
        <v>0</v>
      </c>
      <c r="I549" s="10">
        <v>1.96000003814697</v>
      </c>
      <c r="J549">
        <v>0</v>
      </c>
      <c r="K549">
        <v>0</v>
      </c>
      <c r="L549">
        <v>0</v>
      </c>
      <c r="M549">
        <v>180</v>
      </c>
      <c r="N549">
        <v>897</v>
      </c>
      <c r="O549">
        <v>2070</v>
      </c>
    </row>
    <row r="550" spans="1:15" x14ac:dyDescent="0.3">
      <c r="A550">
        <v>4388161847</v>
      </c>
      <c r="B550" t="s">
        <v>38</v>
      </c>
      <c r="C550">
        <v>12764</v>
      </c>
      <c r="D550" s="10">
        <v>7.3800001144409197</v>
      </c>
      <c r="E550" s="10">
        <v>7.3800001144409197</v>
      </c>
      <c r="F550">
        <v>0</v>
      </c>
      <c r="G550" s="10">
        <v>0.62999999523162797</v>
      </c>
      <c r="H550" s="10">
        <v>1.66999995708466</v>
      </c>
      <c r="I550" s="10">
        <v>5.0900001525878897</v>
      </c>
      <c r="J550">
        <v>0</v>
      </c>
      <c r="K550">
        <v>12</v>
      </c>
      <c r="L550">
        <v>39</v>
      </c>
      <c r="M550">
        <v>199</v>
      </c>
      <c r="N550">
        <v>896</v>
      </c>
      <c r="O550">
        <v>2899</v>
      </c>
    </row>
    <row r="551" spans="1:15" x14ac:dyDescent="0.3">
      <c r="A551">
        <v>4445114986</v>
      </c>
      <c r="B551" t="s">
        <v>22</v>
      </c>
      <c r="C551">
        <v>12764</v>
      </c>
      <c r="D551" s="10">
        <v>1.3899999856948899</v>
      </c>
      <c r="E551" s="10">
        <v>1.3899999856948899</v>
      </c>
      <c r="F551">
        <v>0</v>
      </c>
      <c r="G551" s="10">
        <v>0</v>
      </c>
      <c r="H551" s="10">
        <v>0</v>
      </c>
      <c r="I551" s="10">
        <v>1.3899999856948899</v>
      </c>
      <c r="J551">
        <v>0</v>
      </c>
      <c r="K551">
        <v>0</v>
      </c>
      <c r="L551">
        <v>0</v>
      </c>
      <c r="M551">
        <v>121</v>
      </c>
      <c r="N551">
        <v>895</v>
      </c>
      <c r="O551">
        <v>1954</v>
      </c>
    </row>
    <row r="552" spans="1:15" x14ac:dyDescent="0.3">
      <c r="A552">
        <v>1624580081</v>
      </c>
      <c r="B552" t="s">
        <v>45</v>
      </c>
      <c r="C552">
        <v>12764</v>
      </c>
      <c r="D552" s="10">
        <v>1.9299999475479099</v>
      </c>
      <c r="E552" s="10">
        <v>1.9299999475479099</v>
      </c>
      <c r="F552">
        <v>0</v>
      </c>
      <c r="G552" s="10">
        <v>0</v>
      </c>
      <c r="H552" s="10">
        <v>0</v>
      </c>
      <c r="I552" s="10">
        <v>1.91999995708466</v>
      </c>
      <c r="J552">
        <v>9.9999997764825804E-3</v>
      </c>
      <c r="K552">
        <v>0</v>
      </c>
      <c r="L552">
        <v>0</v>
      </c>
      <c r="M552">
        <v>107</v>
      </c>
      <c r="N552">
        <v>890</v>
      </c>
      <c r="O552">
        <v>1002</v>
      </c>
    </row>
    <row r="553" spans="1:15" x14ac:dyDescent="0.3">
      <c r="A553">
        <v>4702921684</v>
      </c>
      <c r="B553" t="s">
        <v>21</v>
      </c>
      <c r="C553">
        <v>12764</v>
      </c>
      <c r="D553" s="10">
        <v>7.3800001144409197</v>
      </c>
      <c r="E553" s="10">
        <v>7.3800001144409197</v>
      </c>
      <c r="F553">
        <v>0</v>
      </c>
      <c r="G553" s="10">
        <v>1.8200000524520901</v>
      </c>
      <c r="H553" s="10">
        <v>1.4900000095367401</v>
      </c>
      <c r="I553" s="10">
        <v>4.0700001716613796</v>
      </c>
      <c r="J553">
        <v>0</v>
      </c>
      <c r="K553">
        <v>22</v>
      </c>
      <c r="L553">
        <v>30</v>
      </c>
      <c r="M553">
        <v>191</v>
      </c>
      <c r="N553">
        <v>890</v>
      </c>
      <c r="O553">
        <v>3013</v>
      </c>
    </row>
    <row r="554" spans="1:15" x14ac:dyDescent="0.3">
      <c r="A554">
        <v>8877689391</v>
      </c>
      <c r="B554" t="s">
        <v>19</v>
      </c>
      <c r="C554">
        <v>12764</v>
      </c>
      <c r="D554" s="10">
        <v>25.290000915527301</v>
      </c>
      <c r="E554" s="10">
        <v>25.290000915527301</v>
      </c>
      <c r="F554">
        <v>0</v>
      </c>
      <c r="G554" s="10">
        <v>13.2399997711182</v>
      </c>
      <c r="H554" s="10">
        <v>1.21000003814697</v>
      </c>
      <c r="I554" s="10">
        <v>10.710000038146999</v>
      </c>
      <c r="J554">
        <v>0</v>
      </c>
      <c r="K554">
        <v>94</v>
      </c>
      <c r="L554">
        <v>29</v>
      </c>
      <c r="M554">
        <v>429</v>
      </c>
      <c r="N554">
        <v>888</v>
      </c>
      <c r="O554">
        <v>4547</v>
      </c>
    </row>
    <row r="555" spans="1:15" x14ac:dyDescent="0.3">
      <c r="A555">
        <v>4388161847</v>
      </c>
      <c r="B555" t="s">
        <v>31</v>
      </c>
      <c r="C555">
        <v>12764</v>
      </c>
      <c r="D555" s="10">
        <v>7.75</v>
      </c>
      <c r="E555" s="10">
        <v>7.75</v>
      </c>
      <c r="F555">
        <v>0</v>
      </c>
      <c r="G555" s="10">
        <v>1.28999996185303</v>
      </c>
      <c r="H555" s="10">
        <v>0.43000000715255698</v>
      </c>
      <c r="I555" s="10">
        <v>6.0300002098083496</v>
      </c>
      <c r="J555">
        <v>0</v>
      </c>
      <c r="K555">
        <v>19</v>
      </c>
      <c r="L555">
        <v>9</v>
      </c>
      <c r="M555">
        <v>234</v>
      </c>
      <c r="N555">
        <v>878</v>
      </c>
      <c r="O555">
        <v>2969</v>
      </c>
    </row>
    <row r="556" spans="1:15" x14ac:dyDescent="0.3">
      <c r="A556">
        <v>4057192912</v>
      </c>
      <c r="B556" t="s">
        <v>18</v>
      </c>
      <c r="C556">
        <v>12764</v>
      </c>
      <c r="D556" s="10">
        <v>2.9500000476837198</v>
      </c>
      <c r="E556" s="10">
        <v>2.9500000476837198</v>
      </c>
      <c r="F556">
        <v>0</v>
      </c>
      <c r="G556" s="10">
        <v>0.20999999344348899</v>
      </c>
      <c r="H556" s="10">
        <v>0.259999990463257</v>
      </c>
      <c r="I556" s="10">
        <v>2.4400000572204599</v>
      </c>
      <c r="J556">
        <v>0</v>
      </c>
      <c r="K556">
        <v>3</v>
      </c>
      <c r="L556">
        <v>6</v>
      </c>
      <c r="M556">
        <v>88</v>
      </c>
      <c r="N556">
        <v>873</v>
      </c>
      <c r="O556">
        <v>1527</v>
      </c>
    </row>
    <row r="557" spans="1:15" x14ac:dyDescent="0.3">
      <c r="A557">
        <v>4445114986</v>
      </c>
      <c r="B557" t="s">
        <v>40</v>
      </c>
      <c r="C557">
        <v>12764</v>
      </c>
      <c r="D557" s="10">
        <v>3.5899999141693102</v>
      </c>
      <c r="E557" s="10">
        <v>3.5899999141693102</v>
      </c>
      <c r="F557">
        <v>0</v>
      </c>
      <c r="G557" s="10">
        <v>2.1300001144409202</v>
      </c>
      <c r="H557" s="10">
        <v>0.18999999761581399</v>
      </c>
      <c r="I557" s="10">
        <v>1.25</v>
      </c>
      <c r="J557">
        <v>0</v>
      </c>
      <c r="K557">
        <v>26</v>
      </c>
      <c r="L557">
        <v>4</v>
      </c>
      <c r="M557">
        <v>108</v>
      </c>
      <c r="N557">
        <v>866</v>
      </c>
      <c r="O557">
        <v>2123</v>
      </c>
    </row>
    <row r="558" spans="1:15" x14ac:dyDescent="0.3">
      <c r="A558">
        <v>7086361926</v>
      </c>
      <c r="B558" t="s">
        <v>18</v>
      </c>
      <c r="C558">
        <v>12764</v>
      </c>
      <c r="D558" s="10">
        <v>5.6700000762939498</v>
      </c>
      <c r="E558" s="10">
        <v>5.6700000762939498</v>
      </c>
      <c r="F558">
        <v>0</v>
      </c>
      <c r="G558" s="10">
        <v>2.03999996185303</v>
      </c>
      <c r="H558" s="10">
        <v>1.1100000143051101</v>
      </c>
      <c r="I558" s="10">
        <v>2.5299999713897701</v>
      </c>
      <c r="J558">
        <v>0</v>
      </c>
      <c r="K558">
        <v>30</v>
      </c>
      <c r="L558">
        <v>21</v>
      </c>
      <c r="M558">
        <v>139</v>
      </c>
      <c r="N558">
        <v>864</v>
      </c>
      <c r="O558">
        <v>2395</v>
      </c>
    </row>
    <row r="559" spans="1:15" x14ac:dyDescent="0.3">
      <c r="A559">
        <v>6775888955</v>
      </c>
      <c r="B559" t="s">
        <v>17</v>
      </c>
      <c r="C559">
        <v>12764</v>
      </c>
      <c r="D559" s="10">
        <v>3.7000000476837198</v>
      </c>
      <c r="E559" s="10">
        <v>3.7000000476837198</v>
      </c>
      <c r="F559">
        <v>0</v>
      </c>
      <c r="G559" s="10">
        <v>0.87000000476837203</v>
      </c>
      <c r="H559" s="10">
        <v>0.86000001430511497</v>
      </c>
      <c r="I559" s="10">
        <v>1.9700000286102299</v>
      </c>
      <c r="J559">
        <v>0</v>
      </c>
      <c r="K559">
        <v>14</v>
      </c>
      <c r="L559">
        <v>24</v>
      </c>
      <c r="M559">
        <v>105</v>
      </c>
      <c r="N559">
        <v>863</v>
      </c>
      <c r="O559">
        <v>2507</v>
      </c>
    </row>
    <row r="560" spans="1:15" x14ac:dyDescent="0.3">
      <c r="A560">
        <v>6962181067</v>
      </c>
      <c r="B560" t="s">
        <v>17</v>
      </c>
      <c r="C560">
        <v>12764</v>
      </c>
      <c r="D560" s="10">
        <v>1.0299999713897701</v>
      </c>
      <c r="E560" s="10">
        <v>1.0299999713897701</v>
      </c>
      <c r="F560">
        <v>0</v>
      </c>
      <c r="G560" s="10">
        <v>0</v>
      </c>
      <c r="H560" s="10">
        <v>0</v>
      </c>
      <c r="I560" s="10">
        <v>1.0299999713897701</v>
      </c>
      <c r="J560">
        <v>0</v>
      </c>
      <c r="K560">
        <v>0</v>
      </c>
      <c r="L560">
        <v>0</v>
      </c>
      <c r="M560">
        <v>86</v>
      </c>
      <c r="N560">
        <v>862</v>
      </c>
      <c r="O560">
        <v>1466</v>
      </c>
    </row>
    <row r="561" spans="1:15" x14ac:dyDescent="0.3">
      <c r="A561">
        <v>4388161847</v>
      </c>
      <c r="B561" t="s">
        <v>44</v>
      </c>
      <c r="C561">
        <v>12764</v>
      </c>
      <c r="D561" s="10">
        <v>7.8400001525878897</v>
      </c>
      <c r="E561" s="10">
        <v>7.8400001525878897</v>
      </c>
      <c r="F561">
        <v>0</v>
      </c>
      <c r="G561" s="10">
        <v>0.52999997138977095</v>
      </c>
      <c r="H561" s="10">
        <v>0.79000002145767201</v>
      </c>
      <c r="I561" s="10">
        <v>6.5300002098083496</v>
      </c>
      <c r="J561">
        <v>0</v>
      </c>
      <c r="K561">
        <v>8</v>
      </c>
      <c r="L561">
        <v>18</v>
      </c>
      <c r="M561">
        <v>256</v>
      </c>
      <c r="N561">
        <v>858</v>
      </c>
      <c r="O561">
        <v>2954</v>
      </c>
    </row>
    <row r="562" spans="1:15" x14ac:dyDescent="0.3">
      <c r="A562">
        <v>1503960366</v>
      </c>
      <c r="B562" t="s">
        <v>38</v>
      </c>
      <c r="C562">
        <v>12764</v>
      </c>
      <c r="D562" s="10">
        <v>8.8999996185302699</v>
      </c>
      <c r="E562" s="10">
        <v>8.8999996185302699</v>
      </c>
      <c r="F562">
        <v>0</v>
      </c>
      <c r="G562" s="10">
        <v>2.9200000762939502</v>
      </c>
      <c r="H562" s="10">
        <v>1.08000004291534</v>
      </c>
      <c r="I562" s="10">
        <v>4.8800001144409197</v>
      </c>
      <c r="J562">
        <v>0</v>
      </c>
      <c r="K562">
        <v>45</v>
      </c>
      <c r="L562">
        <v>24</v>
      </c>
      <c r="M562">
        <v>250</v>
      </c>
      <c r="N562">
        <v>857</v>
      </c>
      <c r="O562">
        <v>1959</v>
      </c>
    </row>
    <row r="563" spans="1:15" x14ac:dyDescent="0.3">
      <c r="A563">
        <v>4020332650</v>
      </c>
      <c r="B563" t="s">
        <v>39</v>
      </c>
      <c r="C563">
        <v>12764</v>
      </c>
      <c r="D563" s="10">
        <v>3.1300001144409202</v>
      </c>
      <c r="E563" s="10">
        <v>3.1300001144409202</v>
      </c>
      <c r="F563">
        <v>0</v>
      </c>
      <c r="G563" s="10">
        <v>0</v>
      </c>
      <c r="H563" s="10">
        <v>0</v>
      </c>
      <c r="I563" s="10">
        <v>3.0999999046325701</v>
      </c>
      <c r="J563">
        <v>9.9999997764825804E-3</v>
      </c>
      <c r="K563">
        <v>0</v>
      </c>
      <c r="L563">
        <v>0</v>
      </c>
      <c r="M563">
        <v>177</v>
      </c>
      <c r="N563">
        <v>855</v>
      </c>
      <c r="O563">
        <v>2704</v>
      </c>
    </row>
    <row r="564" spans="1:15" x14ac:dyDescent="0.3">
      <c r="A564">
        <v>4388161847</v>
      </c>
      <c r="B564" t="s">
        <v>24</v>
      </c>
      <c r="C564">
        <v>12764</v>
      </c>
      <c r="D564" s="10">
        <v>7.7300000190734899</v>
      </c>
      <c r="E564" s="10">
        <v>7.7300000190734899</v>
      </c>
      <c r="F564">
        <v>0</v>
      </c>
      <c r="G564" s="10">
        <v>0.37000000476837203</v>
      </c>
      <c r="H564" s="10">
        <v>0.38999998569488498</v>
      </c>
      <c r="I564" s="10">
        <v>6.9800000190734899</v>
      </c>
      <c r="J564">
        <v>0</v>
      </c>
      <c r="K564">
        <v>7</v>
      </c>
      <c r="L564">
        <v>12</v>
      </c>
      <c r="M564">
        <v>272</v>
      </c>
      <c r="N564">
        <v>853</v>
      </c>
      <c r="O564">
        <v>3069</v>
      </c>
    </row>
    <row r="565" spans="1:15" x14ac:dyDescent="0.3">
      <c r="A565">
        <v>8792009665</v>
      </c>
      <c r="B565" t="s">
        <v>17</v>
      </c>
      <c r="C565">
        <v>12764</v>
      </c>
      <c r="D565" s="10">
        <v>0.77999997138977095</v>
      </c>
      <c r="E565" s="10">
        <v>0.77999997138977095</v>
      </c>
      <c r="F565">
        <v>0</v>
      </c>
      <c r="G565" s="10">
        <v>0</v>
      </c>
      <c r="H565" s="10">
        <v>0</v>
      </c>
      <c r="I565" s="10">
        <v>0.77999997138977095</v>
      </c>
      <c r="J565">
        <v>0</v>
      </c>
      <c r="K565">
        <v>0</v>
      </c>
      <c r="L565">
        <v>0</v>
      </c>
      <c r="M565">
        <v>84</v>
      </c>
      <c r="N565">
        <v>853</v>
      </c>
      <c r="O565">
        <v>1963</v>
      </c>
    </row>
    <row r="566" spans="1:15" x14ac:dyDescent="0.3">
      <c r="A566">
        <v>3977333714</v>
      </c>
      <c r="B566" t="s">
        <v>37</v>
      </c>
      <c r="C566">
        <v>12764</v>
      </c>
      <c r="D566" s="10">
        <v>9.4399995803833008</v>
      </c>
      <c r="E566" s="10">
        <v>9.4399995803833008</v>
      </c>
      <c r="F566">
        <v>0</v>
      </c>
      <c r="G566" s="10">
        <v>1.8099999427795399</v>
      </c>
      <c r="H566" s="10">
        <v>4.5799999237060502</v>
      </c>
      <c r="I566" s="10">
        <v>2.8900001049041699</v>
      </c>
      <c r="J566">
        <v>0</v>
      </c>
      <c r="K566">
        <v>14</v>
      </c>
      <c r="L566">
        <v>96</v>
      </c>
      <c r="M566">
        <v>142</v>
      </c>
      <c r="N566">
        <v>852</v>
      </c>
      <c r="O566">
        <v>1628</v>
      </c>
    </row>
    <row r="567" spans="1:15" x14ac:dyDescent="0.3">
      <c r="A567">
        <v>8378563200</v>
      </c>
      <c r="B567" t="s">
        <v>40</v>
      </c>
      <c r="C567">
        <v>12764</v>
      </c>
      <c r="D567" s="10">
        <v>3.53999996185303</v>
      </c>
      <c r="E567" s="10">
        <v>3.53999996185303</v>
      </c>
      <c r="F567">
        <v>0</v>
      </c>
      <c r="G567" s="10">
        <v>0</v>
      </c>
      <c r="H567" s="10">
        <v>0</v>
      </c>
      <c r="I567" s="10">
        <v>3.53999996185303</v>
      </c>
      <c r="J567">
        <v>0</v>
      </c>
      <c r="K567">
        <v>0</v>
      </c>
      <c r="L567">
        <v>0</v>
      </c>
      <c r="M567">
        <v>158</v>
      </c>
      <c r="N567">
        <v>851</v>
      </c>
      <c r="O567">
        <v>2799</v>
      </c>
    </row>
    <row r="568" spans="1:15" x14ac:dyDescent="0.3">
      <c r="A568">
        <v>8792009665</v>
      </c>
      <c r="B568" t="s">
        <v>37</v>
      </c>
      <c r="C568">
        <v>12764</v>
      </c>
      <c r="D568" s="10">
        <v>1.46000003814697</v>
      </c>
      <c r="E568" s="10">
        <v>1.46000003814697</v>
      </c>
      <c r="F568">
        <v>0</v>
      </c>
      <c r="G568" s="10">
        <v>0</v>
      </c>
      <c r="H568" s="10">
        <v>0</v>
      </c>
      <c r="I568" s="10">
        <v>1.46000003814697</v>
      </c>
      <c r="J568">
        <v>0</v>
      </c>
      <c r="K568">
        <v>0</v>
      </c>
      <c r="L568">
        <v>0</v>
      </c>
      <c r="M568">
        <v>129</v>
      </c>
      <c r="N568">
        <v>848</v>
      </c>
      <c r="O568">
        <v>2067</v>
      </c>
    </row>
    <row r="569" spans="1:15" x14ac:dyDescent="0.3">
      <c r="A569">
        <v>3977333714</v>
      </c>
      <c r="B569" t="s">
        <v>23</v>
      </c>
      <c r="C569">
        <v>12764</v>
      </c>
      <c r="D569" s="10">
        <v>7.8299999237060502</v>
      </c>
      <c r="E569" s="10">
        <v>7.8299999237060502</v>
      </c>
      <c r="F569">
        <v>0</v>
      </c>
      <c r="G569" s="10">
        <v>0.20000000298023199</v>
      </c>
      <c r="H569" s="10">
        <v>4.3499999046325701</v>
      </c>
      <c r="I569" s="10">
        <v>3.2799999713897701</v>
      </c>
      <c r="J569">
        <v>0</v>
      </c>
      <c r="K569">
        <v>2</v>
      </c>
      <c r="L569">
        <v>98</v>
      </c>
      <c r="M569">
        <v>164</v>
      </c>
      <c r="N569">
        <v>845</v>
      </c>
      <c r="O569">
        <v>1554</v>
      </c>
    </row>
    <row r="570" spans="1:15" x14ac:dyDescent="0.3">
      <c r="A570">
        <v>4558609924</v>
      </c>
      <c r="B570" t="s">
        <v>24</v>
      </c>
      <c r="C570">
        <v>12764</v>
      </c>
      <c r="D570" s="10">
        <v>9.0799999237060494</v>
      </c>
      <c r="E570" s="10">
        <v>9.0799999237060494</v>
      </c>
      <c r="F570">
        <v>0</v>
      </c>
      <c r="G570" s="10">
        <v>0.41999998688697798</v>
      </c>
      <c r="H570" s="10">
        <v>0.97000002861022905</v>
      </c>
      <c r="I570" s="10">
        <v>7.6999998092651403</v>
      </c>
      <c r="J570">
        <v>0</v>
      </c>
      <c r="K570">
        <v>6</v>
      </c>
      <c r="L570">
        <v>21</v>
      </c>
      <c r="M570">
        <v>432</v>
      </c>
      <c r="N570">
        <v>844</v>
      </c>
      <c r="O570">
        <v>2486</v>
      </c>
    </row>
    <row r="571" spans="1:15" x14ac:dyDescent="0.3">
      <c r="A571">
        <v>1844505072</v>
      </c>
      <c r="B571" t="s">
        <v>17</v>
      </c>
      <c r="C571">
        <v>12764</v>
      </c>
      <c r="D571" s="10">
        <v>5.25</v>
      </c>
      <c r="E571" s="10">
        <v>5.25</v>
      </c>
      <c r="F571">
        <v>0</v>
      </c>
      <c r="G571" s="10">
        <v>0</v>
      </c>
      <c r="H571" s="10">
        <v>0</v>
      </c>
      <c r="I571" s="10">
        <v>5.2300000190734899</v>
      </c>
      <c r="J571">
        <v>0</v>
      </c>
      <c r="K571">
        <v>0</v>
      </c>
      <c r="L571">
        <v>0</v>
      </c>
      <c r="M571">
        <v>373</v>
      </c>
      <c r="N571">
        <v>843</v>
      </c>
      <c r="O571">
        <v>2130</v>
      </c>
    </row>
    <row r="572" spans="1:15" x14ac:dyDescent="0.3">
      <c r="A572">
        <v>7086361926</v>
      </c>
      <c r="B572" t="s">
        <v>37</v>
      </c>
      <c r="C572">
        <v>12764</v>
      </c>
      <c r="D572" s="10">
        <v>8.3100004196166992</v>
      </c>
      <c r="E572" s="10">
        <v>8.3100004196166992</v>
      </c>
      <c r="F572">
        <v>0</v>
      </c>
      <c r="G572" s="10">
        <v>5.2800002098083496</v>
      </c>
      <c r="H572" s="10">
        <v>0.119999997317791</v>
      </c>
      <c r="I572" s="10">
        <v>2.9000000953674299</v>
      </c>
      <c r="J572">
        <v>0</v>
      </c>
      <c r="K572">
        <v>45</v>
      </c>
      <c r="L572">
        <v>12</v>
      </c>
      <c r="M572">
        <v>135</v>
      </c>
      <c r="N572">
        <v>843</v>
      </c>
      <c r="O572">
        <v>2655</v>
      </c>
    </row>
    <row r="573" spans="1:15" x14ac:dyDescent="0.3">
      <c r="A573">
        <v>3372868164</v>
      </c>
      <c r="B573" t="s">
        <v>34</v>
      </c>
      <c r="C573">
        <v>12764</v>
      </c>
      <c r="D573" s="10">
        <v>2.0999999046325701</v>
      </c>
      <c r="E573" s="10">
        <v>2.0999999046325701</v>
      </c>
      <c r="F573">
        <v>0</v>
      </c>
      <c r="G573" s="10">
        <v>0</v>
      </c>
      <c r="H573" s="10">
        <v>0</v>
      </c>
      <c r="I573" s="10">
        <v>2.0899999141693102</v>
      </c>
      <c r="J573">
        <v>0</v>
      </c>
      <c r="K573">
        <v>0</v>
      </c>
      <c r="L573">
        <v>0</v>
      </c>
      <c r="M573">
        <v>172</v>
      </c>
      <c r="N573">
        <v>842</v>
      </c>
      <c r="O573">
        <v>1237</v>
      </c>
    </row>
    <row r="574" spans="1:15" x14ac:dyDescent="0.3">
      <c r="A574">
        <v>4445114986</v>
      </c>
      <c r="B574" t="s">
        <v>23</v>
      </c>
      <c r="C574">
        <v>12764</v>
      </c>
      <c r="D574" s="10">
        <v>1.3899999856948899</v>
      </c>
      <c r="E574" s="10">
        <v>1.3899999856948899</v>
      </c>
      <c r="F574">
        <v>0</v>
      </c>
      <c r="G574" s="10">
        <v>0</v>
      </c>
      <c r="H574" s="10">
        <v>0</v>
      </c>
      <c r="I574" s="10">
        <v>1.3899999856948899</v>
      </c>
      <c r="J574">
        <v>0</v>
      </c>
      <c r="K574">
        <v>0</v>
      </c>
      <c r="L574">
        <v>0</v>
      </c>
      <c r="M574">
        <v>137</v>
      </c>
      <c r="N574">
        <v>841</v>
      </c>
      <c r="O574">
        <v>1974</v>
      </c>
    </row>
    <row r="575" spans="1:15" x14ac:dyDescent="0.3">
      <c r="A575">
        <v>4445114986</v>
      </c>
      <c r="B575" t="s">
        <v>16</v>
      </c>
      <c r="C575">
        <v>12764</v>
      </c>
      <c r="D575" s="10">
        <v>1.9900000095367401</v>
      </c>
      <c r="E575" s="10">
        <v>1.9900000095367401</v>
      </c>
      <c r="F575">
        <v>0</v>
      </c>
      <c r="G575" s="10">
        <v>0</v>
      </c>
      <c r="H575" s="10">
        <v>0</v>
      </c>
      <c r="I575" s="10">
        <v>1.9900000095367401</v>
      </c>
      <c r="J575">
        <v>0</v>
      </c>
      <c r="K575">
        <v>0</v>
      </c>
      <c r="L575">
        <v>0</v>
      </c>
      <c r="M575">
        <v>194</v>
      </c>
      <c r="N575">
        <v>840</v>
      </c>
      <c r="O575">
        <v>2095</v>
      </c>
    </row>
    <row r="576" spans="1:15" x14ac:dyDescent="0.3">
      <c r="A576">
        <v>8378563200</v>
      </c>
      <c r="B576" t="s">
        <v>43</v>
      </c>
      <c r="C576">
        <v>12764</v>
      </c>
      <c r="D576" s="10">
        <v>5.2199997901916504</v>
      </c>
      <c r="E576" s="10">
        <v>5.2199997901916504</v>
      </c>
      <c r="F576">
        <v>2</v>
      </c>
      <c r="G576" s="10">
        <v>0.66000002622604403</v>
      </c>
      <c r="H576" s="10">
        <v>0.63999998569488503</v>
      </c>
      <c r="I576" s="10">
        <v>3.9200000762939502</v>
      </c>
      <c r="J576">
        <v>0</v>
      </c>
      <c r="K576">
        <v>63</v>
      </c>
      <c r="L576">
        <v>13</v>
      </c>
      <c r="M576">
        <v>152</v>
      </c>
      <c r="N576">
        <v>840</v>
      </c>
      <c r="O576">
        <v>3586</v>
      </c>
    </row>
    <row r="577" spans="1:15" x14ac:dyDescent="0.3">
      <c r="A577">
        <v>4445114986</v>
      </c>
      <c r="B577" t="s">
        <v>29</v>
      </c>
      <c r="C577">
        <v>12764</v>
      </c>
      <c r="D577" s="10">
        <v>4.4099998474121103</v>
      </c>
      <c r="E577" s="10">
        <v>4.4099998474121103</v>
      </c>
      <c r="F577">
        <v>0</v>
      </c>
      <c r="G577" s="10">
        <v>2.4100000858306898</v>
      </c>
      <c r="H577" s="10">
        <v>3.9999999105930301E-2</v>
      </c>
      <c r="I577" s="10">
        <v>1.96000003814697</v>
      </c>
      <c r="J577">
        <v>0</v>
      </c>
      <c r="K577">
        <v>29</v>
      </c>
      <c r="L577">
        <v>1</v>
      </c>
      <c r="M577">
        <v>180</v>
      </c>
      <c r="N577">
        <v>839</v>
      </c>
      <c r="O577">
        <v>2291</v>
      </c>
    </row>
    <row r="578" spans="1:15" x14ac:dyDescent="0.3">
      <c r="A578">
        <v>4445114986</v>
      </c>
      <c r="B578" t="s">
        <v>30</v>
      </c>
      <c r="C578">
        <v>12764</v>
      </c>
      <c r="D578" s="10">
        <v>5.0300002098083496</v>
      </c>
      <c r="E578" s="10">
        <v>5.0300002098083496</v>
      </c>
      <c r="F578">
        <v>0</v>
      </c>
      <c r="G578" s="10">
        <v>2.6199998855590798</v>
      </c>
      <c r="H578" s="10">
        <v>2.9999999329447701E-2</v>
      </c>
      <c r="I578" s="10">
        <v>2.3800001144409202</v>
      </c>
      <c r="J578">
        <v>0</v>
      </c>
      <c r="K578">
        <v>32</v>
      </c>
      <c r="L578">
        <v>1</v>
      </c>
      <c r="M578">
        <v>194</v>
      </c>
      <c r="N578">
        <v>839</v>
      </c>
      <c r="O578">
        <v>2361</v>
      </c>
    </row>
    <row r="579" spans="1:15" x14ac:dyDescent="0.3">
      <c r="A579">
        <v>8053475328</v>
      </c>
      <c r="B579" t="s">
        <v>45</v>
      </c>
      <c r="C579">
        <v>12764</v>
      </c>
      <c r="D579" s="10">
        <v>3.9100000858306898</v>
      </c>
      <c r="E579" s="10">
        <v>3.9100000858306898</v>
      </c>
      <c r="F579">
        <v>0</v>
      </c>
      <c r="G579" s="10">
        <v>2.9500000476837198</v>
      </c>
      <c r="H579" s="10">
        <v>0.20000000298023199</v>
      </c>
      <c r="I579" s="10">
        <v>0.75999999046325695</v>
      </c>
      <c r="J579">
        <v>0</v>
      </c>
      <c r="K579">
        <v>28</v>
      </c>
      <c r="L579">
        <v>4</v>
      </c>
      <c r="M579">
        <v>39</v>
      </c>
      <c r="N579">
        <v>839</v>
      </c>
      <c r="O579">
        <v>1505</v>
      </c>
    </row>
    <row r="580" spans="1:15" x14ac:dyDescent="0.3">
      <c r="A580">
        <v>1503960366</v>
      </c>
      <c r="B580" t="s">
        <v>24</v>
      </c>
      <c r="C580">
        <v>9819</v>
      </c>
      <c r="D580" s="10">
        <v>6.3400001525878897</v>
      </c>
      <c r="E580" s="10">
        <v>6.3400001525878897</v>
      </c>
      <c r="F580">
        <v>0</v>
      </c>
      <c r="G580" s="10">
        <v>1.3400000333786</v>
      </c>
      <c r="H580" s="10">
        <v>0.34999999403953602</v>
      </c>
      <c r="I580" s="10">
        <v>4.6500000953674299</v>
      </c>
      <c r="J580">
        <v>0</v>
      </c>
      <c r="K580">
        <v>19</v>
      </c>
      <c r="L580">
        <v>8</v>
      </c>
      <c r="M580">
        <v>211</v>
      </c>
      <c r="N580">
        <v>838</v>
      </c>
      <c r="O580">
        <v>1775</v>
      </c>
    </row>
    <row r="581" spans="1:15" x14ac:dyDescent="0.3">
      <c r="A581">
        <v>4388161847</v>
      </c>
      <c r="B581" t="s">
        <v>18</v>
      </c>
      <c r="C581">
        <v>12764</v>
      </c>
      <c r="D581" s="10">
        <v>6.7300000190734899</v>
      </c>
      <c r="E581" s="10">
        <v>6.7300000190734899</v>
      </c>
      <c r="F581">
        <v>0</v>
      </c>
      <c r="G581" s="10">
        <v>0</v>
      </c>
      <c r="H581" s="10">
        <v>0</v>
      </c>
      <c r="I581" s="10">
        <v>6.7300000190734899</v>
      </c>
      <c r="J581">
        <v>0</v>
      </c>
      <c r="K581">
        <v>0</v>
      </c>
      <c r="L581">
        <v>0</v>
      </c>
      <c r="M581">
        <v>299</v>
      </c>
      <c r="N581">
        <v>837</v>
      </c>
      <c r="O581">
        <v>3066</v>
      </c>
    </row>
    <row r="582" spans="1:15" x14ac:dyDescent="0.3">
      <c r="A582">
        <v>6962181067</v>
      </c>
      <c r="B582" t="s">
        <v>18</v>
      </c>
      <c r="C582">
        <v>12764</v>
      </c>
      <c r="D582" s="10">
        <v>3.6800000667571999</v>
      </c>
      <c r="E582" s="10">
        <v>3.6800000667571999</v>
      </c>
      <c r="F582">
        <v>0</v>
      </c>
      <c r="G582" s="10">
        <v>0</v>
      </c>
      <c r="H582" s="10">
        <v>0</v>
      </c>
      <c r="I582" s="10">
        <v>3.6800000667571999</v>
      </c>
      <c r="J582">
        <v>0</v>
      </c>
      <c r="K582">
        <v>0</v>
      </c>
      <c r="L582">
        <v>0</v>
      </c>
      <c r="M582">
        <v>217</v>
      </c>
      <c r="N582">
        <v>837</v>
      </c>
      <c r="O582">
        <v>1756</v>
      </c>
    </row>
    <row r="583" spans="1:15" x14ac:dyDescent="0.3">
      <c r="A583">
        <v>4319703577</v>
      </c>
      <c r="B583" t="s">
        <v>34</v>
      </c>
      <c r="C583">
        <v>12764</v>
      </c>
      <c r="D583" s="10">
        <v>0.83999997377395597</v>
      </c>
      <c r="E583" s="10">
        <v>0.83999997377395597</v>
      </c>
      <c r="F583">
        <v>0</v>
      </c>
      <c r="G583" s="10">
        <v>0</v>
      </c>
      <c r="H583" s="10">
        <v>0</v>
      </c>
      <c r="I583" s="10">
        <v>0.83999997377395597</v>
      </c>
      <c r="J583">
        <v>0</v>
      </c>
      <c r="K583">
        <v>0</v>
      </c>
      <c r="L583">
        <v>0</v>
      </c>
      <c r="M583">
        <v>67</v>
      </c>
      <c r="N583">
        <v>836</v>
      </c>
      <c r="O583">
        <v>1593</v>
      </c>
    </row>
    <row r="584" spans="1:15" x14ac:dyDescent="0.3">
      <c r="A584">
        <v>1503960366</v>
      </c>
      <c r="B584" t="s">
        <v>42</v>
      </c>
      <c r="C584">
        <v>12764</v>
      </c>
      <c r="D584" s="10">
        <v>7.7199997901916504</v>
      </c>
      <c r="E584" s="10">
        <v>7.7199997901916504</v>
      </c>
      <c r="F584">
        <v>0</v>
      </c>
      <c r="G584" s="10">
        <v>3.4500000476837198</v>
      </c>
      <c r="H584" s="10">
        <v>0.52999997138977095</v>
      </c>
      <c r="I584" s="10">
        <v>3.7400000095367401</v>
      </c>
      <c r="J584">
        <v>0</v>
      </c>
      <c r="K584">
        <v>46</v>
      </c>
      <c r="L584">
        <v>11</v>
      </c>
      <c r="M584">
        <v>206</v>
      </c>
      <c r="N584">
        <v>835</v>
      </c>
      <c r="O584">
        <v>1819</v>
      </c>
    </row>
    <row r="585" spans="1:15" x14ac:dyDescent="0.3">
      <c r="A585">
        <v>7086361926</v>
      </c>
      <c r="B585" t="s">
        <v>39</v>
      </c>
      <c r="C585">
        <v>12764</v>
      </c>
      <c r="D585" s="10">
        <v>8.3800001144409197</v>
      </c>
      <c r="E585" s="10">
        <v>8.3800001144409197</v>
      </c>
      <c r="F585">
        <v>0</v>
      </c>
      <c r="G585" s="10">
        <v>3.8199999332428001</v>
      </c>
      <c r="H585" s="10">
        <v>1.4299999475479099</v>
      </c>
      <c r="I585" s="10">
        <v>3.1199998855590798</v>
      </c>
      <c r="J585">
        <v>0</v>
      </c>
      <c r="K585">
        <v>84</v>
      </c>
      <c r="L585">
        <v>35</v>
      </c>
      <c r="M585">
        <v>154</v>
      </c>
      <c r="N585">
        <v>834</v>
      </c>
      <c r="O585">
        <v>2924</v>
      </c>
    </row>
    <row r="586" spans="1:15" x14ac:dyDescent="0.3">
      <c r="A586">
        <v>8792009665</v>
      </c>
      <c r="B586" t="s">
        <v>34</v>
      </c>
      <c r="C586">
        <v>12764</v>
      </c>
      <c r="D586" s="10">
        <v>1.03999996185303</v>
      </c>
      <c r="E586" s="10">
        <v>1.03999996185303</v>
      </c>
      <c r="F586">
        <v>0</v>
      </c>
      <c r="G586" s="10">
        <v>0</v>
      </c>
      <c r="H586" s="10">
        <v>0</v>
      </c>
      <c r="I586" s="10">
        <v>1.03999996185303</v>
      </c>
      <c r="J586">
        <v>0</v>
      </c>
      <c r="K586">
        <v>0</v>
      </c>
      <c r="L586">
        <v>0</v>
      </c>
      <c r="M586">
        <v>79</v>
      </c>
      <c r="N586">
        <v>834</v>
      </c>
      <c r="O586">
        <v>1962</v>
      </c>
    </row>
    <row r="587" spans="1:15" x14ac:dyDescent="0.3">
      <c r="A587">
        <v>1503960366</v>
      </c>
      <c r="B587" t="s">
        <v>29</v>
      </c>
      <c r="C587">
        <v>12764</v>
      </c>
      <c r="D587" s="10">
        <v>8.7899999618530291</v>
      </c>
      <c r="E587" s="10">
        <v>8.7899999618530291</v>
      </c>
      <c r="F587">
        <v>0</v>
      </c>
      <c r="G587" s="10">
        <v>2.3299999237060498</v>
      </c>
      <c r="H587" s="10">
        <v>0.92000001668930098</v>
      </c>
      <c r="I587" s="10">
        <v>5.53999996185303</v>
      </c>
      <c r="J587">
        <v>0</v>
      </c>
      <c r="K587">
        <v>31</v>
      </c>
      <c r="L587">
        <v>23</v>
      </c>
      <c r="M587">
        <v>279</v>
      </c>
      <c r="N587">
        <v>833</v>
      </c>
      <c r="O587">
        <v>1970</v>
      </c>
    </row>
    <row r="588" spans="1:15" x14ac:dyDescent="0.3">
      <c r="A588">
        <v>1503960366</v>
      </c>
      <c r="B588" t="s">
        <v>40</v>
      </c>
      <c r="C588">
        <v>12764</v>
      </c>
      <c r="D588" s="10">
        <v>7.71000003814697</v>
      </c>
      <c r="E588" s="10">
        <v>7.71000003814697</v>
      </c>
      <c r="F588">
        <v>0</v>
      </c>
      <c r="G588" s="10">
        <v>2.46000003814697</v>
      </c>
      <c r="H588" s="10">
        <v>2.1199998855590798</v>
      </c>
      <c r="I588" s="10">
        <v>3.1300001144409202</v>
      </c>
      <c r="J588">
        <v>0</v>
      </c>
      <c r="K588">
        <v>37</v>
      </c>
      <c r="L588">
        <v>46</v>
      </c>
      <c r="M588">
        <v>175</v>
      </c>
      <c r="N588">
        <v>833</v>
      </c>
      <c r="O588">
        <v>1821</v>
      </c>
    </row>
    <row r="589" spans="1:15" x14ac:dyDescent="0.3">
      <c r="A589">
        <v>8378563200</v>
      </c>
      <c r="B589" t="s">
        <v>39</v>
      </c>
      <c r="C589">
        <v>12764</v>
      </c>
      <c r="D589" s="10">
        <v>5.5900001525878897</v>
      </c>
      <c r="E589" s="10">
        <v>5.5900001525878897</v>
      </c>
      <c r="F589">
        <v>2</v>
      </c>
      <c r="G589" s="10">
        <v>1.54999995231628</v>
      </c>
      <c r="H589" s="10">
        <v>0.25</v>
      </c>
      <c r="I589" s="10">
        <v>3.7799999713897701</v>
      </c>
      <c r="J589">
        <v>0</v>
      </c>
      <c r="K589">
        <v>74</v>
      </c>
      <c r="L589">
        <v>5</v>
      </c>
      <c r="M589">
        <v>166</v>
      </c>
      <c r="N589">
        <v>831</v>
      </c>
      <c r="O589">
        <v>3644</v>
      </c>
    </row>
    <row r="590" spans="1:15" x14ac:dyDescent="0.3">
      <c r="A590">
        <v>8792009665</v>
      </c>
      <c r="B590" t="s">
        <v>15</v>
      </c>
      <c r="C590">
        <v>12764</v>
      </c>
      <c r="D590" s="10">
        <v>1.6399999856948899</v>
      </c>
      <c r="E590" s="10">
        <v>1.6399999856948899</v>
      </c>
      <c r="F590">
        <v>0</v>
      </c>
      <c r="G590" s="10">
        <v>0</v>
      </c>
      <c r="H590" s="10">
        <v>0</v>
      </c>
      <c r="I590" s="10">
        <v>1.6399999856948899</v>
      </c>
      <c r="J590">
        <v>0</v>
      </c>
      <c r="K590">
        <v>0</v>
      </c>
      <c r="L590">
        <v>0</v>
      </c>
      <c r="M590">
        <v>116</v>
      </c>
      <c r="N590">
        <v>831</v>
      </c>
      <c r="O590">
        <v>2044</v>
      </c>
    </row>
    <row r="591" spans="1:15" x14ac:dyDescent="0.3">
      <c r="A591">
        <v>2320127002</v>
      </c>
      <c r="B591" t="s">
        <v>45</v>
      </c>
      <c r="C591">
        <v>12764</v>
      </c>
      <c r="D591" s="10">
        <v>1.78999996185303</v>
      </c>
      <c r="E591" s="10">
        <v>1.78999996185303</v>
      </c>
      <c r="F591">
        <v>0</v>
      </c>
      <c r="G591" s="10">
        <v>0</v>
      </c>
      <c r="H591" s="10">
        <v>0</v>
      </c>
      <c r="I591" s="10">
        <v>1.78999996185303</v>
      </c>
      <c r="J591">
        <v>0</v>
      </c>
      <c r="K591">
        <v>0</v>
      </c>
      <c r="L591">
        <v>0</v>
      </c>
      <c r="M591">
        <v>128</v>
      </c>
      <c r="N591">
        <v>830</v>
      </c>
      <c r="O591">
        <v>1125</v>
      </c>
    </row>
    <row r="592" spans="1:15" x14ac:dyDescent="0.3">
      <c r="A592">
        <v>7086361926</v>
      </c>
      <c r="B592" t="s">
        <v>30</v>
      </c>
      <c r="C592">
        <v>12764</v>
      </c>
      <c r="D592" s="10">
        <v>8.3400001525878906</v>
      </c>
      <c r="E592" s="10">
        <v>8.3400001525878906</v>
      </c>
      <c r="F592">
        <v>0</v>
      </c>
      <c r="G592" s="10">
        <v>5.6300001144409197</v>
      </c>
      <c r="H592" s="10">
        <v>0.18000000715255701</v>
      </c>
      <c r="I592" s="10">
        <v>2.5299999713897701</v>
      </c>
      <c r="J592">
        <v>0</v>
      </c>
      <c r="K592">
        <v>55</v>
      </c>
      <c r="L592">
        <v>6</v>
      </c>
      <c r="M592">
        <v>145</v>
      </c>
      <c r="N592">
        <v>829</v>
      </c>
      <c r="O592">
        <v>2693</v>
      </c>
    </row>
    <row r="593" spans="1:15" x14ac:dyDescent="0.3">
      <c r="A593">
        <v>4388161847</v>
      </c>
      <c r="B593" t="s">
        <v>45</v>
      </c>
      <c r="C593">
        <v>12764</v>
      </c>
      <c r="D593" s="10">
        <v>2.5899999141693102</v>
      </c>
      <c r="E593" s="10">
        <v>2.5899999141693102</v>
      </c>
      <c r="F593">
        <v>0</v>
      </c>
      <c r="G593" s="10">
        <v>0</v>
      </c>
      <c r="H593" s="10">
        <v>0</v>
      </c>
      <c r="I593" s="10">
        <v>2.5899999141693102</v>
      </c>
      <c r="J593">
        <v>0</v>
      </c>
      <c r="K593">
        <v>0</v>
      </c>
      <c r="L593">
        <v>0</v>
      </c>
      <c r="M593">
        <v>108</v>
      </c>
      <c r="N593">
        <v>825</v>
      </c>
      <c r="O593">
        <v>1623</v>
      </c>
    </row>
    <row r="594" spans="1:15" x14ac:dyDescent="0.3">
      <c r="A594">
        <v>4319703577</v>
      </c>
      <c r="B594" t="s">
        <v>21</v>
      </c>
      <c r="C594">
        <v>12764</v>
      </c>
      <c r="D594" s="10">
        <v>1.54999995231628</v>
      </c>
      <c r="E594" s="10">
        <v>1.54999995231628</v>
      </c>
      <c r="F594">
        <v>0</v>
      </c>
      <c r="G594" s="10">
        <v>7.0000000298023196E-2</v>
      </c>
      <c r="H594" s="10">
        <v>0.33000001311302202</v>
      </c>
      <c r="I594" s="10">
        <v>1.12000000476837</v>
      </c>
      <c r="J594">
        <v>0</v>
      </c>
      <c r="K594">
        <v>1</v>
      </c>
      <c r="L594">
        <v>9</v>
      </c>
      <c r="M594">
        <v>58</v>
      </c>
      <c r="N594">
        <v>824</v>
      </c>
      <c r="O594">
        <v>1632</v>
      </c>
    </row>
    <row r="595" spans="1:15" x14ac:dyDescent="0.3">
      <c r="A595">
        <v>5577150313</v>
      </c>
      <c r="B595" t="s">
        <v>25</v>
      </c>
      <c r="C595">
        <v>12764</v>
      </c>
      <c r="D595" s="10">
        <v>6.8499999046325701</v>
      </c>
      <c r="E595" s="10">
        <v>6.8499999046325701</v>
      </c>
      <c r="F595">
        <v>0</v>
      </c>
      <c r="G595" s="10">
        <v>2.4200000762939502</v>
      </c>
      <c r="H595" s="10">
        <v>0.79000002145767201</v>
      </c>
      <c r="I595" s="10">
        <v>3.2999999523162802</v>
      </c>
      <c r="J595">
        <v>0</v>
      </c>
      <c r="K595">
        <v>62</v>
      </c>
      <c r="L595">
        <v>30</v>
      </c>
      <c r="M595">
        <v>200</v>
      </c>
      <c r="N595">
        <v>823</v>
      </c>
      <c r="O595">
        <v>3329</v>
      </c>
    </row>
    <row r="596" spans="1:15" x14ac:dyDescent="0.3">
      <c r="A596">
        <v>8378563200</v>
      </c>
      <c r="B596" t="s">
        <v>36</v>
      </c>
      <c r="C596">
        <v>12764</v>
      </c>
      <c r="D596" s="10">
        <v>6.9099998474121103</v>
      </c>
      <c r="E596" s="10">
        <v>6.9099998474121103</v>
      </c>
      <c r="F596">
        <v>2</v>
      </c>
      <c r="G596" s="10">
        <v>1.3400000333786</v>
      </c>
      <c r="H596" s="10">
        <v>1.0599999427795399</v>
      </c>
      <c r="I596" s="10">
        <v>4.5</v>
      </c>
      <c r="J596">
        <v>0</v>
      </c>
      <c r="K596">
        <v>71</v>
      </c>
      <c r="L596">
        <v>20</v>
      </c>
      <c r="M596">
        <v>195</v>
      </c>
      <c r="N596">
        <v>822</v>
      </c>
      <c r="O596">
        <v>3784</v>
      </c>
    </row>
    <row r="597" spans="1:15" x14ac:dyDescent="0.3">
      <c r="A597">
        <v>2026352035</v>
      </c>
      <c r="B597" t="s">
        <v>28</v>
      </c>
      <c r="C597">
        <v>12764</v>
      </c>
      <c r="D597" s="10">
        <v>3.7300000190734899</v>
      </c>
      <c r="E597" s="10">
        <v>3.7300000190734899</v>
      </c>
      <c r="F597">
        <v>0</v>
      </c>
      <c r="G597" s="10">
        <v>0</v>
      </c>
      <c r="H597" s="10">
        <v>0</v>
      </c>
      <c r="I597" s="10">
        <v>3.7300000190734899</v>
      </c>
      <c r="J597">
        <v>0</v>
      </c>
      <c r="K597">
        <v>0</v>
      </c>
      <c r="L597">
        <v>0</v>
      </c>
      <c r="M597">
        <v>260</v>
      </c>
      <c r="N597">
        <v>821</v>
      </c>
      <c r="O597">
        <v>1576</v>
      </c>
    </row>
    <row r="598" spans="1:15" x14ac:dyDescent="0.3">
      <c r="A598">
        <v>1503960366</v>
      </c>
      <c r="B598" t="s">
        <v>23</v>
      </c>
      <c r="C598">
        <v>10544</v>
      </c>
      <c r="D598" s="10">
        <v>6.6799998283386204</v>
      </c>
      <c r="E598" s="10">
        <v>6.6799998283386204</v>
      </c>
      <c r="F598">
        <v>0</v>
      </c>
      <c r="G598" s="10">
        <v>1.96000003814697</v>
      </c>
      <c r="H598" s="10">
        <v>0.479999989271164</v>
      </c>
      <c r="I598" s="10">
        <v>4.2399997711181596</v>
      </c>
      <c r="J598">
        <v>0</v>
      </c>
      <c r="K598">
        <v>28</v>
      </c>
      <c r="L598">
        <v>12</v>
      </c>
      <c r="M598">
        <v>205</v>
      </c>
      <c r="N598">
        <v>818</v>
      </c>
      <c r="O598">
        <v>1786</v>
      </c>
    </row>
    <row r="599" spans="1:15" x14ac:dyDescent="0.3">
      <c r="A599">
        <v>8792009665</v>
      </c>
      <c r="B599" t="s">
        <v>25</v>
      </c>
      <c r="C599">
        <v>12764</v>
      </c>
      <c r="D599" s="10">
        <v>2.5999999046325701</v>
      </c>
      <c r="E599" s="10">
        <v>2.5999999046325701</v>
      </c>
      <c r="F599">
        <v>0</v>
      </c>
      <c r="G599" s="10">
        <v>5.0000000745058101E-2</v>
      </c>
      <c r="H599" s="10">
        <v>0.28000000119209301</v>
      </c>
      <c r="I599" s="10">
        <v>2.2699999809265101</v>
      </c>
      <c r="J599">
        <v>0</v>
      </c>
      <c r="K599">
        <v>1</v>
      </c>
      <c r="L599">
        <v>20</v>
      </c>
      <c r="M599">
        <v>195</v>
      </c>
      <c r="N599">
        <v>817</v>
      </c>
      <c r="O599">
        <v>2419</v>
      </c>
    </row>
    <row r="600" spans="1:15" x14ac:dyDescent="0.3">
      <c r="A600">
        <v>1503960366</v>
      </c>
      <c r="B600" t="s">
        <v>36</v>
      </c>
      <c r="C600">
        <v>12764</v>
      </c>
      <c r="D600" s="10">
        <v>9.6599998474121094</v>
      </c>
      <c r="E600" s="10">
        <v>9.6599998474121094</v>
      </c>
      <c r="F600">
        <v>0</v>
      </c>
      <c r="G600" s="10">
        <v>3.7300000190734899</v>
      </c>
      <c r="H600" s="10">
        <v>1.04999995231628</v>
      </c>
      <c r="I600" s="10">
        <v>4.8800001144409197</v>
      </c>
      <c r="J600">
        <v>0</v>
      </c>
      <c r="K600">
        <v>50</v>
      </c>
      <c r="L600">
        <v>24</v>
      </c>
      <c r="M600">
        <v>254</v>
      </c>
      <c r="N600">
        <v>816</v>
      </c>
      <c r="O600">
        <v>1990</v>
      </c>
    </row>
    <row r="601" spans="1:15" x14ac:dyDescent="0.3">
      <c r="A601">
        <v>1644430081</v>
      </c>
      <c r="B601" t="s">
        <v>33</v>
      </c>
      <c r="C601">
        <v>12764</v>
      </c>
      <c r="D601" s="10">
        <v>13.2399997711182</v>
      </c>
      <c r="E601" s="10">
        <v>13.2399997711182</v>
      </c>
      <c r="F601">
        <v>0</v>
      </c>
      <c r="G601" s="10">
        <v>0.62999999523162797</v>
      </c>
      <c r="H601" s="10">
        <v>3.1400001049041699</v>
      </c>
      <c r="I601" s="10">
        <v>9.4600000381469709</v>
      </c>
      <c r="J601">
        <v>0</v>
      </c>
      <c r="K601">
        <v>9</v>
      </c>
      <c r="L601">
        <v>71</v>
      </c>
      <c r="M601">
        <v>402</v>
      </c>
      <c r="N601">
        <v>816</v>
      </c>
      <c r="O601">
        <v>3846</v>
      </c>
    </row>
    <row r="602" spans="1:15" x14ac:dyDescent="0.3">
      <c r="A602">
        <v>1503960366</v>
      </c>
      <c r="B602" t="s">
        <v>32</v>
      </c>
      <c r="C602">
        <v>12764</v>
      </c>
      <c r="D602" s="10">
        <v>7.1500000953674299</v>
      </c>
      <c r="E602" s="10">
        <v>7.1500000953674299</v>
      </c>
      <c r="F602">
        <v>0</v>
      </c>
      <c r="G602" s="10">
        <v>1.0599999427795399</v>
      </c>
      <c r="H602" s="10">
        <v>0.5</v>
      </c>
      <c r="I602" s="10">
        <v>5.5799999237060502</v>
      </c>
      <c r="J602">
        <v>0</v>
      </c>
      <c r="K602">
        <v>16</v>
      </c>
      <c r="L602">
        <v>12</v>
      </c>
      <c r="M602">
        <v>243</v>
      </c>
      <c r="N602">
        <v>815</v>
      </c>
      <c r="O602">
        <v>1837</v>
      </c>
    </row>
    <row r="603" spans="1:15" x14ac:dyDescent="0.3">
      <c r="A603">
        <v>1503960366</v>
      </c>
      <c r="B603" t="s">
        <v>28</v>
      </c>
      <c r="C603">
        <v>12764</v>
      </c>
      <c r="D603" s="10">
        <v>9.8000001907348597</v>
      </c>
      <c r="E603" s="10">
        <v>9.8000001907348597</v>
      </c>
      <c r="F603">
        <v>0</v>
      </c>
      <c r="G603" s="10">
        <v>5.28999996185303</v>
      </c>
      <c r="H603" s="10">
        <v>0.56999999284744296</v>
      </c>
      <c r="I603" s="10">
        <v>3.9400000572204599</v>
      </c>
      <c r="J603">
        <v>0</v>
      </c>
      <c r="K603">
        <v>73</v>
      </c>
      <c r="L603">
        <v>14</v>
      </c>
      <c r="M603">
        <v>216</v>
      </c>
      <c r="N603">
        <v>814</v>
      </c>
      <c r="O603">
        <v>2013</v>
      </c>
    </row>
    <row r="604" spans="1:15" x14ac:dyDescent="0.3">
      <c r="A604">
        <v>5553957443</v>
      </c>
      <c r="B604" t="s">
        <v>36</v>
      </c>
      <c r="C604">
        <v>12764</v>
      </c>
      <c r="D604" s="10">
        <v>8.3900003433227504</v>
      </c>
      <c r="E604" s="10">
        <v>8.3900003433227504</v>
      </c>
      <c r="F604">
        <v>0</v>
      </c>
      <c r="G604" s="10">
        <v>1.5</v>
      </c>
      <c r="H604" s="10">
        <v>1.20000004768372</v>
      </c>
      <c r="I604" s="10">
        <v>5.6799998283386204</v>
      </c>
      <c r="J604">
        <v>0</v>
      </c>
      <c r="K604">
        <v>26</v>
      </c>
      <c r="L604">
        <v>29</v>
      </c>
      <c r="M604">
        <v>247</v>
      </c>
      <c r="N604">
        <v>812</v>
      </c>
      <c r="O604">
        <v>2116</v>
      </c>
    </row>
    <row r="605" spans="1:15" x14ac:dyDescent="0.3">
      <c r="A605">
        <v>7086361926</v>
      </c>
      <c r="B605" t="s">
        <v>31</v>
      </c>
      <c r="C605">
        <v>12764</v>
      </c>
      <c r="D605" s="10">
        <v>7.8000001907348597</v>
      </c>
      <c r="E605" s="10">
        <v>7.8000001907348597</v>
      </c>
      <c r="F605">
        <v>0</v>
      </c>
      <c r="G605" s="10">
        <v>2.78999996185303</v>
      </c>
      <c r="H605" s="10">
        <v>1.6399999856948899</v>
      </c>
      <c r="I605" s="10">
        <v>3.3599998950958301</v>
      </c>
      <c r="J605">
        <v>0</v>
      </c>
      <c r="K605">
        <v>54</v>
      </c>
      <c r="L605">
        <v>48</v>
      </c>
      <c r="M605">
        <v>161</v>
      </c>
      <c r="N605">
        <v>810</v>
      </c>
      <c r="O605">
        <v>2862</v>
      </c>
    </row>
    <row r="606" spans="1:15" x14ac:dyDescent="0.3">
      <c r="A606">
        <v>4445114986</v>
      </c>
      <c r="B606" t="s">
        <v>39</v>
      </c>
      <c r="C606">
        <v>12764</v>
      </c>
      <c r="D606" s="10">
        <v>3.0299999713897701</v>
      </c>
      <c r="E606" s="10">
        <v>3.0299999713897701</v>
      </c>
      <c r="F606">
        <v>0</v>
      </c>
      <c r="G606" s="10">
        <v>0</v>
      </c>
      <c r="H606" s="10">
        <v>0</v>
      </c>
      <c r="I606" s="10">
        <v>3.0299999713897701</v>
      </c>
      <c r="J606">
        <v>0</v>
      </c>
      <c r="K606">
        <v>0</v>
      </c>
      <c r="L606">
        <v>0</v>
      </c>
      <c r="M606">
        <v>229</v>
      </c>
      <c r="N606">
        <v>809</v>
      </c>
      <c r="O606">
        <v>2211</v>
      </c>
    </row>
    <row r="607" spans="1:15" x14ac:dyDescent="0.3">
      <c r="A607">
        <v>8792009665</v>
      </c>
      <c r="B607" t="s">
        <v>16</v>
      </c>
      <c r="C607">
        <v>12764</v>
      </c>
      <c r="D607" s="10">
        <v>0.83999997377395597</v>
      </c>
      <c r="E607" s="10">
        <v>0.83999997377395597</v>
      </c>
      <c r="F607">
        <v>0</v>
      </c>
      <c r="G607" s="10">
        <v>0</v>
      </c>
      <c r="H607" s="10">
        <v>0</v>
      </c>
      <c r="I607" s="10">
        <v>0.83999997377395597</v>
      </c>
      <c r="J607">
        <v>0</v>
      </c>
      <c r="K607">
        <v>0</v>
      </c>
      <c r="L607">
        <v>0</v>
      </c>
      <c r="M607">
        <v>82</v>
      </c>
      <c r="N607">
        <v>806</v>
      </c>
      <c r="O607">
        <v>1934</v>
      </c>
    </row>
    <row r="608" spans="1:15" x14ac:dyDescent="0.3">
      <c r="A608">
        <v>3977333714</v>
      </c>
      <c r="B608" t="s">
        <v>31</v>
      </c>
      <c r="C608">
        <v>12764</v>
      </c>
      <c r="D608" s="10">
        <v>4.8800001144409197</v>
      </c>
      <c r="E608" s="10">
        <v>4.8800001144409197</v>
      </c>
      <c r="F608">
        <v>0</v>
      </c>
      <c r="G608" s="10">
        <v>1.37000000476837</v>
      </c>
      <c r="H608" s="10">
        <v>0.28999999165535001</v>
      </c>
      <c r="I608" s="10">
        <v>3.2200000286102299</v>
      </c>
      <c r="J608">
        <v>0</v>
      </c>
      <c r="K608">
        <v>15</v>
      </c>
      <c r="L608">
        <v>8</v>
      </c>
      <c r="M608">
        <v>190</v>
      </c>
      <c r="N608">
        <v>804</v>
      </c>
      <c r="O608">
        <v>1407</v>
      </c>
    </row>
    <row r="609" spans="1:15" x14ac:dyDescent="0.3">
      <c r="A609">
        <v>8378563200</v>
      </c>
      <c r="B609" t="s">
        <v>35</v>
      </c>
      <c r="C609">
        <v>12764</v>
      </c>
      <c r="D609" s="10">
        <v>4.8099999427795401</v>
      </c>
      <c r="E609" s="10">
        <v>4.8099999427795401</v>
      </c>
      <c r="F609">
        <v>2</v>
      </c>
      <c r="G609" s="10">
        <v>0.62999999523162797</v>
      </c>
      <c r="H609" s="10">
        <v>0.17000000178813901</v>
      </c>
      <c r="I609" s="10">
        <v>4.0100002288818404</v>
      </c>
      <c r="J609">
        <v>0</v>
      </c>
      <c r="K609">
        <v>63</v>
      </c>
      <c r="L609">
        <v>4</v>
      </c>
      <c r="M609">
        <v>142</v>
      </c>
      <c r="N609">
        <v>802</v>
      </c>
      <c r="O609">
        <v>3491</v>
      </c>
    </row>
    <row r="610" spans="1:15" x14ac:dyDescent="0.3">
      <c r="A610">
        <v>3977333714</v>
      </c>
      <c r="B610" t="s">
        <v>17</v>
      </c>
      <c r="C610">
        <v>12764</v>
      </c>
      <c r="D610" s="10">
        <v>5.1100001335143999</v>
      </c>
      <c r="E610" s="10">
        <v>5.1100001335143999</v>
      </c>
      <c r="F610">
        <v>0</v>
      </c>
      <c r="G610" s="10">
        <v>0.31999999284744302</v>
      </c>
      <c r="H610" s="10">
        <v>0.97000002861022905</v>
      </c>
      <c r="I610" s="10">
        <v>3.8199999332428001</v>
      </c>
      <c r="J610">
        <v>0</v>
      </c>
      <c r="K610">
        <v>5</v>
      </c>
      <c r="L610">
        <v>23</v>
      </c>
      <c r="M610">
        <v>214</v>
      </c>
      <c r="N610">
        <v>801</v>
      </c>
      <c r="O610">
        <v>1433</v>
      </c>
    </row>
    <row r="611" spans="1:15" x14ac:dyDescent="0.3">
      <c r="A611">
        <v>5553957443</v>
      </c>
      <c r="B611" t="s">
        <v>24</v>
      </c>
      <c r="C611">
        <v>12764</v>
      </c>
      <c r="D611" s="10">
        <v>8.0600004196166992</v>
      </c>
      <c r="E611" s="10">
        <v>8.0600004196166992</v>
      </c>
      <c r="F611">
        <v>0</v>
      </c>
      <c r="G611" s="10">
        <v>2.9500000476837198</v>
      </c>
      <c r="H611" s="10">
        <v>2.1600000858306898</v>
      </c>
      <c r="I611" s="10">
        <v>2.96000003814697</v>
      </c>
      <c r="J611">
        <v>0</v>
      </c>
      <c r="K611">
        <v>47</v>
      </c>
      <c r="L611">
        <v>42</v>
      </c>
      <c r="M611">
        <v>177</v>
      </c>
      <c r="N611">
        <v>801</v>
      </c>
      <c r="O611">
        <v>2066</v>
      </c>
    </row>
    <row r="612" spans="1:15" x14ac:dyDescent="0.3">
      <c r="A612">
        <v>6290855005</v>
      </c>
      <c r="B612" t="s">
        <v>42</v>
      </c>
      <c r="C612">
        <v>12764</v>
      </c>
      <c r="D612" s="10">
        <v>4.75</v>
      </c>
      <c r="E612" s="10">
        <v>4.75</v>
      </c>
      <c r="F612">
        <v>0</v>
      </c>
      <c r="G612" s="10">
        <v>0</v>
      </c>
      <c r="H612" s="10">
        <v>0</v>
      </c>
      <c r="I612" s="10">
        <v>4.7300000190734899</v>
      </c>
      <c r="J612">
        <v>1.9999999552965199E-2</v>
      </c>
      <c r="K612">
        <v>0</v>
      </c>
      <c r="L612">
        <v>0</v>
      </c>
      <c r="M612">
        <v>264</v>
      </c>
      <c r="N612">
        <v>800</v>
      </c>
      <c r="O612">
        <v>2175</v>
      </c>
    </row>
    <row r="613" spans="1:15" x14ac:dyDescent="0.3">
      <c r="A613">
        <v>1503960366</v>
      </c>
      <c r="B613" t="s">
        <v>35</v>
      </c>
      <c r="C613">
        <v>12764</v>
      </c>
      <c r="D613" s="10">
        <v>9.7100000381469709</v>
      </c>
      <c r="E613" s="10">
        <v>9.7100000381469709</v>
      </c>
      <c r="F613">
        <v>0</v>
      </c>
      <c r="G613" s="10">
        <v>3.21000003814697</v>
      </c>
      <c r="H613" s="10">
        <v>0.56999999284744296</v>
      </c>
      <c r="I613" s="10">
        <v>5.9200000762939498</v>
      </c>
      <c r="J613">
        <v>0</v>
      </c>
      <c r="K613">
        <v>41</v>
      </c>
      <c r="L613">
        <v>15</v>
      </c>
      <c r="M613">
        <v>277</v>
      </c>
      <c r="N613">
        <v>798</v>
      </c>
      <c r="O613">
        <v>2004</v>
      </c>
    </row>
    <row r="614" spans="1:15" x14ac:dyDescent="0.3">
      <c r="A614">
        <v>3977333714</v>
      </c>
      <c r="B614" t="s">
        <v>29</v>
      </c>
      <c r="C614">
        <v>12764</v>
      </c>
      <c r="D614" s="10">
        <v>7.6199998855590803</v>
      </c>
      <c r="E614" s="10">
        <v>7.6199998855590803</v>
      </c>
      <c r="F614">
        <v>0</v>
      </c>
      <c r="G614" s="10">
        <v>0.44999998807907099</v>
      </c>
      <c r="H614" s="10">
        <v>4.2199997901916504</v>
      </c>
      <c r="I614" s="10">
        <v>2.9500000476837198</v>
      </c>
      <c r="J614">
        <v>0</v>
      </c>
      <c r="K614">
        <v>7</v>
      </c>
      <c r="L614">
        <v>95</v>
      </c>
      <c r="M614">
        <v>170</v>
      </c>
      <c r="N614">
        <v>797</v>
      </c>
      <c r="O614">
        <v>1551</v>
      </c>
    </row>
    <row r="615" spans="1:15" x14ac:dyDescent="0.3">
      <c r="A615">
        <v>4445114986</v>
      </c>
      <c r="B615" t="s">
        <v>33</v>
      </c>
      <c r="C615">
        <v>12764</v>
      </c>
      <c r="D615" s="10">
        <v>4.1799998283386204</v>
      </c>
      <c r="E615" s="10">
        <v>4.1799998283386204</v>
      </c>
      <c r="F615">
        <v>0</v>
      </c>
      <c r="G615" s="10">
        <v>0</v>
      </c>
      <c r="H615" s="10">
        <v>0</v>
      </c>
      <c r="I615" s="10">
        <v>4.1799998283386204</v>
      </c>
      <c r="J615">
        <v>0</v>
      </c>
      <c r="K615">
        <v>0</v>
      </c>
      <c r="L615">
        <v>0</v>
      </c>
      <c r="M615">
        <v>290</v>
      </c>
      <c r="N615">
        <v>797</v>
      </c>
      <c r="O615">
        <v>2363</v>
      </c>
    </row>
    <row r="616" spans="1:15" x14ac:dyDescent="0.3">
      <c r="A616">
        <v>7086361926</v>
      </c>
      <c r="B616" t="s">
        <v>23</v>
      </c>
      <c r="C616">
        <v>12764</v>
      </c>
      <c r="D616" s="10">
        <v>10.6400003433228</v>
      </c>
      <c r="E616" s="10">
        <v>10.6400003433228</v>
      </c>
      <c r="F616">
        <v>0</v>
      </c>
      <c r="G616" s="10">
        <v>7.6399998664856001</v>
      </c>
      <c r="H616" s="10">
        <v>0.44999998807907099</v>
      </c>
      <c r="I616" s="10">
        <v>2.53999996185303</v>
      </c>
      <c r="J616">
        <v>0</v>
      </c>
      <c r="K616">
        <v>87</v>
      </c>
      <c r="L616">
        <v>13</v>
      </c>
      <c r="M616">
        <v>145</v>
      </c>
      <c r="N616">
        <v>797</v>
      </c>
      <c r="O616">
        <v>2997</v>
      </c>
    </row>
    <row r="617" spans="1:15" x14ac:dyDescent="0.3">
      <c r="A617">
        <v>6962181067</v>
      </c>
      <c r="B617" t="s">
        <v>15</v>
      </c>
      <c r="C617">
        <v>12764</v>
      </c>
      <c r="D617" s="10">
        <v>6.7399997711181596</v>
      </c>
      <c r="E617" s="10">
        <v>6.7399997711181596</v>
      </c>
      <c r="F617">
        <v>0</v>
      </c>
      <c r="G617" s="10">
        <v>3.4000000953674299</v>
      </c>
      <c r="H617" s="10">
        <v>0.82999998331069902</v>
      </c>
      <c r="I617" s="10">
        <v>2.5099999904632599</v>
      </c>
      <c r="J617">
        <v>0</v>
      </c>
      <c r="K617">
        <v>50</v>
      </c>
      <c r="L617">
        <v>14</v>
      </c>
      <c r="M617">
        <v>189</v>
      </c>
      <c r="N617">
        <v>796</v>
      </c>
      <c r="O617">
        <v>1994</v>
      </c>
    </row>
    <row r="618" spans="1:15" x14ac:dyDescent="0.3">
      <c r="A618">
        <v>8792009665</v>
      </c>
      <c r="B618" t="s">
        <v>26</v>
      </c>
      <c r="C618">
        <v>12764</v>
      </c>
      <c r="D618" s="10">
        <v>3.3599998950958301</v>
      </c>
      <c r="E618" s="10">
        <v>3.3599998950958301</v>
      </c>
      <c r="F618">
        <v>0</v>
      </c>
      <c r="G618" s="10">
        <v>0.15999999642372101</v>
      </c>
      <c r="H618" s="10">
        <v>0.43999999761581399</v>
      </c>
      <c r="I618" s="10">
        <v>2.75</v>
      </c>
      <c r="J618">
        <v>0</v>
      </c>
      <c r="K618">
        <v>8</v>
      </c>
      <c r="L618">
        <v>45</v>
      </c>
      <c r="M618">
        <v>232</v>
      </c>
      <c r="N618">
        <v>795</v>
      </c>
      <c r="O618">
        <v>2748</v>
      </c>
    </row>
    <row r="619" spans="1:15" x14ac:dyDescent="0.3">
      <c r="A619">
        <v>4445114986</v>
      </c>
      <c r="B619" t="s">
        <v>15</v>
      </c>
      <c r="C619">
        <v>12764</v>
      </c>
      <c r="D619" s="10">
        <v>2.2000000476837198</v>
      </c>
      <c r="E619" s="10">
        <v>2.2000000476837198</v>
      </c>
      <c r="F619">
        <v>0</v>
      </c>
      <c r="G619" s="10">
        <v>0</v>
      </c>
      <c r="H619" s="10">
        <v>0</v>
      </c>
      <c r="I619" s="10">
        <v>2.2000000476837198</v>
      </c>
      <c r="J619">
        <v>0</v>
      </c>
      <c r="K619">
        <v>0</v>
      </c>
      <c r="L619">
        <v>0</v>
      </c>
      <c r="M619">
        <v>196</v>
      </c>
      <c r="N619">
        <v>787</v>
      </c>
      <c r="O619">
        <v>2113</v>
      </c>
    </row>
    <row r="620" spans="1:15" x14ac:dyDescent="0.3">
      <c r="A620">
        <v>7086361926</v>
      </c>
      <c r="B620" t="s">
        <v>17</v>
      </c>
      <c r="C620">
        <v>12764</v>
      </c>
      <c r="D620" s="10">
        <v>6.1199998855590803</v>
      </c>
      <c r="E620" s="10">
        <v>6.1199998855590803</v>
      </c>
      <c r="F620">
        <v>0</v>
      </c>
      <c r="G620" s="10">
        <v>2.0299999713897701</v>
      </c>
      <c r="H620" s="10">
        <v>0.33000001311302202</v>
      </c>
      <c r="I620" s="10">
        <v>3.6600000858306898</v>
      </c>
      <c r="J620">
        <v>0</v>
      </c>
      <c r="K620">
        <v>35</v>
      </c>
      <c r="L620">
        <v>32</v>
      </c>
      <c r="M620">
        <v>189</v>
      </c>
      <c r="N620">
        <v>787</v>
      </c>
      <c r="O620">
        <v>2734</v>
      </c>
    </row>
    <row r="621" spans="1:15" x14ac:dyDescent="0.3">
      <c r="A621">
        <v>2026352035</v>
      </c>
      <c r="B621" t="s">
        <v>22</v>
      </c>
      <c r="C621">
        <v>12764</v>
      </c>
      <c r="D621" s="10">
        <v>1.5</v>
      </c>
      <c r="E621" s="10">
        <v>1.5</v>
      </c>
      <c r="F621">
        <v>0</v>
      </c>
      <c r="G621" s="10">
        <v>0</v>
      </c>
      <c r="H621" s="10">
        <v>0</v>
      </c>
      <c r="I621" s="10">
        <v>1.5</v>
      </c>
      <c r="J621">
        <v>0</v>
      </c>
      <c r="K621">
        <v>0</v>
      </c>
      <c r="L621">
        <v>0</v>
      </c>
      <c r="M621">
        <v>141</v>
      </c>
      <c r="N621">
        <v>785</v>
      </c>
      <c r="O621">
        <v>1356</v>
      </c>
    </row>
    <row r="622" spans="1:15" x14ac:dyDescent="0.3">
      <c r="A622">
        <v>4702921684</v>
      </c>
      <c r="B622" t="s">
        <v>44</v>
      </c>
      <c r="C622">
        <v>12764</v>
      </c>
      <c r="D622" s="10">
        <v>7.96000003814697</v>
      </c>
      <c r="E622" s="10">
        <v>7.96000003814697</v>
      </c>
      <c r="F622">
        <v>0</v>
      </c>
      <c r="G622" s="10">
        <v>0.77999997138977095</v>
      </c>
      <c r="H622" s="10">
        <v>2.1600000858306898</v>
      </c>
      <c r="I622" s="10">
        <v>4.9800000190734899</v>
      </c>
      <c r="J622">
        <v>0</v>
      </c>
      <c r="K622">
        <v>10</v>
      </c>
      <c r="L622">
        <v>41</v>
      </c>
      <c r="M622">
        <v>235</v>
      </c>
      <c r="N622">
        <v>784</v>
      </c>
      <c r="O622">
        <v>3069</v>
      </c>
    </row>
    <row r="623" spans="1:15" x14ac:dyDescent="0.3">
      <c r="A623">
        <v>4445114986</v>
      </c>
      <c r="B623" t="s">
        <v>43</v>
      </c>
      <c r="C623">
        <v>12764</v>
      </c>
      <c r="D623" s="10">
        <v>2.6300001144409202</v>
      </c>
      <c r="E623" s="10">
        <v>2.6300001144409202</v>
      </c>
      <c r="F623">
        <v>0</v>
      </c>
      <c r="G623" s="10">
        <v>0</v>
      </c>
      <c r="H623" s="10">
        <v>0</v>
      </c>
      <c r="I623" s="10">
        <v>2.6300001144409202</v>
      </c>
      <c r="J623">
        <v>0</v>
      </c>
      <c r="K623">
        <v>0</v>
      </c>
      <c r="L623">
        <v>0</v>
      </c>
      <c r="M623">
        <v>231</v>
      </c>
      <c r="N623">
        <v>783</v>
      </c>
      <c r="O623">
        <v>2181</v>
      </c>
    </row>
    <row r="624" spans="1:15" x14ac:dyDescent="0.3">
      <c r="A624">
        <v>1503960366</v>
      </c>
      <c r="B624" t="s">
        <v>31</v>
      </c>
      <c r="C624">
        <v>12764</v>
      </c>
      <c r="D624" s="10">
        <v>8.5299997329711896</v>
      </c>
      <c r="E624" s="10">
        <v>8.5299997329711896</v>
      </c>
      <c r="F624">
        <v>0</v>
      </c>
      <c r="G624" s="10">
        <v>3.53999996185303</v>
      </c>
      <c r="H624" s="10">
        <v>1.1599999666214</v>
      </c>
      <c r="I624" s="10">
        <v>3.78999996185303</v>
      </c>
      <c r="J624">
        <v>0</v>
      </c>
      <c r="K624">
        <v>48</v>
      </c>
      <c r="L624">
        <v>28</v>
      </c>
      <c r="M624">
        <v>189</v>
      </c>
      <c r="N624">
        <v>782</v>
      </c>
      <c r="O624">
        <v>1898</v>
      </c>
    </row>
    <row r="625" spans="1:15" x14ac:dyDescent="0.3">
      <c r="A625">
        <v>2347167796</v>
      </c>
      <c r="B625" t="s">
        <v>25</v>
      </c>
      <c r="C625">
        <v>12764</v>
      </c>
      <c r="D625" s="10">
        <v>5.1599998474121103</v>
      </c>
      <c r="E625" s="10">
        <v>5.1599998474121103</v>
      </c>
      <c r="F625">
        <v>0</v>
      </c>
      <c r="G625" s="10">
        <v>0.56000000238418601</v>
      </c>
      <c r="H625" s="10">
        <v>1.6799999475479099</v>
      </c>
      <c r="I625" s="10">
        <v>2.9200000762939502</v>
      </c>
      <c r="J625">
        <v>0</v>
      </c>
      <c r="K625">
        <v>9</v>
      </c>
      <c r="L625">
        <v>27</v>
      </c>
      <c r="M625">
        <v>206</v>
      </c>
      <c r="N625">
        <v>781</v>
      </c>
      <c r="O625">
        <v>1946</v>
      </c>
    </row>
    <row r="626" spans="1:15" x14ac:dyDescent="0.3">
      <c r="A626">
        <v>3977333714</v>
      </c>
      <c r="B626" t="s">
        <v>28</v>
      </c>
      <c r="C626">
        <v>12764</v>
      </c>
      <c r="D626" s="10">
        <v>8.4799995422363299</v>
      </c>
      <c r="E626" s="10">
        <v>8.4799995422363299</v>
      </c>
      <c r="F626">
        <v>0</v>
      </c>
      <c r="G626" s="10">
        <v>5.6199998855590803</v>
      </c>
      <c r="H626" s="10">
        <v>0.43000000715255698</v>
      </c>
      <c r="I626" s="10">
        <v>2.4100000858306898</v>
      </c>
      <c r="J626">
        <v>0</v>
      </c>
      <c r="K626">
        <v>50</v>
      </c>
      <c r="L626">
        <v>9</v>
      </c>
      <c r="M626">
        <v>133</v>
      </c>
      <c r="N626">
        <v>781</v>
      </c>
      <c r="O626">
        <v>1570</v>
      </c>
    </row>
    <row r="627" spans="1:15" x14ac:dyDescent="0.3">
      <c r="A627">
        <v>5553957443</v>
      </c>
      <c r="B627" t="s">
        <v>25</v>
      </c>
      <c r="C627">
        <v>12764</v>
      </c>
      <c r="D627" s="10">
        <v>7.6300001144409197</v>
      </c>
      <c r="E627" s="10">
        <v>7.6300001144409197</v>
      </c>
      <c r="F627">
        <v>0</v>
      </c>
      <c r="G627" s="10">
        <v>1.37999999523163</v>
      </c>
      <c r="H627" s="10">
        <v>0.62999999523162797</v>
      </c>
      <c r="I627" s="10">
        <v>5.5999999046325701</v>
      </c>
      <c r="J627">
        <v>0</v>
      </c>
      <c r="K627">
        <v>25</v>
      </c>
      <c r="L627">
        <v>16</v>
      </c>
      <c r="M627">
        <v>270</v>
      </c>
      <c r="N627">
        <v>781</v>
      </c>
      <c r="O627">
        <v>2105</v>
      </c>
    </row>
    <row r="628" spans="1:15" x14ac:dyDescent="0.3">
      <c r="A628">
        <v>8378563200</v>
      </c>
      <c r="B628" t="s">
        <v>33</v>
      </c>
      <c r="C628">
        <v>12764</v>
      </c>
      <c r="D628" s="10">
        <v>2.3399999141693102</v>
      </c>
      <c r="E628" s="10">
        <v>2.3399999141693102</v>
      </c>
      <c r="F628">
        <v>0</v>
      </c>
      <c r="G628" s="10">
        <v>0</v>
      </c>
      <c r="H628" s="10">
        <v>0</v>
      </c>
      <c r="I628" s="10">
        <v>2.3399999141693102</v>
      </c>
      <c r="J628">
        <v>0</v>
      </c>
      <c r="K628">
        <v>0</v>
      </c>
      <c r="L628">
        <v>0</v>
      </c>
      <c r="M628">
        <v>121</v>
      </c>
      <c r="N628">
        <v>780</v>
      </c>
      <c r="O628">
        <v>2660</v>
      </c>
    </row>
    <row r="629" spans="1:15" x14ac:dyDescent="0.3">
      <c r="A629">
        <v>3977333714</v>
      </c>
      <c r="B629" t="s">
        <v>15</v>
      </c>
      <c r="C629">
        <v>12764</v>
      </c>
      <c r="D629" s="10">
        <v>5.9800000190734899</v>
      </c>
      <c r="E629" s="10">
        <v>5.9800000190734899</v>
      </c>
      <c r="F629">
        <v>0</v>
      </c>
      <c r="G629" s="10">
        <v>3.0599999427795401</v>
      </c>
      <c r="H629" s="10">
        <v>0.91000002622604403</v>
      </c>
      <c r="I629" s="10">
        <v>2.0099999904632599</v>
      </c>
      <c r="J629">
        <v>0</v>
      </c>
      <c r="K629">
        <v>44</v>
      </c>
      <c r="L629">
        <v>19</v>
      </c>
      <c r="M629">
        <v>131</v>
      </c>
      <c r="N629">
        <v>777</v>
      </c>
      <c r="O629">
        <v>1450</v>
      </c>
    </row>
    <row r="630" spans="1:15" x14ac:dyDescent="0.3">
      <c r="A630">
        <v>4702921684</v>
      </c>
      <c r="B630" t="s">
        <v>16</v>
      </c>
      <c r="C630">
        <v>12764</v>
      </c>
      <c r="D630" s="10">
        <v>5.5799999237060502</v>
      </c>
      <c r="E630" s="10">
        <v>5.5799999237060502</v>
      </c>
      <c r="F630">
        <v>0</v>
      </c>
      <c r="G630" s="10">
        <v>0</v>
      </c>
      <c r="H630" s="10">
        <v>0</v>
      </c>
      <c r="I630" s="10">
        <v>5.5799999237060502</v>
      </c>
      <c r="J630">
        <v>0</v>
      </c>
      <c r="K630">
        <v>0</v>
      </c>
      <c r="L630">
        <v>0</v>
      </c>
      <c r="M630">
        <v>258</v>
      </c>
      <c r="N630">
        <v>777</v>
      </c>
      <c r="O630">
        <v>2898</v>
      </c>
    </row>
    <row r="631" spans="1:15" x14ac:dyDescent="0.3">
      <c r="A631">
        <v>1503960366</v>
      </c>
      <c r="B631" t="s">
        <v>16</v>
      </c>
      <c r="C631">
        <v>10735</v>
      </c>
      <c r="D631" s="10">
        <v>6.9699997901916504</v>
      </c>
      <c r="E631" s="10">
        <v>6.9699997901916504</v>
      </c>
      <c r="F631">
        <v>0</v>
      </c>
      <c r="G631" s="10">
        <v>1.5700000524520901</v>
      </c>
      <c r="H631" s="10">
        <v>0.68999999761581399</v>
      </c>
      <c r="I631" s="10">
        <v>4.71000003814697</v>
      </c>
      <c r="J631">
        <v>0</v>
      </c>
      <c r="K631">
        <v>21</v>
      </c>
      <c r="L631">
        <v>19</v>
      </c>
      <c r="M631">
        <v>217</v>
      </c>
      <c r="N631">
        <v>776</v>
      </c>
      <c r="O631">
        <v>1797</v>
      </c>
    </row>
    <row r="632" spans="1:15" x14ac:dyDescent="0.3">
      <c r="A632">
        <v>5577150313</v>
      </c>
      <c r="B632" t="s">
        <v>16</v>
      </c>
      <c r="C632">
        <v>12764</v>
      </c>
      <c r="D632" s="10">
        <v>3.78999996185303</v>
      </c>
      <c r="E632" s="10">
        <v>3.78999996185303</v>
      </c>
      <c r="F632">
        <v>0</v>
      </c>
      <c r="G632" s="10">
        <v>0.31999999284744302</v>
      </c>
      <c r="H632" s="10">
        <v>0.21999999880790699</v>
      </c>
      <c r="I632" s="10">
        <v>3.25</v>
      </c>
      <c r="J632">
        <v>0</v>
      </c>
      <c r="K632">
        <v>15</v>
      </c>
      <c r="L632">
        <v>11</v>
      </c>
      <c r="M632">
        <v>144</v>
      </c>
      <c r="N632">
        <v>776</v>
      </c>
      <c r="O632">
        <v>2551</v>
      </c>
    </row>
    <row r="633" spans="1:15" x14ac:dyDescent="0.3">
      <c r="A633">
        <v>1503960366</v>
      </c>
      <c r="B633" t="s">
        <v>22</v>
      </c>
      <c r="C633">
        <v>15506</v>
      </c>
      <c r="D633" s="10">
        <v>9.8800001144409197</v>
      </c>
      <c r="E633" s="10">
        <v>9.8800001144409197</v>
      </c>
      <c r="F633">
        <v>0</v>
      </c>
      <c r="G633" s="10">
        <v>3.5299999713897701</v>
      </c>
      <c r="H633" s="10">
        <v>1.3200000524520901</v>
      </c>
      <c r="I633" s="10">
        <v>5.0300002098083496</v>
      </c>
      <c r="J633">
        <v>0</v>
      </c>
      <c r="K633">
        <v>50</v>
      </c>
      <c r="L633">
        <v>31</v>
      </c>
      <c r="M633">
        <v>264</v>
      </c>
      <c r="N633">
        <v>775</v>
      </c>
      <c r="O633">
        <v>2035</v>
      </c>
    </row>
    <row r="634" spans="1:15" x14ac:dyDescent="0.3">
      <c r="A634">
        <v>4020332650</v>
      </c>
      <c r="B634" t="s">
        <v>41</v>
      </c>
      <c r="C634">
        <v>12764</v>
      </c>
      <c r="D634" s="10">
        <v>4.1999998092651403</v>
      </c>
      <c r="E634" s="10">
        <v>4.1999998092651403</v>
      </c>
      <c r="F634">
        <v>0</v>
      </c>
      <c r="G634" s="10">
        <v>0</v>
      </c>
      <c r="H634" s="10">
        <v>0</v>
      </c>
      <c r="I634" s="10">
        <v>4.1500000953674299</v>
      </c>
      <c r="J634">
        <v>0</v>
      </c>
      <c r="K634">
        <v>0</v>
      </c>
      <c r="L634">
        <v>0</v>
      </c>
      <c r="M634">
        <v>263</v>
      </c>
      <c r="N634">
        <v>775</v>
      </c>
      <c r="O634">
        <v>3089</v>
      </c>
    </row>
    <row r="635" spans="1:15" x14ac:dyDescent="0.3">
      <c r="A635">
        <v>4020332650</v>
      </c>
      <c r="B635" t="s">
        <v>43</v>
      </c>
      <c r="C635">
        <v>12764</v>
      </c>
      <c r="D635" s="10">
        <v>3.9800000190734899</v>
      </c>
      <c r="E635" s="10">
        <v>3.9800000190734899</v>
      </c>
      <c r="F635">
        <v>0</v>
      </c>
      <c r="G635" s="10">
        <v>0</v>
      </c>
      <c r="H635" s="10">
        <v>0</v>
      </c>
      <c r="I635" s="10">
        <v>3.8699998855590798</v>
      </c>
      <c r="J635">
        <v>3.9999999105930301E-2</v>
      </c>
      <c r="K635">
        <v>0</v>
      </c>
      <c r="L635">
        <v>0</v>
      </c>
      <c r="M635">
        <v>206</v>
      </c>
      <c r="N635">
        <v>774</v>
      </c>
      <c r="O635">
        <v>2926</v>
      </c>
    </row>
    <row r="636" spans="1:15" x14ac:dyDescent="0.3">
      <c r="A636">
        <v>1503960366</v>
      </c>
      <c r="B636" t="s">
        <v>19</v>
      </c>
      <c r="C636">
        <v>12669</v>
      </c>
      <c r="D636" s="10">
        <v>8.1599998474121094</v>
      </c>
      <c r="E636" s="10">
        <v>8.1599998474121094</v>
      </c>
      <c r="F636">
        <v>0</v>
      </c>
      <c r="G636" s="10">
        <v>2.71000003814697</v>
      </c>
      <c r="H636" s="10">
        <v>0.40999999642372098</v>
      </c>
      <c r="I636" s="10">
        <v>5.03999996185303</v>
      </c>
      <c r="J636">
        <v>0</v>
      </c>
      <c r="K636">
        <v>36</v>
      </c>
      <c r="L636">
        <v>10</v>
      </c>
      <c r="M636">
        <v>221</v>
      </c>
      <c r="N636">
        <v>773</v>
      </c>
      <c r="O636">
        <v>1863</v>
      </c>
    </row>
    <row r="637" spans="1:15" x14ac:dyDescent="0.3">
      <c r="A637">
        <v>5577150313</v>
      </c>
      <c r="B637" t="s">
        <v>23</v>
      </c>
      <c r="C637">
        <v>12764</v>
      </c>
      <c r="D637" s="10">
        <v>6.2199997901916504</v>
      </c>
      <c r="E637" s="10">
        <v>6.2199997901916504</v>
      </c>
      <c r="F637">
        <v>0</v>
      </c>
      <c r="G637" s="10">
        <v>4.1199998855590803</v>
      </c>
      <c r="H637" s="10">
        <v>0.34000000357627902</v>
      </c>
      <c r="I637" s="10">
        <v>1.7599999904632599</v>
      </c>
      <c r="J637">
        <v>0</v>
      </c>
      <c r="K637">
        <v>87</v>
      </c>
      <c r="L637">
        <v>16</v>
      </c>
      <c r="M637">
        <v>113</v>
      </c>
      <c r="N637">
        <v>773</v>
      </c>
      <c r="O637">
        <v>3192</v>
      </c>
    </row>
    <row r="638" spans="1:15" x14ac:dyDescent="0.3">
      <c r="A638">
        <v>5577150313</v>
      </c>
      <c r="B638" t="s">
        <v>30</v>
      </c>
      <c r="C638">
        <v>12764</v>
      </c>
      <c r="D638" s="10">
        <v>5.1399998664856001</v>
      </c>
      <c r="E638" s="10">
        <v>5.1399998664856001</v>
      </c>
      <c r="F638">
        <v>0</v>
      </c>
      <c r="G638" s="10">
        <v>1.8099999427795399</v>
      </c>
      <c r="H638" s="10">
        <v>0.40000000596046398</v>
      </c>
      <c r="I638" s="10">
        <v>2.9300000667571999</v>
      </c>
      <c r="J638">
        <v>0</v>
      </c>
      <c r="K638">
        <v>63</v>
      </c>
      <c r="L638">
        <v>16</v>
      </c>
      <c r="M638">
        <v>190</v>
      </c>
      <c r="N638">
        <v>773</v>
      </c>
      <c r="O638">
        <v>3294</v>
      </c>
    </row>
    <row r="639" spans="1:15" x14ac:dyDescent="0.3">
      <c r="A639">
        <v>4702921684</v>
      </c>
      <c r="B639" t="s">
        <v>17</v>
      </c>
      <c r="C639">
        <v>12764</v>
      </c>
      <c r="D639" s="10">
        <v>6.3699998855590803</v>
      </c>
      <c r="E639" s="10">
        <v>6.3699998855590803</v>
      </c>
      <c r="F639">
        <v>0</v>
      </c>
      <c r="G639" s="10">
        <v>0</v>
      </c>
      <c r="H639" s="10">
        <v>0</v>
      </c>
      <c r="I639" s="10">
        <v>6.3699998855590803</v>
      </c>
      <c r="J639">
        <v>0</v>
      </c>
      <c r="K639">
        <v>0</v>
      </c>
      <c r="L639">
        <v>0</v>
      </c>
      <c r="M639">
        <v>271</v>
      </c>
      <c r="N639">
        <v>772</v>
      </c>
      <c r="O639">
        <v>2984</v>
      </c>
    </row>
    <row r="640" spans="1:15" x14ac:dyDescent="0.3">
      <c r="A640">
        <v>8378563200</v>
      </c>
      <c r="B640" t="s">
        <v>42</v>
      </c>
      <c r="C640">
        <v>12764</v>
      </c>
      <c r="D640" s="10">
        <v>6.6500000953674299</v>
      </c>
      <c r="E640" s="10">
        <v>6.6500000953674299</v>
      </c>
      <c r="F640">
        <v>2</v>
      </c>
      <c r="G640" s="10">
        <v>1.2699999809265099</v>
      </c>
      <c r="H640" s="10">
        <v>0.66000002622604403</v>
      </c>
      <c r="I640" s="10">
        <v>4.7199997901916504</v>
      </c>
      <c r="J640">
        <v>0</v>
      </c>
      <c r="K640">
        <v>71</v>
      </c>
      <c r="L640">
        <v>13</v>
      </c>
      <c r="M640">
        <v>171</v>
      </c>
      <c r="N640">
        <v>772</v>
      </c>
      <c r="O640">
        <v>3721</v>
      </c>
    </row>
    <row r="641" spans="1:15" x14ac:dyDescent="0.3">
      <c r="A641">
        <v>8877689391</v>
      </c>
      <c r="B641" t="s">
        <v>45</v>
      </c>
      <c r="C641">
        <v>12764</v>
      </c>
      <c r="D641" s="10">
        <v>6.1199998855590803</v>
      </c>
      <c r="E641" s="10">
        <v>6.1199998855590803</v>
      </c>
      <c r="F641">
        <v>0</v>
      </c>
      <c r="G641" s="10">
        <v>1.8200000524520901</v>
      </c>
      <c r="H641" s="10">
        <v>3.9999999105930301E-2</v>
      </c>
      <c r="I641" s="10">
        <v>4.25</v>
      </c>
      <c r="J641">
        <v>0</v>
      </c>
      <c r="K641">
        <v>23</v>
      </c>
      <c r="L641">
        <v>1</v>
      </c>
      <c r="M641">
        <v>137</v>
      </c>
      <c r="N641">
        <v>770</v>
      </c>
      <c r="O641">
        <v>1849</v>
      </c>
    </row>
    <row r="642" spans="1:15" x14ac:dyDescent="0.3">
      <c r="A642">
        <v>8378563200</v>
      </c>
      <c r="B642" t="s">
        <v>25</v>
      </c>
      <c r="C642">
        <v>12764</v>
      </c>
      <c r="D642" s="10">
        <v>9.6700000762939506</v>
      </c>
      <c r="E642" s="10">
        <v>9.6700000762939506</v>
      </c>
      <c r="F642">
        <v>2</v>
      </c>
      <c r="G642" s="10">
        <v>4.9099998474121103</v>
      </c>
      <c r="H642" s="10">
        <v>0.58999997377395597</v>
      </c>
      <c r="I642" s="10">
        <v>4.1799998283386204</v>
      </c>
      <c r="J642">
        <v>0</v>
      </c>
      <c r="K642">
        <v>113</v>
      </c>
      <c r="L642">
        <v>12</v>
      </c>
      <c r="M642">
        <v>159</v>
      </c>
      <c r="N642">
        <v>769</v>
      </c>
      <c r="O642">
        <v>4044</v>
      </c>
    </row>
    <row r="643" spans="1:15" x14ac:dyDescent="0.3">
      <c r="A643">
        <v>5553957443</v>
      </c>
      <c r="B643" t="s">
        <v>15</v>
      </c>
      <c r="C643">
        <v>12764</v>
      </c>
      <c r="D643" s="10">
        <v>7.5700001716613796</v>
      </c>
      <c r="E643" s="10">
        <v>7.5700001716613796</v>
      </c>
      <c r="F643">
        <v>0</v>
      </c>
      <c r="G643" s="10">
        <v>1.37000000476837</v>
      </c>
      <c r="H643" s="10">
        <v>0.79000002145767201</v>
      </c>
      <c r="I643" s="10">
        <v>5.4099998474121103</v>
      </c>
      <c r="J643">
        <v>0</v>
      </c>
      <c r="K643">
        <v>19</v>
      </c>
      <c r="L643">
        <v>13</v>
      </c>
      <c r="M643">
        <v>277</v>
      </c>
      <c r="N643">
        <v>767</v>
      </c>
      <c r="O643">
        <v>2026</v>
      </c>
    </row>
    <row r="644" spans="1:15" x14ac:dyDescent="0.3">
      <c r="A644">
        <v>8378563200</v>
      </c>
      <c r="B644" t="s">
        <v>32</v>
      </c>
      <c r="C644">
        <v>12764</v>
      </c>
      <c r="D644" s="10">
        <v>4.9000000953674299</v>
      </c>
      <c r="E644" s="10">
        <v>4.9000000953674299</v>
      </c>
      <c r="F644">
        <v>0</v>
      </c>
      <c r="G644" s="10">
        <v>0.25</v>
      </c>
      <c r="H644" s="10">
        <v>0.36000001430511502</v>
      </c>
      <c r="I644" s="10">
        <v>4.2699999809265101</v>
      </c>
      <c r="J644">
        <v>0</v>
      </c>
      <c r="K644">
        <v>3</v>
      </c>
      <c r="L644">
        <v>7</v>
      </c>
      <c r="M644">
        <v>172</v>
      </c>
      <c r="N644">
        <v>767</v>
      </c>
      <c r="O644">
        <v>2982</v>
      </c>
    </row>
    <row r="645" spans="1:15" x14ac:dyDescent="0.3">
      <c r="A645">
        <v>4702921684</v>
      </c>
      <c r="B645" t="s">
        <v>29</v>
      </c>
      <c r="C645">
        <v>12764</v>
      </c>
      <c r="D645" s="10">
        <v>4.9499998092651403</v>
      </c>
      <c r="E645" s="10">
        <v>4.9499998092651403</v>
      </c>
      <c r="F645">
        <v>0</v>
      </c>
      <c r="G645" s="10">
        <v>7.0000000298023196E-2</v>
      </c>
      <c r="H645" s="10">
        <v>0.34999999403953602</v>
      </c>
      <c r="I645" s="10">
        <v>4.53999996185303</v>
      </c>
      <c r="J645">
        <v>0</v>
      </c>
      <c r="K645">
        <v>1</v>
      </c>
      <c r="L645">
        <v>8</v>
      </c>
      <c r="M645">
        <v>216</v>
      </c>
      <c r="N645">
        <v>765</v>
      </c>
      <c r="O645">
        <v>2784</v>
      </c>
    </row>
    <row r="646" spans="1:15" x14ac:dyDescent="0.3">
      <c r="A646">
        <v>2347167796</v>
      </c>
      <c r="B646" t="s">
        <v>31</v>
      </c>
      <c r="C646">
        <v>12764</v>
      </c>
      <c r="D646" s="10">
        <v>3.5999999046325701</v>
      </c>
      <c r="E646" s="10">
        <v>3.5999999046325701</v>
      </c>
      <c r="F646">
        <v>0</v>
      </c>
      <c r="G646" s="10">
        <v>0</v>
      </c>
      <c r="H646" s="10">
        <v>0</v>
      </c>
      <c r="I646" s="10">
        <v>3.5999999046325701</v>
      </c>
      <c r="J646">
        <v>0</v>
      </c>
      <c r="K646">
        <v>0</v>
      </c>
      <c r="L646">
        <v>0</v>
      </c>
      <c r="M646">
        <v>229</v>
      </c>
      <c r="N646">
        <v>764</v>
      </c>
      <c r="O646">
        <v>1854</v>
      </c>
    </row>
    <row r="647" spans="1:15" x14ac:dyDescent="0.3">
      <c r="A647">
        <v>8378563200</v>
      </c>
      <c r="B647" t="s">
        <v>38</v>
      </c>
      <c r="C647">
        <v>12764</v>
      </c>
      <c r="D647" s="10">
        <v>6.78999996185303</v>
      </c>
      <c r="E647" s="10">
        <v>6.78999996185303</v>
      </c>
      <c r="F647">
        <v>2</v>
      </c>
      <c r="G647" s="10">
        <v>0.88999998569488503</v>
      </c>
      <c r="H647" s="10">
        <v>0.15999999642372101</v>
      </c>
      <c r="I647" s="10">
        <v>5.7399997711181596</v>
      </c>
      <c r="J647">
        <v>0</v>
      </c>
      <c r="K647">
        <v>66</v>
      </c>
      <c r="L647">
        <v>3</v>
      </c>
      <c r="M647">
        <v>214</v>
      </c>
      <c r="N647">
        <v>764</v>
      </c>
      <c r="O647">
        <v>3783</v>
      </c>
    </row>
    <row r="648" spans="1:15" x14ac:dyDescent="0.3">
      <c r="A648">
        <v>8378563200</v>
      </c>
      <c r="B648" t="s">
        <v>23</v>
      </c>
      <c r="C648">
        <v>12764</v>
      </c>
      <c r="D648" s="10">
        <v>7.4400000572204599</v>
      </c>
      <c r="E648" s="10">
        <v>7.4400000572204599</v>
      </c>
      <c r="F648">
        <v>2</v>
      </c>
      <c r="G648" s="10">
        <v>2.2300000190734899</v>
      </c>
      <c r="H648" s="10">
        <v>0.43999999761581399</v>
      </c>
      <c r="I648" s="10">
        <v>4.7800002098083496</v>
      </c>
      <c r="J648">
        <v>0</v>
      </c>
      <c r="K648">
        <v>82</v>
      </c>
      <c r="L648">
        <v>8</v>
      </c>
      <c r="M648">
        <v>169</v>
      </c>
      <c r="N648">
        <v>763</v>
      </c>
      <c r="O648">
        <v>3787</v>
      </c>
    </row>
    <row r="649" spans="1:15" x14ac:dyDescent="0.3">
      <c r="A649">
        <v>8378563200</v>
      </c>
      <c r="B649" t="s">
        <v>44</v>
      </c>
      <c r="C649">
        <v>12764</v>
      </c>
      <c r="D649" s="10">
        <v>7.25</v>
      </c>
      <c r="E649" s="10">
        <v>7.25</v>
      </c>
      <c r="F649">
        <v>2</v>
      </c>
      <c r="G649" s="10">
        <v>1.3899999856948899</v>
      </c>
      <c r="H649" s="10">
        <v>0.58999997377395597</v>
      </c>
      <c r="I649" s="10">
        <v>5.2699999809265101</v>
      </c>
      <c r="J649">
        <v>0</v>
      </c>
      <c r="K649">
        <v>72</v>
      </c>
      <c r="L649">
        <v>10</v>
      </c>
      <c r="M649">
        <v>184</v>
      </c>
      <c r="N649">
        <v>763</v>
      </c>
      <c r="O649">
        <v>3788</v>
      </c>
    </row>
    <row r="650" spans="1:15" x14ac:dyDescent="0.3">
      <c r="A650">
        <v>4445114986</v>
      </c>
      <c r="B650" t="s">
        <v>31</v>
      </c>
      <c r="C650">
        <v>12764</v>
      </c>
      <c r="D650" s="10">
        <v>3.0099999904632599</v>
      </c>
      <c r="E650" s="10">
        <v>3.0099999904632599</v>
      </c>
      <c r="F650">
        <v>0</v>
      </c>
      <c r="G650" s="10">
        <v>0</v>
      </c>
      <c r="H650" s="10">
        <v>0</v>
      </c>
      <c r="I650" s="10">
        <v>3.0099999904632599</v>
      </c>
      <c r="J650">
        <v>0</v>
      </c>
      <c r="K650">
        <v>0</v>
      </c>
      <c r="L650">
        <v>0</v>
      </c>
      <c r="M650">
        <v>236</v>
      </c>
      <c r="N650">
        <v>762</v>
      </c>
      <c r="O650">
        <v>2203</v>
      </c>
    </row>
    <row r="651" spans="1:15" x14ac:dyDescent="0.3">
      <c r="A651">
        <v>7086361926</v>
      </c>
      <c r="B651" t="s">
        <v>25</v>
      </c>
      <c r="C651">
        <v>12764</v>
      </c>
      <c r="D651" s="10">
        <v>6.5300002098083496</v>
      </c>
      <c r="E651" s="10">
        <v>6.5300002098083496</v>
      </c>
      <c r="F651">
        <v>0</v>
      </c>
      <c r="G651" s="10">
        <v>2.8699998855590798</v>
      </c>
      <c r="H651" s="10">
        <v>0.97000002861022905</v>
      </c>
      <c r="I651" s="10">
        <v>2.6700000762939502</v>
      </c>
      <c r="J651">
        <v>0</v>
      </c>
      <c r="K651">
        <v>58</v>
      </c>
      <c r="L651">
        <v>59</v>
      </c>
      <c r="M651">
        <v>153</v>
      </c>
      <c r="N651">
        <v>762</v>
      </c>
      <c r="O651">
        <v>2846</v>
      </c>
    </row>
    <row r="652" spans="1:15" x14ac:dyDescent="0.3">
      <c r="A652">
        <v>2347167796</v>
      </c>
      <c r="B652" t="s">
        <v>24</v>
      </c>
      <c r="C652">
        <v>12764</v>
      </c>
      <c r="D652" s="10">
        <v>6.75</v>
      </c>
      <c r="E652" s="10">
        <v>6.75</v>
      </c>
      <c r="F652">
        <v>0</v>
      </c>
      <c r="G652" s="10">
        <v>1.8500000238418599</v>
      </c>
      <c r="H652" s="10">
        <v>1.5299999713897701</v>
      </c>
      <c r="I652" s="10">
        <v>3.3800001144409202</v>
      </c>
      <c r="J652">
        <v>0</v>
      </c>
      <c r="K652">
        <v>23</v>
      </c>
      <c r="L652">
        <v>26</v>
      </c>
      <c r="M652">
        <v>208</v>
      </c>
      <c r="N652">
        <v>761</v>
      </c>
      <c r="O652">
        <v>2048</v>
      </c>
    </row>
    <row r="653" spans="1:15" x14ac:dyDescent="0.3">
      <c r="A653">
        <v>5553957443</v>
      </c>
      <c r="B653" t="s">
        <v>39</v>
      </c>
      <c r="C653">
        <v>12764</v>
      </c>
      <c r="D653" s="10">
        <v>6.28999996185303</v>
      </c>
      <c r="E653" s="10">
        <v>6.28999996185303</v>
      </c>
      <c r="F653">
        <v>0</v>
      </c>
      <c r="G653" s="10">
        <v>1.5199999809265099</v>
      </c>
      <c r="H653" s="10">
        <v>0.54000002145767201</v>
      </c>
      <c r="I653" s="10">
        <v>4.2300000190734899</v>
      </c>
      <c r="J653">
        <v>0</v>
      </c>
      <c r="K653">
        <v>21</v>
      </c>
      <c r="L653">
        <v>9</v>
      </c>
      <c r="M653">
        <v>229</v>
      </c>
      <c r="N653">
        <v>761</v>
      </c>
      <c r="O653">
        <v>1916</v>
      </c>
    </row>
    <row r="654" spans="1:15" x14ac:dyDescent="0.3">
      <c r="A654">
        <v>7086361926</v>
      </c>
      <c r="B654" t="s">
        <v>36</v>
      </c>
      <c r="C654">
        <v>12764</v>
      </c>
      <c r="D654" s="10">
        <v>6.7600002288818404</v>
      </c>
      <c r="E654" s="10">
        <v>6.7600002288818404</v>
      </c>
      <c r="F654">
        <v>0</v>
      </c>
      <c r="G654" s="10">
        <v>2.7400000095367401</v>
      </c>
      <c r="H654" s="10">
        <v>0.85000002384185802</v>
      </c>
      <c r="I654" s="10">
        <v>3.1600000858306898</v>
      </c>
      <c r="J654">
        <v>0</v>
      </c>
      <c r="K654">
        <v>57</v>
      </c>
      <c r="L654">
        <v>36</v>
      </c>
      <c r="M654">
        <v>152</v>
      </c>
      <c r="N654">
        <v>761</v>
      </c>
      <c r="O654">
        <v>2754</v>
      </c>
    </row>
    <row r="655" spans="1:15" x14ac:dyDescent="0.3">
      <c r="A655">
        <v>5577150313</v>
      </c>
      <c r="B655" t="s">
        <v>29</v>
      </c>
      <c r="C655">
        <v>12764</v>
      </c>
      <c r="D655" s="10">
        <v>3.9800000190734899</v>
      </c>
      <c r="E655" s="10">
        <v>3.9800000190734899</v>
      </c>
      <c r="F655">
        <v>0</v>
      </c>
      <c r="G655" s="10">
        <v>0.85000002384185802</v>
      </c>
      <c r="H655" s="10">
        <v>0.64999997615814198</v>
      </c>
      <c r="I655" s="10">
        <v>2.4700000286102299</v>
      </c>
      <c r="J655">
        <v>0</v>
      </c>
      <c r="K655">
        <v>38</v>
      </c>
      <c r="L655">
        <v>32</v>
      </c>
      <c r="M655">
        <v>181</v>
      </c>
      <c r="N655">
        <v>759</v>
      </c>
      <c r="O655">
        <v>3088</v>
      </c>
    </row>
    <row r="656" spans="1:15" x14ac:dyDescent="0.3">
      <c r="A656">
        <v>6117666160</v>
      </c>
      <c r="B656" t="s">
        <v>21</v>
      </c>
      <c r="C656">
        <v>12764</v>
      </c>
      <c r="D656" s="10">
        <v>3.9100000858306898</v>
      </c>
      <c r="E656" s="10">
        <v>3.9100000858306898</v>
      </c>
      <c r="F656">
        <v>0</v>
      </c>
      <c r="G656" s="10">
        <v>0</v>
      </c>
      <c r="H656" s="10">
        <v>0</v>
      </c>
      <c r="I656" s="10">
        <v>3.8900001049041699</v>
      </c>
      <c r="J656">
        <v>0</v>
      </c>
      <c r="K656">
        <v>0</v>
      </c>
      <c r="L656">
        <v>0</v>
      </c>
      <c r="M656">
        <v>241</v>
      </c>
      <c r="N656">
        <v>759</v>
      </c>
      <c r="O656">
        <v>2018</v>
      </c>
    </row>
    <row r="657" spans="1:15" x14ac:dyDescent="0.3">
      <c r="A657">
        <v>6117666160</v>
      </c>
      <c r="B657" t="s">
        <v>31</v>
      </c>
      <c r="C657">
        <v>12764</v>
      </c>
      <c r="D657" s="10">
        <v>2.5999999046325701</v>
      </c>
      <c r="E657" s="10">
        <v>2.5999999046325701</v>
      </c>
      <c r="F657">
        <v>0</v>
      </c>
      <c r="G657" s="10">
        <v>0</v>
      </c>
      <c r="H657" s="10">
        <v>0</v>
      </c>
      <c r="I657" s="10">
        <v>2.5999999046325701</v>
      </c>
      <c r="J657">
        <v>0</v>
      </c>
      <c r="K657">
        <v>0</v>
      </c>
      <c r="L657">
        <v>0</v>
      </c>
      <c r="M657">
        <v>141</v>
      </c>
      <c r="N657">
        <v>758</v>
      </c>
      <c r="O657">
        <v>1879</v>
      </c>
    </row>
    <row r="658" spans="1:15" x14ac:dyDescent="0.3">
      <c r="A658">
        <v>7086361926</v>
      </c>
      <c r="B658" t="s">
        <v>24</v>
      </c>
      <c r="C658">
        <v>12764</v>
      </c>
      <c r="D658" s="10">
        <v>6.1799998283386204</v>
      </c>
      <c r="E658" s="10">
        <v>6.1799998283386204</v>
      </c>
      <c r="F658">
        <v>0</v>
      </c>
      <c r="G658" s="10">
        <v>1.3600000143051101</v>
      </c>
      <c r="H658" s="10">
        <v>0.30000001192092901</v>
      </c>
      <c r="I658" s="10">
        <v>4.5100002288818404</v>
      </c>
      <c r="J658">
        <v>0</v>
      </c>
      <c r="K658">
        <v>19</v>
      </c>
      <c r="L658">
        <v>6</v>
      </c>
      <c r="M658">
        <v>206</v>
      </c>
      <c r="N658">
        <v>758</v>
      </c>
      <c r="O658">
        <v>2463</v>
      </c>
    </row>
    <row r="659" spans="1:15" x14ac:dyDescent="0.3">
      <c r="A659">
        <v>4702921684</v>
      </c>
      <c r="B659" t="s">
        <v>22</v>
      </c>
      <c r="C659">
        <v>12764</v>
      </c>
      <c r="D659" s="10">
        <v>5.4400000572204599</v>
      </c>
      <c r="E659" s="10">
        <v>5.4400000572204599</v>
      </c>
      <c r="F659">
        <v>0</v>
      </c>
      <c r="G659" s="10">
        <v>0.87999999523162797</v>
      </c>
      <c r="H659" s="10">
        <v>0.37000000476837203</v>
      </c>
      <c r="I659" s="10">
        <v>4.1900000572204599</v>
      </c>
      <c r="J659">
        <v>0</v>
      </c>
      <c r="K659">
        <v>10</v>
      </c>
      <c r="L659">
        <v>8</v>
      </c>
      <c r="M659">
        <v>179</v>
      </c>
      <c r="N659">
        <v>757</v>
      </c>
      <c r="O659">
        <v>2812</v>
      </c>
    </row>
    <row r="660" spans="1:15" x14ac:dyDescent="0.3">
      <c r="A660">
        <v>4702921684</v>
      </c>
      <c r="B660" t="s">
        <v>37</v>
      </c>
      <c r="C660">
        <v>12764</v>
      </c>
      <c r="D660" s="10">
        <v>6.6199998855590803</v>
      </c>
      <c r="E660" s="10">
        <v>6.6199998855590803</v>
      </c>
      <c r="F660">
        <v>0</v>
      </c>
      <c r="G660" s="10">
        <v>0.34000000357627902</v>
      </c>
      <c r="H660" s="10">
        <v>0.730000019073486</v>
      </c>
      <c r="I660" s="10">
        <v>5.53999996185303</v>
      </c>
      <c r="J660">
        <v>0</v>
      </c>
      <c r="K660">
        <v>4</v>
      </c>
      <c r="L660">
        <v>15</v>
      </c>
      <c r="M660">
        <v>251</v>
      </c>
      <c r="N660">
        <v>757</v>
      </c>
      <c r="O660">
        <v>3004</v>
      </c>
    </row>
    <row r="661" spans="1:15" x14ac:dyDescent="0.3">
      <c r="A661">
        <v>7086361926</v>
      </c>
      <c r="B661" t="s">
        <v>44</v>
      </c>
      <c r="C661">
        <v>12764</v>
      </c>
      <c r="D661" s="10">
        <v>6.5199999809265101</v>
      </c>
      <c r="E661" s="10">
        <v>6.5199999809265101</v>
      </c>
      <c r="F661">
        <v>0</v>
      </c>
      <c r="G661" s="10">
        <v>2.8900001049041699</v>
      </c>
      <c r="H661" s="10">
        <v>1.3899999856948899</v>
      </c>
      <c r="I661" s="10">
        <v>2.2300000190734899</v>
      </c>
      <c r="J661">
        <v>0</v>
      </c>
      <c r="K661">
        <v>57</v>
      </c>
      <c r="L661">
        <v>40</v>
      </c>
      <c r="M661">
        <v>128</v>
      </c>
      <c r="N661">
        <v>757</v>
      </c>
      <c r="O661">
        <v>2735</v>
      </c>
    </row>
    <row r="662" spans="1:15" x14ac:dyDescent="0.3">
      <c r="A662">
        <v>4445114986</v>
      </c>
      <c r="B662" t="s">
        <v>24</v>
      </c>
      <c r="C662">
        <v>12764</v>
      </c>
      <c r="D662" s="10">
        <v>2.5599999427795401</v>
      </c>
      <c r="E662" s="10">
        <v>2.5599999427795401</v>
      </c>
      <c r="F662">
        <v>0</v>
      </c>
      <c r="G662" s="10">
        <v>0</v>
      </c>
      <c r="H662" s="10">
        <v>0</v>
      </c>
      <c r="I662" s="10">
        <v>2.53999996185303</v>
      </c>
      <c r="J662">
        <v>0</v>
      </c>
      <c r="K662">
        <v>0</v>
      </c>
      <c r="L662">
        <v>0</v>
      </c>
      <c r="M662">
        <v>215</v>
      </c>
      <c r="N662">
        <v>756</v>
      </c>
      <c r="O662">
        <v>2150</v>
      </c>
    </row>
    <row r="663" spans="1:15" x14ac:dyDescent="0.3">
      <c r="A663">
        <v>5553957443</v>
      </c>
      <c r="B663" t="s">
        <v>22</v>
      </c>
      <c r="C663">
        <v>12764</v>
      </c>
      <c r="D663" s="10">
        <v>10.1099996566772</v>
      </c>
      <c r="E663" s="10">
        <v>10.1099996566772</v>
      </c>
      <c r="F663">
        <v>0</v>
      </c>
      <c r="G663" s="10">
        <v>4.2800002098083496</v>
      </c>
      <c r="H663" s="10">
        <v>1.6599999666214</v>
      </c>
      <c r="I663" s="10">
        <v>4.1799998283386204</v>
      </c>
      <c r="J663">
        <v>0</v>
      </c>
      <c r="K663">
        <v>69</v>
      </c>
      <c r="L663">
        <v>28</v>
      </c>
      <c r="M663">
        <v>249</v>
      </c>
      <c r="N663">
        <v>756</v>
      </c>
      <c r="O663">
        <v>2284</v>
      </c>
    </row>
    <row r="664" spans="1:15" x14ac:dyDescent="0.3">
      <c r="A664">
        <v>1503960366</v>
      </c>
      <c r="B664" t="s">
        <v>39</v>
      </c>
      <c r="C664">
        <v>12764</v>
      </c>
      <c r="D664" s="10">
        <v>8.0299997329711896</v>
      </c>
      <c r="E664" s="10">
        <v>8.0299997329711896</v>
      </c>
      <c r="F664">
        <v>0</v>
      </c>
      <c r="G664" s="10">
        <v>1.9700000286102299</v>
      </c>
      <c r="H664" s="10">
        <v>0.25</v>
      </c>
      <c r="I664" s="10">
        <v>5.8099999427795401</v>
      </c>
      <c r="J664">
        <v>0</v>
      </c>
      <c r="K664">
        <v>24</v>
      </c>
      <c r="L664">
        <v>6</v>
      </c>
      <c r="M664">
        <v>289</v>
      </c>
      <c r="N664">
        <v>754</v>
      </c>
      <c r="O664">
        <v>1896</v>
      </c>
    </row>
    <row r="665" spans="1:15" x14ac:dyDescent="0.3">
      <c r="A665">
        <v>3977333714</v>
      </c>
      <c r="B665" t="s">
        <v>16</v>
      </c>
      <c r="C665">
        <v>12764</v>
      </c>
      <c r="D665" s="10">
        <v>6.71000003814697</v>
      </c>
      <c r="E665" s="10">
        <v>6.71000003814697</v>
      </c>
      <c r="F665">
        <v>0</v>
      </c>
      <c r="G665" s="10">
        <v>2.0299999713897701</v>
      </c>
      <c r="H665" s="10">
        <v>2.1300001144409202</v>
      </c>
      <c r="I665" s="10">
        <v>2.5499999523162802</v>
      </c>
      <c r="J665">
        <v>0</v>
      </c>
      <c r="K665">
        <v>31</v>
      </c>
      <c r="L665">
        <v>46</v>
      </c>
      <c r="M665">
        <v>153</v>
      </c>
      <c r="N665">
        <v>754</v>
      </c>
      <c r="O665">
        <v>1495</v>
      </c>
    </row>
    <row r="666" spans="1:15" x14ac:dyDescent="0.3">
      <c r="A666">
        <v>4319703577</v>
      </c>
      <c r="B666" t="s">
        <v>18</v>
      </c>
      <c r="C666">
        <v>12764</v>
      </c>
      <c r="D666" s="10">
        <v>3.7999999523162802</v>
      </c>
      <c r="E666" s="10">
        <v>3.7999999523162802</v>
      </c>
      <c r="F666">
        <v>0</v>
      </c>
      <c r="G666" s="10">
        <v>0</v>
      </c>
      <c r="H666" s="10">
        <v>0</v>
      </c>
      <c r="I666" s="10">
        <v>3.7999999523162802</v>
      </c>
      <c r="J666">
        <v>0</v>
      </c>
      <c r="K666">
        <v>0</v>
      </c>
      <c r="L666">
        <v>0</v>
      </c>
      <c r="M666">
        <v>228</v>
      </c>
      <c r="N666">
        <v>752</v>
      </c>
      <c r="O666">
        <v>1985</v>
      </c>
    </row>
    <row r="667" spans="1:15" x14ac:dyDescent="0.3">
      <c r="A667">
        <v>5553957443</v>
      </c>
      <c r="B667" t="s">
        <v>29</v>
      </c>
      <c r="C667">
        <v>12764</v>
      </c>
      <c r="D667" s="10">
        <v>7.7600002288818404</v>
      </c>
      <c r="E667" s="10">
        <v>7.7600002288818404</v>
      </c>
      <c r="F667">
        <v>0</v>
      </c>
      <c r="G667" s="10">
        <v>2.3699998855590798</v>
      </c>
      <c r="H667" s="10">
        <v>0.93000000715255704</v>
      </c>
      <c r="I667" s="10">
        <v>4.46000003814697</v>
      </c>
      <c r="J667">
        <v>0</v>
      </c>
      <c r="K667">
        <v>40</v>
      </c>
      <c r="L667">
        <v>18</v>
      </c>
      <c r="M667">
        <v>238</v>
      </c>
      <c r="N667">
        <v>750</v>
      </c>
      <c r="O667">
        <v>2093</v>
      </c>
    </row>
    <row r="668" spans="1:15" x14ac:dyDescent="0.3">
      <c r="A668">
        <v>2026352035</v>
      </c>
      <c r="B668" t="s">
        <v>24</v>
      </c>
      <c r="C668">
        <v>12764</v>
      </c>
      <c r="D668" s="10">
        <v>1.5299999713897701</v>
      </c>
      <c r="E668" s="10">
        <v>1.5299999713897701</v>
      </c>
      <c r="F668">
        <v>0</v>
      </c>
      <c r="G668" s="10">
        <v>0</v>
      </c>
      <c r="H668" s="10">
        <v>0</v>
      </c>
      <c r="I668" s="10">
        <v>1.5299999713897701</v>
      </c>
      <c r="J668">
        <v>0</v>
      </c>
      <c r="K668">
        <v>0</v>
      </c>
      <c r="L668">
        <v>0</v>
      </c>
      <c r="M668">
        <v>153</v>
      </c>
      <c r="N668">
        <v>749</v>
      </c>
      <c r="O668">
        <v>1370</v>
      </c>
    </row>
    <row r="669" spans="1:15" x14ac:dyDescent="0.3">
      <c r="A669">
        <v>4388161847</v>
      </c>
      <c r="B669" t="s">
        <v>26</v>
      </c>
      <c r="C669">
        <v>12764</v>
      </c>
      <c r="D669" s="10">
        <v>10.180000305175801</v>
      </c>
      <c r="E669" s="10">
        <v>10.180000305175801</v>
      </c>
      <c r="F669">
        <v>0</v>
      </c>
      <c r="G669" s="10">
        <v>4.5</v>
      </c>
      <c r="H669" s="10">
        <v>0.31999999284744302</v>
      </c>
      <c r="I669" s="10">
        <v>5.3499999046325701</v>
      </c>
      <c r="J669">
        <v>0</v>
      </c>
      <c r="K669">
        <v>58</v>
      </c>
      <c r="L669">
        <v>5</v>
      </c>
      <c r="M669">
        <v>215</v>
      </c>
      <c r="N669">
        <v>749</v>
      </c>
      <c r="O669">
        <v>3306</v>
      </c>
    </row>
    <row r="670" spans="1:15" x14ac:dyDescent="0.3">
      <c r="A670">
        <v>8792009665</v>
      </c>
      <c r="B670" t="s">
        <v>33</v>
      </c>
      <c r="C670">
        <v>12764</v>
      </c>
      <c r="D670" s="10">
        <v>4.5900001525878897</v>
      </c>
      <c r="E670" s="10">
        <v>4.5900001525878897</v>
      </c>
      <c r="F670">
        <v>0</v>
      </c>
      <c r="G670" s="10">
        <v>0.33000001311302202</v>
      </c>
      <c r="H670" s="10">
        <v>0.36000001430511502</v>
      </c>
      <c r="I670" s="10">
        <v>3.9100000858306898</v>
      </c>
      <c r="J670">
        <v>0</v>
      </c>
      <c r="K670">
        <v>10</v>
      </c>
      <c r="L670">
        <v>20</v>
      </c>
      <c r="M670">
        <v>301</v>
      </c>
      <c r="N670">
        <v>749</v>
      </c>
      <c r="O670">
        <v>2896</v>
      </c>
    </row>
    <row r="671" spans="1:15" x14ac:dyDescent="0.3">
      <c r="A671">
        <v>1503960366</v>
      </c>
      <c r="B671" t="s">
        <v>43</v>
      </c>
      <c r="C671">
        <v>12764</v>
      </c>
      <c r="D671" s="10">
        <v>7.7699999809265101</v>
      </c>
      <c r="E671" s="10">
        <v>7.7699999809265101</v>
      </c>
      <c r="F671">
        <v>0</v>
      </c>
      <c r="G671" s="10">
        <v>3.3499999046325701</v>
      </c>
      <c r="H671" s="10">
        <v>1.1599999666214</v>
      </c>
      <c r="I671" s="10">
        <v>3.2599999904632599</v>
      </c>
      <c r="J671">
        <v>0</v>
      </c>
      <c r="K671">
        <v>46</v>
      </c>
      <c r="L671">
        <v>31</v>
      </c>
      <c r="M671">
        <v>214</v>
      </c>
      <c r="N671">
        <v>746</v>
      </c>
      <c r="O671">
        <v>1859</v>
      </c>
    </row>
    <row r="672" spans="1:15" x14ac:dyDescent="0.3">
      <c r="A672">
        <v>4702921684</v>
      </c>
      <c r="B672" t="s">
        <v>42</v>
      </c>
      <c r="C672">
        <v>12764</v>
      </c>
      <c r="D672" s="10">
        <v>6.6799998283386204</v>
      </c>
      <c r="E672" s="10">
        <v>6.6799998283386204</v>
      </c>
      <c r="F672">
        <v>0</v>
      </c>
      <c r="G672" s="10">
        <v>0</v>
      </c>
      <c r="H672" s="10">
        <v>0.56999999284744296</v>
      </c>
      <c r="I672" s="10">
        <v>6.0999999046325701</v>
      </c>
      <c r="J672">
        <v>0</v>
      </c>
      <c r="K672">
        <v>0</v>
      </c>
      <c r="L672">
        <v>12</v>
      </c>
      <c r="M672">
        <v>253</v>
      </c>
      <c r="N672">
        <v>746</v>
      </c>
      <c r="O672">
        <v>2990</v>
      </c>
    </row>
    <row r="673" spans="1:15" x14ac:dyDescent="0.3">
      <c r="A673">
        <v>4702921684</v>
      </c>
      <c r="B673" t="s">
        <v>38</v>
      </c>
      <c r="C673">
        <v>12764</v>
      </c>
      <c r="D673" s="10">
        <v>6.9899997711181596</v>
      </c>
      <c r="E673" s="10">
        <v>6.9899997711181596</v>
      </c>
      <c r="F673">
        <v>0</v>
      </c>
      <c r="G673" s="10">
        <v>0.67000001668930098</v>
      </c>
      <c r="H673" s="10">
        <v>0.21999999880790699</v>
      </c>
      <c r="I673" s="10">
        <v>6.0900001525878897</v>
      </c>
      <c r="J673">
        <v>0</v>
      </c>
      <c r="K673">
        <v>8</v>
      </c>
      <c r="L673">
        <v>5</v>
      </c>
      <c r="M673">
        <v>241</v>
      </c>
      <c r="N673">
        <v>745</v>
      </c>
      <c r="O673">
        <v>3006</v>
      </c>
    </row>
    <row r="674" spans="1:15" x14ac:dyDescent="0.3">
      <c r="A674">
        <v>5553957443</v>
      </c>
      <c r="B674" t="s">
        <v>30</v>
      </c>
      <c r="C674">
        <v>12764</v>
      </c>
      <c r="D674" s="10">
        <v>6.8800001144409197</v>
      </c>
      <c r="E674" s="10">
        <v>6.8800001144409197</v>
      </c>
      <c r="F674">
        <v>0</v>
      </c>
      <c r="G674" s="10">
        <v>1.1399999856948899</v>
      </c>
      <c r="H674" s="10">
        <v>1</v>
      </c>
      <c r="I674" s="10">
        <v>4.7399997711181596</v>
      </c>
      <c r="J674">
        <v>0</v>
      </c>
      <c r="K674">
        <v>16</v>
      </c>
      <c r="L674">
        <v>16</v>
      </c>
      <c r="M674">
        <v>206</v>
      </c>
      <c r="N674">
        <v>745</v>
      </c>
      <c r="O674">
        <v>1922</v>
      </c>
    </row>
    <row r="675" spans="1:15" x14ac:dyDescent="0.3">
      <c r="A675">
        <v>6962181067</v>
      </c>
      <c r="B675" t="s">
        <v>40</v>
      </c>
      <c r="C675">
        <v>12764</v>
      </c>
      <c r="D675" s="10">
        <v>4.5</v>
      </c>
      <c r="E675" s="10">
        <v>4.5</v>
      </c>
      <c r="F675">
        <v>0</v>
      </c>
      <c r="G675" s="10">
        <v>0</v>
      </c>
      <c r="H675" s="10">
        <v>0</v>
      </c>
      <c r="I675" s="10">
        <v>4.5</v>
      </c>
      <c r="J675">
        <v>0</v>
      </c>
      <c r="K675">
        <v>0</v>
      </c>
      <c r="L675">
        <v>0</v>
      </c>
      <c r="M675">
        <v>328</v>
      </c>
      <c r="N675">
        <v>745</v>
      </c>
      <c r="O675">
        <v>1947</v>
      </c>
    </row>
    <row r="676" spans="1:15" x14ac:dyDescent="0.3">
      <c r="A676">
        <v>7086361926</v>
      </c>
      <c r="B676" t="s">
        <v>15</v>
      </c>
      <c r="C676">
        <v>12764</v>
      </c>
      <c r="D676" s="10">
        <v>8.4099998474121094</v>
      </c>
      <c r="E676" s="10">
        <v>8.4099998474121094</v>
      </c>
      <c r="F676">
        <v>0</v>
      </c>
      <c r="G676" s="10">
        <v>5.2699999809265101</v>
      </c>
      <c r="H676" s="10">
        <v>0.15000000596046401</v>
      </c>
      <c r="I676" s="10">
        <v>2.9700000286102299</v>
      </c>
      <c r="J676">
        <v>0</v>
      </c>
      <c r="K676">
        <v>59</v>
      </c>
      <c r="L676">
        <v>6</v>
      </c>
      <c r="M676">
        <v>153</v>
      </c>
      <c r="N676">
        <v>745</v>
      </c>
      <c r="O676">
        <v>2772</v>
      </c>
    </row>
    <row r="677" spans="1:15" x14ac:dyDescent="0.3">
      <c r="A677">
        <v>3977333714</v>
      </c>
      <c r="B677" t="s">
        <v>32</v>
      </c>
      <c r="C677">
        <v>12764</v>
      </c>
      <c r="D677" s="10">
        <v>7.75</v>
      </c>
      <c r="E677" s="10">
        <v>7.75</v>
      </c>
      <c r="F677">
        <v>0</v>
      </c>
      <c r="G677" s="10">
        <v>3.7400000095367401</v>
      </c>
      <c r="H677" s="10">
        <v>1.29999995231628</v>
      </c>
      <c r="I677" s="10">
        <v>2.71000003814697</v>
      </c>
      <c r="J677">
        <v>0</v>
      </c>
      <c r="K677">
        <v>36</v>
      </c>
      <c r="L677">
        <v>32</v>
      </c>
      <c r="M677">
        <v>150</v>
      </c>
      <c r="N677">
        <v>744</v>
      </c>
      <c r="O677">
        <v>1545</v>
      </c>
    </row>
    <row r="678" spans="1:15" x14ac:dyDescent="0.3">
      <c r="A678">
        <v>7086361926</v>
      </c>
      <c r="B678" t="s">
        <v>16</v>
      </c>
      <c r="C678">
        <v>12764</v>
      </c>
      <c r="D678" s="10">
        <v>3.6199998855590798</v>
      </c>
      <c r="E678" s="10">
        <v>3.6199998855590798</v>
      </c>
      <c r="F678">
        <v>0</v>
      </c>
      <c r="G678" s="10">
        <v>0.56000000238418601</v>
      </c>
      <c r="H678" s="10">
        <v>0.20999999344348899</v>
      </c>
      <c r="I678" s="10">
        <v>2.8399999141693102</v>
      </c>
      <c r="J678">
        <v>0</v>
      </c>
      <c r="K678">
        <v>31</v>
      </c>
      <c r="L678">
        <v>26</v>
      </c>
      <c r="M678">
        <v>155</v>
      </c>
      <c r="N678">
        <v>744</v>
      </c>
      <c r="O678">
        <v>2516</v>
      </c>
    </row>
    <row r="679" spans="1:15" x14ac:dyDescent="0.3">
      <c r="A679">
        <v>8792009665</v>
      </c>
      <c r="B679" t="s">
        <v>23</v>
      </c>
      <c r="C679">
        <v>12764</v>
      </c>
      <c r="D679" s="10">
        <v>2.0099999904632599</v>
      </c>
      <c r="E679" s="10">
        <v>2.0099999904632599</v>
      </c>
      <c r="F679">
        <v>0</v>
      </c>
      <c r="G679" s="10">
        <v>0</v>
      </c>
      <c r="H679" s="10">
        <v>0.28000000119209301</v>
      </c>
      <c r="I679" s="10">
        <v>1.7400000095367401</v>
      </c>
      <c r="J679">
        <v>0</v>
      </c>
      <c r="K679">
        <v>0</v>
      </c>
      <c r="L679">
        <v>10</v>
      </c>
      <c r="M679">
        <v>139</v>
      </c>
      <c r="N679">
        <v>744</v>
      </c>
      <c r="O679">
        <v>2188</v>
      </c>
    </row>
    <row r="680" spans="1:15" x14ac:dyDescent="0.3">
      <c r="A680">
        <v>5577150313</v>
      </c>
      <c r="B680" t="s">
        <v>28</v>
      </c>
      <c r="C680">
        <v>12764</v>
      </c>
      <c r="D680" s="10">
        <v>4.7800002098083496</v>
      </c>
      <c r="E680" s="10">
        <v>4.7800002098083496</v>
      </c>
      <c r="F680">
        <v>0</v>
      </c>
      <c r="G680" s="10">
        <v>1.3500000238418599</v>
      </c>
      <c r="H680" s="10">
        <v>0.67000001668930098</v>
      </c>
      <c r="I680" s="10">
        <v>2.7599999904632599</v>
      </c>
      <c r="J680">
        <v>0</v>
      </c>
      <c r="K680">
        <v>61</v>
      </c>
      <c r="L680">
        <v>38</v>
      </c>
      <c r="M680">
        <v>214</v>
      </c>
      <c r="N680">
        <v>743</v>
      </c>
      <c r="O680">
        <v>3374</v>
      </c>
    </row>
    <row r="681" spans="1:15" x14ac:dyDescent="0.3">
      <c r="A681">
        <v>7086361926</v>
      </c>
      <c r="B681" t="s">
        <v>42</v>
      </c>
      <c r="C681">
        <v>12764</v>
      </c>
      <c r="D681" s="10">
        <v>9.1099996566772496</v>
      </c>
      <c r="E681" s="10">
        <v>9.1099996566772496</v>
      </c>
      <c r="F681">
        <v>0</v>
      </c>
      <c r="G681" s="10">
        <v>4.2600002288818404</v>
      </c>
      <c r="H681" s="10">
        <v>1.71000003814697</v>
      </c>
      <c r="I681" s="10">
        <v>3.1199998855590798</v>
      </c>
      <c r="J681">
        <v>0</v>
      </c>
      <c r="K681">
        <v>67</v>
      </c>
      <c r="L681">
        <v>50</v>
      </c>
      <c r="M681">
        <v>171</v>
      </c>
      <c r="N681">
        <v>743</v>
      </c>
      <c r="O681">
        <v>2960</v>
      </c>
    </row>
    <row r="682" spans="1:15" x14ac:dyDescent="0.3">
      <c r="A682">
        <v>4445114986</v>
      </c>
      <c r="B682" t="s">
        <v>34</v>
      </c>
      <c r="C682">
        <v>12764</v>
      </c>
      <c r="D682" s="10">
        <v>3.5099999904632599</v>
      </c>
      <c r="E682" s="10">
        <v>3.5099999904632599</v>
      </c>
      <c r="F682">
        <v>0</v>
      </c>
      <c r="G682" s="10">
        <v>0</v>
      </c>
      <c r="H682" s="10">
        <v>0</v>
      </c>
      <c r="I682" s="10">
        <v>3.5099999904632599</v>
      </c>
      <c r="J682">
        <v>0</v>
      </c>
      <c r="K682">
        <v>0</v>
      </c>
      <c r="L682">
        <v>0</v>
      </c>
      <c r="M682">
        <v>240</v>
      </c>
      <c r="N682">
        <v>741</v>
      </c>
      <c r="O682">
        <v>2246</v>
      </c>
    </row>
    <row r="683" spans="1:15" x14ac:dyDescent="0.3">
      <c r="A683">
        <v>6962181067</v>
      </c>
      <c r="B683" t="s">
        <v>19</v>
      </c>
      <c r="C683">
        <v>12764</v>
      </c>
      <c r="D683" s="10">
        <v>8.7399997711181605</v>
      </c>
      <c r="E683" s="10">
        <v>8.7399997711181605</v>
      </c>
      <c r="F683">
        <v>0</v>
      </c>
      <c r="G683" s="10">
        <v>3.6600000858306898</v>
      </c>
      <c r="H683" s="10">
        <v>0.18999999761581399</v>
      </c>
      <c r="I683" s="10">
        <v>4.8800001144409197</v>
      </c>
      <c r="J683">
        <v>0</v>
      </c>
      <c r="K683">
        <v>50</v>
      </c>
      <c r="L683">
        <v>3</v>
      </c>
      <c r="M683">
        <v>280</v>
      </c>
      <c r="N683">
        <v>741</v>
      </c>
      <c r="O683">
        <v>2173</v>
      </c>
    </row>
    <row r="684" spans="1:15" x14ac:dyDescent="0.3">
      <c r="A684">
        <v>8053475328</v>
      </c>
      <c r="B684" t="s">
        <v>26</v>
      </c>
      <c r="C684">
        <v>12764</v>
      </c>
      <c r="D684" s="10">
        <v>17.190000534057599</v>
      </c>
      <c r="E684" s="10">
        <v>17.190000534057599</v>
      </c>
      <c r="F684">
        <v>0</v>
      </c>
      <c r="G684" s="10">
        <v>12.539999961853001</v>
      </c>
      <c r="H684" s="10">
        <v>0.62999999523162797</v>
      </c>
      <c r="I684" s="10">
        <v>4.0199999809265101</v>
      </c>
      <c r="J684">
        <v>0</v>
      </c>
      <c r="K684">
        <v>125</v>
      </c>
      <c r="L684">
        <v>14</v>
      </c>
      <c r="M684">
        <v>223</v>
      </c>
      <c r="N684">
        <v>741</v>
      </c>
      <c r="O684">
        <v>3554</v>
      </c>
    </row>
    <row r="685" spans="1:15" x14ac:dyDescent="0.3">
      <c r="A685">
        <v>8378563200</v>
      </c>
      <c r="B685" t="s">
        <v>26</v>
      </c>
      <c r="C685">
        <v>12764</v>
      </c>
      <c r="D685" s="10">
        <v>4.5300002098083496</v>
      </c>
      <c r="E685" s="10">
        <v>4.5300002098083496</v>
      </c>
      <c r="F685">
        <v>0</v>
      </c>
      <c r="G685" s="10">
        <v>1.5199999809265099</v>
      </c>
      <c r="H685" s="10">
        <v>0.519999980926514</v>
      </c>
      <c r="I685" s="10">
        <v>2.4800000190734899</v>
      </c>
      <c r="J685">
        <v>0</v>
      </c>
      <c r="K685">
        <v>19</v>
      </c>
      <c r="L685">
        <v>10</v>
      </c>
      <c r="M685">
        <v>136</v>
      </c>
      <c r="N685">
        <v>740</v>
      </c>
      <c r="O685">
        <v>2908</v>
      </c>
    </row>
    <row r="686" spans="1:15" x14ac:dyDescent="0.3">
      <c r="A686">
        <v>5577150313</v>
      </c>
      <c r="B686" t="s">
        <v>32</v>
      </c>
      <c r="C686">
        <v>12764</v>
      </c>
      <c r="D686" s="10">
        <v>5.9200000762939498</v>
      </c>
      <c r="E686" s="10">
        <v>5.9200000762939498</v>
      </c>
      <c r="F686">
        <v>0</v>
      </c>
      <c r="G686" s="10">
        <v>2.8399999141693102</v>
      </c>
      <c r="H686" s="10">
        <v>0.61000001430511497</v>
      </c>
      <c r="I686" s="10">
        <v>2.4700000286102299</v>
      </c>
      <c r="J686">
        <v>0</v>
      </c>
      <c r="K686">
        <v>97</v>
      </c>
      <c r="L686">
        <v>36</v>
      </c>
      <c r="M686">
        <v>165</v>
      </c>
      <c r="N686">
        <v>739</v>
      </c>
      <c r="O686">
        <v>3544</v>
      </c>
    </row>
    <row r="687" spans="1:15" x14ac:dyDescent="0.3">
      <c r="A687">
        <v>8792009665</v>
      </c>
      <c r="B687" t="s">
        <v>36</v>
      </c>
      <c r="C687">
        <v>12764</v>
      </c>
      <c r="D687" s="10">
        <v>1.54999995231628</v>
      </c>
      <c r="E687" s="10">
        <v>1.54999995231628</v>
      </c>
      <c r="F687">
        <v>0</v>
      </c>
      <c r="G687" s="10">
        <v>0</v>
      </c>
      <c r="H687" s="10">
        <v>0</v>
      </c>
      <c r="I687" s="10">
        <v>1.54999995231628</v>
      </c>
      <c r="J687">
        <v>0</v>
      </c>
      <c r="K687">
        <v>0</v>
      </c>
      <c r="L687">
        <v>0</v>
      </c>
      <c r="M687">
        <v>156</v>
      </c>
      <c r="N687">
        <v>739</v>
      </c>
      <c r="O687">
        <v>2297</v>
      </c>
    </row>
    <row r="688" spans="1:15" x14ac:dyDescent="0.3">
      <c r="A688">
        <v>3977333714</v>
      </c>
      <c r="B688" t="s">
        <v>22</v>
      </c>
      <c r="C688">
        <v>12764</v>
      </c>
      <c r="D688" s="10">
        <v>8.7799997329711896</v>
      </c>
      <c r="E688" s="10">
        <v>8.7799997329711896</v>
      </c>
      <c r="F688">
        <v>0</v>
      </c>
      <c r="G688" s="10">
        <v>2.2400000095367401</v>
      </c>
      <c r="H688" s="10">
        <v>2.4500000476837198</v>
      </c>
      <c r="I688" s="10">
        <v>3.96000003814697</v>
      </c>
      <c r="J688">
        <v>0</v>
      </c>
      <c r="K688">
        <v>19</v>
      </c>
      <c r="L688">
        <v>67</v>
      </c>
      <c r="M688">
        <v>221</v>
      </c>
      <c r="N688">
        <v>738</v>
      </c>
      <c r="O688">
        <v>1638</v>
      </c>
    </row>
    <row r="689" spans="1:15" x14ac:dyDescent="0.3">
      <c r="A689">
        <v>4702921684</v>
      </c>
      <c r="B689" t="s">
        <v>31</v>
      </c>
      <c r="C689">
        <v>12764</v>
      </c>
      <c r="D689" s="10">
        <v>7.3200001716613796</v>
      </c>
      <c r="E689" s="10">
        <v>7.3200001716613796</v>
      </c>
      <c r="F689">
        <v>0</v>
      </c>
      <c r="G689" s="10">
        <v>1.12999999523163</v>
      </c>
      <c r="H689" s="10">
        <v>0.41999998688697798</v>
      </c>
      <c r="I689" s="10">
        <v>5.7699999809265101</v>
      </c>
      <c r="J689">
        <v>0</v>
      </c>
      <c r="K689">
        <v>14</v>
      </c>
      <c r="L689">
        <v>9</v>
      </c>
      <c r="M689">
        <v>232</v>
      </c>
      <c r="N689">
        <v>738</v>
      </c>
      <c r="O689">
        <v>3033</v>
      </c>
    </row>
    <row r="690" spans="1:15" x14ac:dyDescent="0.3">
      <c r="A690">
        <v>7086361926</v>
      </c>
      <c r="B690" t="s">
        <v>35</v>
      </c>
      <c r="C690">
        <v>12764</v>
      </c>
      <c r="D690" s="10">
        <v>6.8099999427795401</v>
      </c>
      <c r="E690" s="10">
        <v>6.8099999427795401</v>
      </c>
      <c r="F690">
        <v>0</v>
      </c>
      <c r="G690" s="10">
        <v>3.4800000190734899</v>
      </c>
      <c r="H690" s="10">
        <v>0.66000002622604403</v>
      </c>
      <c r="I690" s="10">
        <v>2.6600000858306898</v>
      </c>
      <c r="J690">
        <v>0</v>
      </c>
      <c r="K690">
        <v>66</v>
      </c>
      <c r="L690">
        <v>26</v>
      </c>
      <c r="M690">
        <v>139</v>
      </c>
      <c r="N690">
        <v>737</v>
      </c>
      <c r="O690">
        <v>2754</v>
      </c>
    </row>
    <row r="691" spans="1:15" x14ac:dyDescent="0.3">
      <c r="A691">
        <v>8378563200</v>
      </c>
      <c r="B691" t="s">
        <v>22</v>
      </c>
      <c r="C691">
        <v>12764</v>
      </c>
      <c r="D691" s="10">
        <v>10.3599996566772</v>
      </c>
      <c r="E691" s="10">
        <v>10.3599996566772</v>
      </c>
      <c r="F691">
        <v>2</v>
      </c>
      <c r="G691" s="10">
        <v>5.3000001907348597</v>
      </c>
      <c r="H691" s="10">
        <v>0.87999999523162797</v>
      </c>
      <c r="I691" s="10">
        <v>4.1799998283386204</v>
      </c>
      <c r="J691">
        <v>0</v>
      </c>
      <c r="K691">
        <v>120</v>
      </c>
      <c r="L691">
        <v>19</v>
      </c>
      <c r="M691">
        <v>154</v>
      </c>
      <c r="N691">
        <v>737</v>
      </c>
      <c r="O691">
        <v>4092</v>
      </c>
    </row>
    <row r="692" spans="1:15" x14ac:dyDescent="0.3">
      <c r="A692">
        <v>4558609924</v>
      </c>
      <c r="B692" t="s">
        <v>45</v>
      </c>
      <c r="C692">
        <v>12764</v>
      </c>
      <c r="D692" s="10">
        <v>4.1700000762939498</v>
      </c>
      <c r="E692" s="10">
        <v>4.1700000762939498</v>
      </c>
      <c r="F692">
        <v>0</v>
      </c>
      <c r="G692" s="10">
        <v>0</v>
      </c>
      <c r="H692" s="10">
        <v>0</v>
      </c>
      <c r="I692" s="10">
        <v>4.1700000762939498</v>
      </c>
      <c r="J692">
        <v>0</v>
      </c>
      <c r="K692">
        <v>0</v>
      </c>
      <c r="L692">
        <v>0</v>
      </c>
      <c r="M692">
        <v>247</v>
      </c>
      <c r="N692">
        <v>736</v>
      </c>
      <c r="O692">
        <v>1452</v>
      </c>
    </row>
    <row r="693" spans="1:15" x14ac:dyDescent="0.3">
      <c r="A693">
        <v>1927972279</v>
      </c>
      <c r="B693" t="s">
        <v>15</v>
      </c>
      <c r="C693">
        <v>12764</v>
      </c>
      <c r="D693" s="10">
        <v>0.46999999880790699</v>
      </c>
      <c r="E693" s="10">
        <v>0.46999999880790699</v>
      </c>
      <c r="F693">
        <v>0</v>
      </c>
      <c r="G693" s="10">
        <v>0</v>
      </c>
      <c r="H693" s="10">
        <v>0</v>
      </c>
      <c r="I693" s="10">
        <v>0.46999999880790699</v>
      </c>
      <c r="J693">
        <v>0</v>
      </c>
      <c r="K693">
        <v>0</v>
      </c>
      <c r="L693">
        <v>0</v>
      </c>
      <c r="M693">
        <v>55</v>
      </c>
      <c r="N693">
        <v>734</v>
      </c>
      <c r="O693">
        <v>2220</v>
      </c>
    </row>
    <row r="694" spans="1:15" x14ac:dyDescent="0.3">
      <c r="A694">
        <v>4445114986</v>
      </c>
      <c r="B694" t="s">
        <v>38</v>
      </c>
      <c r="C694">
        <v>12764</v>
      </c>
      <c r="D694" s="10">
        <v>2.5499999523162802</v>
      </c>
      <c r="E694" s="10">
        <v>2.5499999523162802</v>
      </c>
      <c r="F694">
        <v>0</v>
      </c>
      <c r="G694" s="10">
        <v>0.119999997317791</v>
      </c>
      <c r="H694" s="10">
        <v>0.239999994635582</v>
      </c>
      <c r="I694" s="10">
        <v>2.1800000667571999</v>
      </c>
      <c r="J694">
        <v>0</v>
      </c>
      <c r="K694">
        <v>2</v>
      </c>
      <c r="L694">
        <v>6</v>
      </c>
      <c r="M694">
        <v>185</v>
      </c>
      <c r="N694">
        <v>734</v>
      </c>
      <c r="O694">
        <v>2120</v>
      </c>
    </row>
    <row r="695" spans="1:15" x14ac:dyDescent="0.3">
      <c r="A695">
        <v>8378563200</v>
      </c>
      <c r="B695" t="s">
        <v>27</v>
      </c>
      <c r="C695">
        <v>12764</v>
      </c>
      <c r="D695" s="10">
        <v>2.9400000572204599</v>
      </c>
      <c r="E695" s="10">
        <v>2.9400000572204599</v>
      </c>
      <c r="F695">
        <v>0</v>
      </c>
      <c r="G695" s="10">
        <v>0</v>
      </c>
      <c r="H695" s="10">
        <v>0</v>
      </c>
      <c r="I695" s="10">
        <v>2.9400000572204599</v>
      </c>
      <c r="J695">
        <v>0</v>
      </c>
      <c r="K695">
        <v>0</v>
      </c>
      <c r="L695">
        <v>0</v>
      </c>
      <c r="M695">
        <v>135</v>
      </c>
      <c r="N695">
        <v>734</v>
      </c>
      <c r="O695">
        <v>2741</v>
      </c>
    </row>
    <row r="696" spans="1:15" x14ac:dyDescent="0.3">
      <c r="A696">
        <v>4445114986</v>
      </c>
      <c r="B696" t="s">
        <v>41</v>
      </c>
      <c r="C696">
        <v>12764</v>
      </c>
      <c r="D696" s="10">
        <v>4.9000000953674299</v>
      </c>
      <c r="E696" s="10">
        <v>4.9000000953674299</v>
      </c>
      <c r="F696">
        <v>0</v>
      </c>
      <c r="G696" s="10">
        <v>0</v>
      </c>
      <c r="H696" s="10">
        <v>0.25</v>
      </c>
      <c r="I696" s="10">
        <v>4.6500000953674299</v>
      </c>
      <c r="J696">
        <v>0</v>
      </c>
      <c r="K696">
        <v>0</v>
      </c>
      <c r="L696">
        <v>8</v>
      </c>
      <c r="M696">
        <v>308</v>
      </c>
      <c r="N696">
        <v>733</v>
      </c>
      <c r="O696">
        <v>2423</v>
      </c>
    </row>
    <row r="697" spans="1:15" x14ac:dyDescent="0.3">
      <c r="A697">
        <v>4702921684</v>
      </c>
      <c r="B697" t="s">
        <v>30</v>
      </c>
      <c r="C697">
        <v>12764</v>
      </c>
      <c r="D697" s="10">
        <v>5.7199997901916504</v>
      </c>
      <c r="E697" s="10">
        <v>5.7199997901916504</v>
      </c>
      <c r="F697">
        <v>0</v>
      </c>
      <c r="G697" s="10">
        <v>9.00000035762787E-2</v>
      </c>
      <c r="H697" s="10">
        <v>0.80000001192092896</v>
      </c>
      <c r="I697" s="10">
        <v>4.7800002098083496</v>
      </c>
      <c r="J697">
        <v>0</v>
      </c>
      <c r="K697">
        <v>1</v>
      </c>
      <c r="L697">
        <v>16</v>
      </c>
      <c r="M697">
        <v>238</v>
      </c>
      <c r="N697">
        <v>733</v>
      </c>
      <c r="O697">
        <v>2908</v>
      </c>
    </row>
    <row r="698" spans="1:15" x14ac:dyDescent="0.3">
      <c r="A698">
        <v>5577150313</v>
      </c>
      <c r="B698" t="s">
        <v>22</v>
      </c>
      <c r="C698">
        <v>12764</v>
      </c>
      <c r="D698" s="10">
        <v>9.4200000762939506</v>
      </c>
      <c r="E698" s="10">
        <v>9.4200000762939506</v>
      </c>
      <c r="F698">
        <v>0</v>
      </c>
      <c r="G698" s="10">
        <v>7.0199999809265101</v>
      </c>
      <c r="H698" s="10">
        <v>0.63999998569488503</v>
      </c>
      <c r="I698" s="10">
        <v>1.7599999904632599</v>
      </c>
      <c r="J698">
        <v>0</v>
      </c>
      <c r="K698">
        <v>108</v>
      </c>
      <c r="L698">
        <v>23</v>
      </c>
      <c r="M698">
        <v>111</v>
      </c>
      <c r="N698">
        <v>733</v>
      </c>
      <c r="O698">
        <v>3501</v>
      </c>
    </row>
    <row r="699" spans="1:15" x14ac:dyDescent="0.3">
      <c r="A699">
        <v>1503960366</v>
      </c>
      <c r="B699" t="s">
        <v>26</v>
      </c>
      <c r="C699">
        <v>12764</v>
      </c>
      <c r="D699" s="10">
        <v>9.0399999618530291</v>
      </c>
      <c r="E699" s="10">
        <v>9.0399999618530291</v>
      </c>
      <c r="F699">
        <v>0</v>
      </c>
      <c r="G699" s="10">
        <v>2.8099999427795401</v>
      </c>
      <c r="H699" s="10">
        <v>0.87000000476837203</v>
      </c>
      <c r="I699" s="10">
        <v>5.3600001335143999</v>
      </c>
      <c r="J699">
        <v>0</v>
      </c>
      <c r="K699">
        <v>41</v>
      </c>
      <c r="L699">
        <v>21</v>
      </c>
      <c r="M699">
        <v>262</v>
      </c>
      <c r="N699">
        <v>732</v>
      </c>
      <c r="O699">
        <v>1949</v>
      </c>
    </row>
    <row r="700" spans="1:15" x14ac:dyDescent="0.3">
      <c r="A700">
        <v>2347167796</v>
      </c>
      <c r="B700" t="s">
        <v>29</v>
      </c>
      <c r="C700">
        <v>12764</v>
      </c>
      <c r="D700" s="10">
        <v>3.9500000476837198</v>
      </c>
      <c r="E700" s="10">
        <v>3.9500000476837198</v>
      </c>
      <c r="F700">
        <v>0</v>
      </c>
      <c r="G700" s="10">
        <v>0</v>
      </c>
      <c r="H700" s="10">
        <v>0</v>
      </c>
      <c r="I700" s="10">
        <v>3.9500000476837198</v>
      </c>
      <c r="J700">
        <v>0</v>
      </c>
      <c r="K700">
        <v>0</v>
      </c>
      <c r="L700">
        <v>0</v>
      </c>
      <c r="M700">
        <v>227</v>
      </c>
      <c r="N700">
        <v>732</v>
      </c>
      <c r="O700">
        <v>1861</v>
      </c>
    </row>
    <row r="701" spans="1:15" x14ac:dyDescent="0.3">
      <c r="A701">
        <v>5553957443</v>
      </c>
      <c r="B701" t="s">
        <v>28</v>
      </c>
      <c r="C701">
        <v>12764</v>
      </c>
      <c r="D701" s="10">
        <v>7.1900000572204599</v>
      </c>
      <c r="E701" s="10">
        <v>7.1900000572204599</v>
      </c>
      <c r="F701">
        <v>0</v>
      </c>
      <c r="G701" s="10">
        <v>2.9300000667571999</v>
      </c>
      <c r="H701" s="10">
        <v>0.56999999284744296</v>
      </c>
      <c r="I701" s="10">
        <v>3.6900000572204599</v>
      </c>
      <c r="J701">
        <v>0</v>
      </c>
      <c r="K701">
        <v>51</v>
      </c>
      <c r="L701">
        <v>11</v>
      </c>
      <c r="M701">
        <v>201</v>
      </c>
      <c r="N701">
        <v>732</v>
      </c>
      <c r="O701">
        <v>2033</v>
      </c>
    </row>
    <row r="702" spans="1:15" x14ac:dyDescent="0.3">
      <c r="A702">
        <v>5577150313</v>
      </c>
      <c r="B702" t="s">
        <v>35</v>
      </c>
      <c r="C702">
        <v>12764</v>
      </c>
      <c r="D702" s="10">
        <v>5.5599999427795401</v>
      </c>
      <c r="E702" s="10">
        <v>5.5599999427795401</v>
      </c>
      <c r="F702">
        <v>0</v>
      </c>
      <c r="G702" s="10">
        <v>1.12000000476837</v>
      </c>
      <c r="H702" s="10">
        <v>0.34999999403953602</v>
      </c>
      <c r="I702" s="10">
        <v>4.0700001716613796</v>
      </c>
      <c r="J702">
        <v>0</v>
      </c>
      <c r="K702">
        <v>37</v>
      </c>
      <c r="L702">
        <v>20</v>
      </c>
      <c r="M702">
        <v>235</v>
      </c>
      <c r="N702">
        <v>732</v>
      </c>
      <c r="O702">
        <v>3014</v>
      </c>
    </row>
    <row r="703" spans="1:15" x14ac:dyDescent="0.3">
      <c r="A703">
        <v>3977333714</v>
      </c>
      <c r="B703" t="s">
        <v>25</v>
      </c>
      <c r="C703">
        <v>12764</v>
      </c>
      <c r="D703" s="10">
        <v>5.96000003814697</v>
      </c>
      <c r="E703" s="10">
        <v>5.96000003814697</v>
      </c>
      <c r="F703">
        <v>0</v>
      </c>
      <c r="G703" s="10">
        <v>2.3299999237060498</v>
      </c>
      <c r="H703" s="10">
        <v>0.57999998331069902</v>
      </c>
      <c r="I703" s="10">
        <v>3.0599999427795401</v>
      </c>
      <c r="J703">
        <v>0</v>
      </c>
      <c r="K703">
        <v>33</v>
      </c>
      <c r="L703">
        <v>12</v>
      </c>
      <c r="M703">
        <v>188</v>
      </c>
      <c r="N703">
        <v>731</v>
      </c>
      <c r="O703">
        <v>1481</v>
      </c>
    </row>
    <row r="704" spans="1:15" x14ac:dyDescent="0.3">
      <c r="A704">
        <v>6962181067</v>
      </c>
      <c r="B704" t="s">
        <v>33</v>
      </c>
      <c r="C704">
        <v>12764</v>
      </c>
      <c r="D704" s="10">
        <v>6.6599998474121103</v>
      </c>
      <c r="E704" s="10">
        <v>6.6599998474121103</v>
      </c>
      <c r="F704">
        <v>0</v>
      </c>
      <c r="G704" s="10">
        <v>2.2400000095367401</v>
      </c>
      <c r="H704" s="10">
        <v>0.75999999046325695</v>
      </c>
      <c r="I704" s="10">
        <v>3.6700000762939502</v>
      </c>
      <c r="J704">
        <v>0</v>
      </c>
      <c r="K704">
        <v>32</v>
      </c>
      <c r="L704">
        <v>16</v>
      </c>
      <c r="M704">
        <v>237</v>
      </c>
      <c r="N704">
        <v>731</v>
      </c>
      <c r="O704">
        <v>2002</v>
      </c>
    </row>
    <row r="705" spans="1:15" x14ac:dyDescent="0.3">
      <c r="A705">
        <v>1503960366</v>
      </c>
      <c r="B705" t="s">
        <v>34</v>
      </c>
      <c r="C705">
        <v>12764</v>
      </c>
      <c r="D705" s="10">
        <v>6.8099999427795401</v>
      </c>
      <c r="E705" s="10">
        <v>6.8099999427795401</v>
      </c>
      <c r="F705">
        <v>0</v>
      </c>
      <c r="G705" s="10">
        <v>2.28999996185303</v>
      </c>
      <c r="H705" s="10">
        <v>1.6000000238418599</v>
      </c>
      <c r="I705" s="10">
        <v>2.9200000762939502</v>
      </c>
      <c r="J705">
        <v>0</v>
      </c>
      <c r="K705">
        <v>33</v>
      </c>
      <c r="L705">
        <v>35</v>
      </c>
      <c r="M705">
        <v>246</v>
      </c>
      <c r="N705">
        <v>730</v>
      </c>
      <c r="O705">
        <v>1820</v>
      </c>
    </row>
    <row r="706" spans="1:15" x14ac:dyDescent="0.3">
      <c r="A706">
        <v>4702921684</v>
      </c>
      <c r="B706" t="s">
        <v>28</v>
      </c>
      <c r="C706">
        <v>12764</v>
      </c>
      <c r="D706" s="10">
        <v>7.4299998283386204</v>
      </c>
      <c r="E706" s="10">
        <v>7.4299998283386204</v>
      </c>
      <c r="F706">
        <v>0</v>
      </c>
      <c r="G706" s="10">
        <v>0.490000009536743</v>
      </c>
      <c r="H706" s="10">
        <v>0.81999999284744296</v>
      </c>
      <c r="I706" s="10">
        <v>6.1100001335143999</v>
      </c>
      <c r="J706">
        <v>0</v>
      </c>
      <c r="K706">
        <v>6</v>
      </c>
      <c r="L706">
        <v>15</v>
      </c>
      <c r="M706">
        <v>270</v>
      </c>
      <c r="N706">
        <v>730</v>
      </c>
      <c r="O706">
        <v>3064</v>
      </c>
    </row>
    <row r="707" spans="1:15" x14ac:dyDescent="0.3">
      <c r="A707">
        <v>4702921684</v>
      </c>
      <c r="B707" t="s">
        <v>36</v>
      </c>
      <c r="C707">
        <v>12764</v>
      </c>
      <c r="D707" s="10">
        <v>7.6700000762939498</v>
      </c>
      <c r="E707" s="10">
        <v>7.6700000762939498</v>
      </c>
      <c r="F707">
        <v>0</v>
      </c>
      <c r="G707" s="10">
        <v>0</v>
      </c>
      <c r="H707" s="10">
        <v>0</v>
      </c>
      <c r="I707" s="10">
        <v>7.6700000762939498</v>
      </c>
      <c r="J707">
        <v>0</v>
      </c>
      <c r="K707">
        <v>0</v>
      </c>
      <c r="L707">
        <v>0</v>
      </c>
      <c r="M707">
        <v>313</v>
      </c>
      <c r="N707">
        <v>729</v>
      </c>
      <c r="O707">
        <v>3145</v>
      </c>
    </row>
    <row r="708" spans="1:15" x14ac:dyDescent="0.3">
      <c r="A708">
        <v>8378563200</v>
      </c>
      <c r="B708" t="s">
        <v>18</v>
      </c>
      <c r="C708">
        <v>12764</v>
      </c>
      <c r="D708" s="10">
        <v>11.4700002670288</v>
      </c>
      <c r="E708" s="10">
        <v>11.4700002670288</v>
      </c>
      <c r="F708">
        <v>0</v>
      </c>
      <c r="G708" s="10">
        <v>4.9099998474121103</v>
      </c>
      <c r="H708" s="10">
        <v>1.1499999761581401</v>
      </c>
      <c r="I708" s="10">
        <v>5.4099998474121103</v>
      </c>
      <c r="J708">
        <v>0</v>
      </c>
      <c r="K708">
        <v>60</v>
      </c>
      <c r="L708">
        <v>23</v>
      </c>
      <c r="M708">
        <v>190</v>
      </c>
      <c r="N708">
        <v>729</v>
      </c>
      <c r="O708">
        <v>3666</v>
      </c>
    </row>
    <row r="709" spans="1:15" x14ac:dyDescent="0.3">
      <c r="A709">
        <v>1503960366</v>
      </c>
      <c r="B709" t="s">
        <v>15</v>
      </c>
      <c r="C709">
        <v>13162</v>
      </c>
      <c r="D709" s="10">
        <v>8.5</v>
      </c>
      <c r="E709" s="10">
        <v>8.5</v>
      </c>
      <c r="F709">
        <v>0</v>
      </c>
      <c r="G709" s="10">
        <v>1.87999999523163</v>
      </c>
      <c r="H709" s="10">
        <v>0.55000001192092896</v>
      </c>
      <c r="I709" s="10">
        <v>6.0599999427795401</v>
      </c>
      <c r="J709">
        <v>0</v>
      </c>
      <c r="K709">
        <v>25</v>
      </c>
      <c r="L709">
        <v>13</v>
      </c>
      <c r="M709">
        <v>328</v>
      </c>
      <c r="N709">
        <v>728</v>
      </c>
      <c r="O709">
        <v>1985</v>
      </c>
    </row>
    <row r="710" spans="1:15" x14ac:dyDescent="0.3">
      <c r="A710">
        <v>2022484408</v>
      </c>
      <c r="B710" t="s">
        <v>45</v>
      </c>
      <c r="C710">
        <v>12764</v>
      </c>
      <c r="D710" s="10">
        <v>6.4099998474121103</v>
      </c>
      <c r="E710" s="10">
        <v>6.4099998474121103</v>
      </c>
      <c r="F710">
        <v>0</v>
      </c>
      <c r="G710" s="10">
        <v>1.2799999713897701</v>
      </c>
      <c r="H710" s="10">
        <v>0.67000001668930098</v>
      </c>
      <c r="I710" s="10">
        <v>4.4400000572204599</v>
      </c>
      <c r="J710">
        <v>0</v>
      </c>
      <c r="K710">
        <v>16</v>
      </c>
      <c r="L710">
        <v>16</v>
      </c>
      <c r="M710">
        <v>236</v>
      </c>
      <c r="N710">
        <v>728</v>
      </c>
      <c r="O710">
        <v>1853</v>
      </c>
    </row>
    <row r="711" spans="1:15" x14ac:dyDescent="0.3">
      <c r="A711">
        <v>2026352035</v>
      </c>
      <c r="B711" t="s">
        <v>19</v>
      </c>
      <c r="C711">
        <v>12764</v>
      </c>
      <c r="D711" s="10">
        <v>1.58000004291534</v>
      </c>
      <c r="E711" s="10">
        <v>1.58000004291534</v>
      </c>
      <c r="F711">
        <v>0</v>
      </c>
      <c r="G711" s="10">
        <v>0</v>
      </c>
      <c r="H711" s="10">
        <v>0</v>
      </c>
      <c r="I711" s="10">
        <v>1.58000004291534</v>
      </c>
      <c r="J711">
        <v>0</v>
      </c>
      <c r="K711">
        <v>0</v>
      </c>
      <c r="L711">
        <v>0</v>
      </c>
      <c r="M711">
        <v>150</v>
      </c>
      <c r="N711">
        <v>728</v>
      </c>
      <c r="O711">
        <v>1373</v>
      </c>
    </row>
    <row r="712" spans="1:15" x14ac:dyDescent="0.3">
      <c r="A712">
        <v>4702921684</v>
      </c>
      <c r="B712" t="s">
        <v>33</v>
      </c>
      <c r="C712">
        <v>12764</v>
      </c>
      <c r="D712" s="10">
        <v>8.2299995422363299</v>
      </c>
      <c r="E712" s="10">
        <v>8.2299995422363299</v>
      </c>
      <c r="F712">
        <v>0</v>
      </c>
      <c r="G712" s="10">
        <v>0.31999999284744302</v>
      </c>
      <c r="H712" s="10">
        <v>2.0299999713897701</v>
      </c>
      <c r="I712" s="10">
        <v>5.8800001144409197</v>
      </c>
      <c r="J712">
        <v>0</v>
      </c>
      <c r="K712">
        <v>4</v>
      </c>
      <c r="L712">
        <v>36</v>
      </c>
      <c r="M712">
        <v>263</v>
      </c>
      <c r="N712">
        <v>728</v>
      </c>
      <c r="O712">
        <v>3115</v>
      </c>
    </row>
    <row r="713" spans="1:15" x14ac:dyDescent="0.3">
      <c r="A713">
        <v>5577150313</v>
      </c>
      <c r="B713" t="s">
        <v>15</v>
      </c>
      <c r="C713">
        <v>12764</v>
      </c>
      <c r="D713" s="10">
        <v>6.0799999237060502</v>
      </c>
      <c r="E713" s="10">
        <v>6.0799999237060502</v>
      </c>
      <c r="F713">
        <v>0</v>
      </c>
      <c r="G713" s="10">
        <v>3.5999999046325701</v>
      </c>
      <c r="H713" s="10">
        <v>0.37999999523162797</v>
      </c>
      <c r="I713" s="10">
        <v>2.0999999046325701</v>
      </c>
      <c r="J713">
        <v>0</v>
      </c>
      <c r="K713">
        <v>86</v>
      </c>
      <c r="L713">
        <v>16</v>
      </c>
      <c r="M713">
        <v>140</v>
      </c>
      <c r="N713">
        <v>728</v>
      </c>
      <c r="O713">
        <v>3405</v>
      </c>
    </row>
    <row r="714" spans="1:15" x14ac:dyDescent="0.3">
      <c r="A714">
        <v>5553957443</v>
      </c>
      <c r="B714" t="s">
        <v>31</v>
      </c>
      <c r="C714">
        <v>12764</v>
      </c>
      <c r="D714" s="10">
        <v>7.6300001144409197</v>
      </c>
      <c r="E714" s="10">
        <v>7.6300001144409197</v>
      </c>
      <c r="F714">
        <v>0</v>
      </c>
      <c r="G714" s="10">
        <v>3.71000003814697</v>
      </c>
      <c r="H714" s="10">
        <v>0.75</v>
      </c>
      <c r="I714" s="10">
        <v>3.1700000762939502</v>
      </c>
      <c r="J714">
        <v>0</v>
      </c>
      <c r="K714">
        <v>49</v>
      </c>
      <c r="L714">
        <v>13</v>
      </c>
      <c r="M714">
        <v>165</v>
      </c>
      <c r="N714">
        <v>727</v>
      </c>
      <c r="O714">
        <v>1999</v>
      </c>
    </row>
    <row r="715" spans="1:15" x14ac:dyDescent="0.3">
      <c r="A715">
        <v>1503960366</v>
      </c>
      <c r="B715" t="s">
        <v>18</v>
      </c>
      <c r="C715">
        <v>9762</v>
      </c>
      <c r="D715" s="10">
        <v>6.2800002098083496</v>
      </c>
      <c r="E715" s="10">
        <v>6.2800002098083496</v>
      </c>
      <c r="F715">
        <v>0</v>
      </c>
      <c r="G715" s="10">
        <v>2.1400001049041699</v>
      </c>
      <c r="H715" s="10">
        <v>1.2599999904632599</v>
      </c>
      <c r="I715" s="10">
        <v>2.8299999237060498</v>
      </c>
      <c r="J715">
        <v>0</v>
      </c>
      <c r="K715">
        <v>29</v>
      </c>
      <c r="L715">
        <v>34</v>
      </c>
      <c r="M715">
        <v>209</v>
      </c>
      <c r="N715">
        <v>726</v>
      </c>
      <c r="O715">
        <v>1745</v>
      </c>
    </row>
    <row r="716" spans="1:15" x14ac:dyDescent="0.3">
      <c r="A716">
        <v>7086361926</v>
      </c>
      <c r="B716" t="s">
        <v>29</v>
      </c>
      <c r="C716">
        <v>12764</v>
      </c>
      <c r="D716" s="10">
        <v>7.0700001716613796</v>
      </c>
      <c r="E716" s="10">
        <v>7.0700001716613796</v>
      </c>
      <c r="F716">
        <v>0</v>
      </c>
      <c r="G716" s="10">
        <v>4.1599998474121103</v>
      </c>
      <c r="H716" s="10">
        <v>0.769999980926514</v>
      </c>
      <c r="I716" s="10">
        <v>2.1199998855590798</v>
      </c>
      <c r="J716">
        <v>0</v>
      </c>
      <c r="K716">
        <v>70</v>
      </c>
      <c r="L716">
        <v>33</v>
      </c>
      <c r="M716">
        <v>132</v>
      </c>
      <c r="N716">
        <v>726</v>
      </c>
      <c r="O716">
        <v>2781</v>
      </c>
    </row>
    <row r="717" spans="1:15" x14ac:dyDescent="0.3">
      <c r="A717">
        <v>4445114986</v>
      </c>
      <c r="B717" t="s">
        <v>36</v>
      </c>
      <c r="C717">
        <v>12764</v>
      </c>
      <c r="D717" s="10">
        <v>5.1799998283386204</v>
      </c>
      <c r="E717" s="10">
        <v>5.1799998283386204</v>
      </c>
      <c r="F717">
        <v>0</v>
      </c>
      <c r="G717" s="10">
        <v>2.4800000190734899</v>
      </c>
      <c r="H717" s="10">
        <v>0.109999999403954</v>
      </c>
      <c r="I717" s="10">
        <v>2.5799999237060498</v>
      </c>
      <c r="J717">
        <v>0</v>
      </c>
      <c r="K717">
        <v>30</v>
      </c>
      <c r="L717">
        <v>2</v>
      </c>
      <c r="M717">
        <v>233</v>
      </c>
      <c r="N717">
        <v>725</v>
      </c>
      <c r="O717">
        <v>2421</v>
      </c>
    </row>
    <row r="718" spans="1:15" x14ac:dyDescent="0.3">
      <c r="A718">
        <v>3977333714</v>
      </c>
      <c r="B718" t="s">
        <v>26</v>
      </c>
      <c r="C718">
        <v>12764</v>
      </c>
      <c r="D718" s="10">
        <v>8.0699996948242205</v>
      </c>
      <c r="E718" s="10">
        <v>8.0699996948242205</v>
      </c>
      <c r="F718">
        <v>0</v>
      </c>
      <c r="G718" s="10">
        <v>0</v>
      </c>
      <c r="H718" s="10">
        <v>4.2199997901916504</v>
      </c>
      <c r="I718" s="10">
        <v>3.8499999046325701</v>
      </c>
      <c r="J718">
        <v>0</v>
      </c>
      <c r="K718">
        <v>0</v>
      </c>
      <c r="L718">
        <v>92</v>
      </c>
      <c r="M718">
        <v>252</v>
      </c>
      <c r="N718">
        <v>724</v>
      </c>
      <c r="O718">
        <v>1638</v>
      </c>
    </row>
    <row r="719" spans="1:15" x14ac:dyDescent="0.3">
      <c r="A719">
        <v>4319703577</v>
      </c>
      <c r="B719" t="s">
        <v>19</v>
      </c>
      <c r="C719">
        <v>12764</v>
      </c>
      <c r="D719" s="10">
        <v>3.1800000667571999</v>
      </c>
      <c r="E719" s="10">
        <v>3.1800000667571999</v>
      </c>
      <c r="F719">
        <v>0</v>
      </c>
      <c r="G719" s="10">
        <v>0</v>
      </c>
      <c r="H719" s="10">
        <v>0</v>
      </c>
      <c r="I719" s="10">
        <v>3.1800000667571999</v>
      </c>
      <c r="J719">
        <v>0</v>
      </c>
      <c r="K719">
        <v>0</v>
      </c>
      <c r="L719">
        <v>0</v>
      </c>
      <c r="M719">
        <v>194</v>
      </c>
      <c r="N719">
        <v>724</v>
      </c>
      <c r="O719">
        <v>1884</v>
      </c>
    </row>
    <row r="720" spans="1:15" x14ac:dyDescent="0.3">
      <c r="A720">
        <v>5553957443</v>
      </c>
      <c r="B720" t="s">
        <v>35</v>
      </c>
      <c r="C720">
        <v>12764</v>
      </c>
      <c r="D720" s="10">
        <v>6.3800001144409197</v>
      </c>
      <c r="E720" s="10">
        <v>6.3800001144409197</v>
      </c>
      <c r="F720">
        <v>0</v>
      </c>
      <c r="G720" s="10">
        <v>1.0599999427795399</v>
      </c>
      <c r="H720" s="10">
        <v>0.40999999642372098</v>
      </c>
      <c r="I720" s="10">
        <v>4.9000000953674299</v>
      </c>
      <c r="J720">
        <v>0</v>
      </c>
      <c r="K720">
        <v>23</v>
      </c>
      <c r="L720">
        <v>9</v>
      </c>
      <c r="M720">
        <v>227</v>
      </c>
      <c r="N720">
        <v>724</v>
      </c>
      <c r="O720">
        <v>1996</v>
      </c>
    </row>
    <row r="721" spans="1:15" x14ac:dyDescent="0.3">
      <c r="A721">
        <v>8378563200</v>
      </c>
      <c r="B721" t="s">
        <v>15</v>
      </c>
      <c r="C721">
        <v>12764</v>
      </c>
      <c r="D721" s="10">
        <v>6.0500001907348597</v>
      </c>
      <c r="E721" s="10">
        <v>6.0500001907348597</v>
      </c>
      <c r="F721">
        <v>2</v>
      </c>
      <c r="G721" s="10">
        <v>0.82999998331069902</v>
      </c>
      <c r="H721" s="10">
        <v>0.70999997854232799</v>
      </c>
      <c r="I721" s="10">
        <v>4.5</v>
      </c>
      <c r="J721">
        <v>0</v>
      </c>
      <c r="K721">
        <v>65</v>
      </c>
      <c r="L721">
        <v>15</v>
      </c>
      <c r="M721">
        <v>156</v>
      </c>
      <c r="N721">
        <v>723</v>
      </c>
      <c r="O721">
        <v>3635</v>
      </c>
    </row>
    <row r="722" spans="1:15" x14ac:dyDescent="0.3">
      <c r="A722">
        <v>6962181067</v>
      </c>
      <c r="B722" t="s">
        <v>34</v>
      </c>
      <c r="C722">
        <v>12764</v>
      </c>
      <c r="D722" s="10">
        <v>3.6099998950958301</v>
      </c>
      <c r="E722" s="10">
        <v>3.6099998950958301</v>
      </c>
      <c r="F722">
        <v>0</v>
      </c>
      <c r="G722" s="10">
        <v>0</v>
      </c>
      <c r="H722" s="10">
        <v>0</v>
      </c>
      <c r="I722" s="10">
        <v>3.6099998950958301</v>
      </c>
      <c r="J722">
        <v>0</v>
      </c>
      <c r="K722">
        <v>0</v>
      </c>
      <c r="L722">
        <v>0</v>
      </c>
      <c r="M722">
        <v>215</v>
      </c>
      <c r="N722">
        <v>722</v>
      </c>
      <c r="O722">
        <v>1740</v>
      </c>
    </row>
    <row r="723" spans="1:15" x14ac:dyDescent="0.3">
      <c r="A723">
        <v>4020332650</v>
      </c>
      <c r="B723" t="s">
        <v>45</v>
      </c>
      <c r="C723">
        <v>12764</v>
      </c>
      <c r="D723" s="10">
        <v>0.41999998688697798</v>
      </c>
      <c r="E723" s="10">
        <v>0.41999998688697798</v>
      </c>
      <c r="F723">
        <v>0</v>
      </c>
      <c r="G723" s="10">
        <v>0</v>
      </c>
      <c r="H723" s="10">
        <v>0</v>
      </c>
      <c r="I723" s="10">
        <v>0.40999999642372098</v>
      </c>
      <c r="J723">
        <v>0</v>
      </c>
      <c r="K723">
        <v>0</v>
      </c>
      <c r="L723">
        <v>0</v>
      </c>
      <c r="M723">
        <v>21</v>
      </c>
      <c r="N723">
        <v>721</v>
      </c>
      <c r="O723">
        <v>1120</v>
      </c>
    </row>
    <row r="724" spans="1:15" x14ac:dyDescent="0.3">
      <c r="A724">
        <v>4388161847</v>
      </c>
      <c r="B724" t="s">
        <v>20</v>
      </c>
      <c r="C724">
        <v>12764</v>
      </c>
      <c r="D724" s="10">
        <v>3.5799999237060498</v>
      </c>
      <c r="E724" s="10">
        <v>3.5799999237060498</v>
      </c>
      <c r="F724">
        <v>0</v>
      </c>
      <c r="G724" s="10">
        <v>0</v>
      </c>
      <c r="H724" s="10">
        <v>0</v>
      </c>
      <c r="I724" s="10">
        <v>3.5799999237060498</v>
      </c>
      <c r="J724">
        <v>0</v>
      </c>
      <c r="K724">
        <v>0</v>
      </c>
      <c r="L724">
        <v>0</v>
      </c>
      <c r="M724">
        <v>201</v>
      </c>
      <c r="N724">
        <v>721</v>
      </c>
      <c r="O724">
        <v>2572</v>
      </c>
    </row>
    <row r="725" spans="1:15" x14ac:dyDescent="0.3">
      <c r="A725">
        <v>2347167796</v>
      </c>
      <c r="B725" t="s">
        <v>18</v>
      </c>
      <c r="C725">
        <v>12764</v>
      </c>
      <c r="D725" s="10">
        <v>6.9200000762939498</v>
      </c>
      <c r="E725" s="10">
        <v>6.9200000762939498</v>
      </c>
      <c r="F725">
        <v>0</v>
      </c>
      <c r="G725" s="10">
        <v>7.0000000298023196E-2</v>
      </c>
      <c r="H725" s="10">
        <v>1.41999995708466</v>
      </c>
      <c r="I725" s="10">
        <v>5.4299998283386204</v>
      </c>
      <c r="J725">
        <v>0</v>
      </c>
      <c r="K725">
        <v>1</v>
      </c>
      <c r="L725">
        <v>24</v>
      </c>
      <c r="M725">
        <v>284</v>
      </c>
      <c r="N725">
        <v>720</v>
      </c>
      <c r="O725">
        <v>2133</v>
      </c>
    </row>
    <row r="726" spans="1:15" x14ac:dyDescent="0.3">
      <c r="A726">
        <v>2873212765</v>
      </c>
      <c r="B726" t="s">
        <v>45</v>
      </c>
      <c r="C726">
        <v>12764</v>
      </c>
      <c r="D726" s="10">
        <v>5.1100001335143999</v>
      </c>
      <c r="E726" s="10">
        <v>5.1100001335143999</v>
      </c>
      <c r="F726">
        <v>0</v>
      </c>
      <c r="G726" s="10">
        <v>0</v>
      </c>
      <c r="H726" s="10">
        <v>0</v>
      </c>
      <c r="I726" s="10">
        <v>5.1100001335143999</v>
      </c>
      <c r="J726">
        <v>0</v>
      </c>
      <c r="K726">
        <v>0</v>
      </c>
      <c r="L726">
        <v>0</v>
      </c>
      <c r="M726">
        <v>268</v>
      </c>
      <c r="N726">
        <v>720</v>
      </c>
      <c r="O726">
        <v>1431</v>
      </c>
    </row>
    <row r="727" spans="1:15" x14ac:dyDescent="0.3">
      <c r="A727">
        <v>6962181067</v>
      </c>
      <c r="B727" t="s">
        <v>27</v>
      </c>
      <c r="C727">
        <v>12764</v>
      </c>
      <c r="D727" s="10">
        <v>3.3199999332428001</v>
      </c>
      <c r="E727" s="10">
        <v>3.3199999332428001</v>
      </c>
      <c r="F727">
        <v>0</v>
      </c>
      <c r="G727" s="10">
        <v>0</v>
      </c>
      <c r="H727" s="10">
        <v>0</v>
      </c>
      <c r="I727" s="10">
        <v>3.3199999332428001</v>
      </c>
      <c r="J727">
        <v>0</v>
      </c>
      <c r="K727">
        <v>0</v>
      </c>
      <c r="L727">
        <v>0</v>
      </c>
      <c r="M727">
        <v>199</v>
      </c>
      <c r="N727">
        <v>720</v>
      </c>
      <c r="O727">
        <v>1705</v>
      </c>
    </row>
    <row r="728" spans="1:15" x14ac:dyDescent="0.3">
      <c r="A728">
        <v>8378563200</v>
      </c>
      <c r="B728" t="s">
        <v>21</v>
      </c>
      <c r="C728">
        <v>12764</v>
      </c>
      <c r="D728" s="10">
        <v>10.810000419616699</v>
      </c>
      <c r="E728" s="10">
        <v>10.810000419616699</v>
      </c>
      <c r="F728">
        <v>2</v>
      </c>
      <c r="G728" s="10">
        <v>5.0500001907348597</v>
      </c>
      <c r="H728" s="10">
        <v>0.56000000238418601</v>
      </c>
      <c r="I728" s="10">
        <v>5.1999998092651403</v>
      </c>
      <c r="J728">
        <v>0</v>
      </c>
      <c r="K728">
        <v>117</v>
      </c>
      <c r="L728">
        <v>10</v>
      </c>
      <c r="M728">
        <v>174</v>
      </c>
      <c r="N728">
        <v>720</v>
      </c>
      <c r="O728">
        <v>4157</v>
      </c>
    </row>
    <row r="729" spans="1:15" x14ac:dyDescent="0.3">
      <c r="A729">
        <v>4702921684</v>
      </c>
      <c r="B729" t="s">
        <v>15</v>
      </c>
      <c r="C729">
        <v>12764</v>
      </c>
      <c r="D729" s="10">
        <v>5.8800001144409197</v>
      </c>
      <c r="E729" s="10">
        <v>5.8800001144409197</v>
      </c>
      <c r="F729">
        <v>0</v>
      </c>
      <c r="G729" s="10">
        <v>0</v>
      </c>
      <c r="H729" s="10">
        <v>0</v>
      </c>
      <c r="I729" s="10">
        <v>5.8499999046325701</v>
      </c>
      <c r="J729">
        <v>0</v>
      </c>
      <c r="K729">
        <v>0</v>
      </c>
      <c r="L729">
        <v>0</v>
      </c>
      <c r="M729">
        <v>263</v>
      </c>
      <c r="N729">
        <v>718</v>
      </c>
      <c r="O729">
        <v>2947</v>
      </c>
    </row>
    <row r="730" spans="1:15" x14ac:dyDescent="0.3">
      <c r="A730">
        <v>4445114986</v>
      </c>
      <c r="B730" t="s">
        <v>17</v>
      </c>
      <c r="C730">
        <v>12764</v>
      </c>
      <c r="D730" s="10">
        <v>2.6700000762939502</v>
      </c>
      <c r="E730" s="10">
        <v>2.6700000762939502</v>
      </c>
      <c r="F730">
        <v>0</v>
      </c>
      <c r="G730" s="10">
        <v>0</v>
      </c>
      <c r="H730" s="10">
        <v>0</v>
      </c>
      <c r="I730" s="10">
        <v>2.6700000762939502</v>
      </c>
      <c r="J730">
        <v>0</v>
      </c>
      <c r="K730">
        <v>0</v>
      </c>
      <c r="L730">
        <v>0</v>
      </c>
      <c r="M730">
        <v>231</v>
      </c>
      <c r="N730">
        <v>717</v>
      </c>
      <c r="O730">
        <v>2194</v>
      </c>
    </row>
    <row r="731" spans="1:15" x14ac:dyDescent="0.3">
      <c r="A731">
        <v>4702921684</v>
      </c>
      <c r="B731" t="s">
        <v>23</v>
      </c>
      <c r="C731">
        <v>12764</v>
      </c>
      <c r="D731" s="10">
        <v>7.1300001144409197</v>
      </c>
      <c r="E731" s="10">
        <v>7.1300001144409197</v>
      </c>
      <c r="F731">
        <v>0</v>
      </c>
      <c r="G731" s="10">
        <v>0.15999999642372101</v>
      </c>
      <c r="H731" s="10">
        <v>1.2300000190734901</v>
      </c>
      <c r="I731" s="10">
        <v>5.7300000190734899</v>
      </c>
      <c r="J731">
        <v>0</v>
      </c>
      <c r="K731">
        <v>2</v>
      </c>
      <c r="L731">
        <v>29</v>
      </c>
      <c r="M731">
        <v>260</v>
      </c>
      <c r="N731">
        <v>717</v>
      </c>
      <c r="O731">
        <v>3061</v>
      </c>
    </row>
    <row r="732" spans="1:15" x14ac:dyDescent="0.3">
      <c r="A732">
        <v>6962181067</v>
      </c>
      <c r="B732" t="s">
        <v>39</v>
      </c>
      <c r="C732">
        <v>12764</v>
      </c>
      <c r="D732" s="10">
        <v>3.9100000858306898</v>
      </c>
      <c r="E732" s="10">
        <v>3.9100000858306898</v>
      </c>
      <c r="F732">
        <v>0</v>
      </c>
      <c r="G732" s="10">
        <v>0</v>
      </c>
      <c r="H732" s="10">
        <v>0</v>
      </c>
      <c r="I732" s="10">
        <v>3.9100000858306898</v>
      </c>
      <c r="J732">
        <v>0</v>
      </c>
      <c r="K732">
        <v>0</v>
      </c>
      <c r="L732">
        <v>0</v>
      </c>
      <c r="M732">
        <v>299</v>
      </c>
      <c r="N732">
        <v>717</v>
      </c>
      <c r="O732">
        <v>1850</v>
      </c>
    </row>
    <row r="733" spans="1:15" x14ac:dyDescent="0.3">
      <c r="A733">
        <v>2026352035</v>
      </c>
      <c r="B733" t="s">
        <v>34</v>
      </c>
      <c r="C733">
        <v>12764</v>
      </c>
      <c r="D733" s="10">
        <v>2.2799999713897701</v>
      </c>
      <c r="E733" s="10">
        <v>2.2799999713897701</v>
      </c>
      <c r="F733">
        <v>0</v>
      </c>
      <c r="G733" s="10">
        <v>0</v>
      </c>
      <c r="H733" s="10">
        <v>0</v>
      </c>
      <c r="I733" s="10">
        <v>2.2799999713897701</v>
      </c>
      <c r="J733">
        <v>0</v>
      </c>
      <c r="K733">
        <v>0</v>
      </c>
      <c r="L733">
        <v>0</v>
      </c>
      <c r="M733">
        <v>191</v>
      </c>
      <c r="N733">
        <v>716</v>
      </c>
      <c r="O733">
        <v>1447</v>
      </c>
    </row>
    <row r="734" spans="1:15" x14ac:dyDescent="0.3">
      <c r="A734">
        <v>2026352035</v>
      </c>
      <c r="B734" t="s">
        <v>35</v>
      </c>
      <c r="C734">
        <v>12764</v>
      </c>
      <c r="D734" s="10">
        <v>4.3499999046325701</v>
      </c>
      <c r="E734" s="10">
        <v>4.3499999046325701</v>
      </c>
      <c r="F734">
        <v>0</v>
      </c>
      <c r="G734" s="10">
        <v>0</v>
      </c>
      <c r="H734" s="10">
        <v>0</v>
      </c>
      <c r="I734" s="10">
        <v>4.3499999046325701</v>
      </c>
      <c r="J734">
        <v>0</v>
      </c>
      <c r="K734">
        <v>0</v>
      </c>
      <c r="L734">
        <v>0</v>
      </c>
      <c r="M734">
        <v>355</v>
      </c>
      <c r="N734">
        <v>716</v>
      </c>
      <c r="O734">
        <v>1690</v>
      </c>
    </row>
    <row r="735" spans="1:15" x14ac:dyDescent="0.3">
      <c r="A735">
        <v>4445114986</v>
      </c>
      <c r="B735" t="s">
        <v>19</v>
      </c>
      <c r="C735">
        <v>12764</v>
      </c>
      <c r="D735" s="10">
        <v>2.6500000953674299</v>
      </c>
      <c r="E735" s="10">
        <v>2.6500000953674299</v>
      </c>
      <c r="F735">
        <v>0</v>
      </c>
      <c r="G735" s="10">
        <v>0</v>
      </c>
      <c r="H735" s="10">
        <v>0</v>
      </c>
      <c r="I735" s="10">
        <v>2.6500000953674299</v>
      </c>
      <c r="J735">
        <v>0</v>
      </c>
      <c r="K735">
        <v>0</v>
      </c>
      <c r="L735">
        <v>0</v>
      </c>
      <c r="M735">
        <v>225</v>
      </c>
      <c r="N735">
        <v>716</v>
      </c>
      <c r="O735">
        <v>2180</v>
      </c>
    </row>
    <row r="736" spans="1:15" x14ac:dyDescent="0.3">
      <c r="A736">
        <v>3977333714</v>
      </c>
      <c r="B736" t="s">
        <v>30</v>
      </c>
      <c r="C736">
        <v>12764</v>
      </c>
      <c r="D736" s="10">
        <v>5.03999996185303</v>
      </c>
      <c r="E736" s="10">
        <v>5.03999996185303</v>
      </c>
      <c r="F736">
        <v>0</v>
      </c>
      <c r="G736" s="10">
        <v>0</v>
      </c>
      <c r="H736" s="10">
        <v>0.41999998688697798</v>
      </c>
      <c r="I736" s="10">
        <v>4.6199998855590803</v>
      </c>
      <c r="J736">
        <v>0</v>
      </c>
      <c r="K736">
        <v>0</v>
      </c>
      <c r="L736">
        <v>10</v>
      </c>
      <c r="M736">
        <v>176</v>
      </c>
      <c r="N736">
        <v>714</v>
      </c>
      <c r="O736">
        <v>1377</v>
      </c>
    </row>
    <row r="737" spans="1:15" x14ac:dyDescent="0.3">
      <c r="A737">
        <v>8792009665</v>
      </c>
      <c r="B737" t="s">
        <v>31</v>
      </c>
      <c r="C737">
        <v>12764</v>
      </c>
      <c r="D737" s="10">
        <v>3.9400000572204599</v>
      </c>
      <c r="E737" s="10">
        <v>3.9400000572204599</v>
      </c>
      <c r="F737">
        <v>0</v>
      </c>
      <c r="G737" s="10">
        <v>0</v>
      </c>
      <c r="H737" s="10">
        <v>0</v>
      </c>
      <c r="I737" s="10">
        <v>3.9400000572204599</v>
      </c>
      <c r="J737">
        <v>0</v>
      </c>
      <c r="K737">
        <v>0</v>
      </c>
      <c r="L737">
        <v>0</v>
      </c>
      <c r="M737">
        <v>310</v>
      </c>
      <c r="N737">
        <v>714</v>
      </c>
      <c r="O737">
        <v>2780</v>
      </c>
    </row>
    <row r="738" spans="1:15" x14ac:dyDescent="0.3">
      <c r="A738">
        <v>1644430081</v>
      </c>
      <c r="B738" t="s">
        <v>44</v>
      </c>
      <c r="C738">
        <v>12764</v>
      </c>
      <c r="D738" s="10">
        <v>0.97000002861022905</v>
      </c>
      <c r="E738" s="10">
        <v>0.97000002861022905</v>
      </c>
      <c r="F738">
        <v>0</v>
      </c>
      <c r="G738" s="10">
        <v>0</v>
      </c>
      <c r="H738" s="10">
        <v>0</v>
      </c>
      <c r="I738" s="10">
        <v>0.94999998807907104</v>
      </c>
      <c r="J738">
        <v>9.9999997764825804E-3</v>
      </c>
      <c r="K738">
        <v>0</v>
      </c>
      <c r="L738">
        <v>0</v>
      </c>
      <c r="M738">
        <v>49</v>
      </c>
      <c r="N738">
        <v>713</v>
      </c>
      <c r="O738">
        <v>1276</v>
      </c>
    </row>
    <row r="739" spans="1:15" x14ac:dyDescent="0.3">
      <c r="A739">
        <v>3977333714</v>
      </c>
      <c r="B739" t="s">
        <v>35</v>
      </c>
      <c r="C739">
        <v>12764</v>
      </c>
      <c r="D739" s="10">
        <v>11.050000190734901</v>
      </c>
      <c r="E739" s="10">
        <v>11.050000190734901</v>
      </c>
      <c r="F739">
        <v>0</v>
      </c>
      <c r="G739" s="10">
        <v>1.53999996185303</v>
      </c>
      <c r="H739" s="10">
        <v>6.4800000190734899</v>
      </c>
      <c r="I739" s="10">
        <v>3.0199999809265101</v>
      </c>
      <c r="J739">
        <v>0</v>
      </c>
      <c r="K739">
        <v>24</v>
      </c>
      <c r="L739">
        <v>143</v>
      </c>
      <c r="M739">
        <v>176</v>
      </c>
      <c r="N739">
        <v>713</v>
      </c>
      <c r="O739">
        <v>1760</v>
      </c>
    </row>
    <row r="740" spans="1:15" x14ac:dyDescent="0.3">
      <c r="A740">
        <v>1503960366</v>
      </c>
      <c r="B740" t="s">
        <v>33</v>
      </c>
      <c r="C740">
        <v>12764</v>
      </c>
      <c r="D740" s="10">
        <v>9.25</v>
      </c>
      <c r="E740" s="10">
        <v>9.25</v>
      </c>
      <c r="F740">
        <v>0</v>
      </c>
      <c r="G740" s="10">
        <v>3.5599999427795401</v>
      </c>
      <c r="H740" s="10">
        <v>1.41999995708466</v>
      </c>
      <c r="I740" s="10">
        <v>4.2699999809265101</v>
      </c>
      <c r="J740">
        <v>0</v>
      </c>
      <c r="K740">
        <v>52</v>
      </c>
      <c r="L740">
        <v>34</v>
      </c>
      <c r="M740">
        <v>217</v>
      </c>
      <c r="N740">
        <v>712</v>
      </c>
      <c r="O740">
        <v>1947</v>
      </c>
    </row>
    <row r="741" spans="1:15" x14ac:dyDescent="0.3">
      <c r="A741">
        <v>2026352035</v>
      </c>
      <c r="B741" t="s">
        <v>25</v>
      </c>
      <c r="C741">
        <v>12764</v>
      </c>
      <c r="D741" s="10">
        <v>1.8099999427795399</v>
      </c>
      <c r="E741" s="10">
        <v>1.8099999427795399</v>
      </c>
      <c r="F741">
        <v>0</v>
      </c>
      <c r="G741" s="10">
        <v>0</v>
      </c>
      <c r="H741" s="10">
        <v>0</v>
      </c>
      <c r="I741" s="10">
        <v>1.8099999427795399</v>
      </c>
      <c r="J741">
        <v>0</v>
      </c>
      <c r="K741">
        <v>0</v>
      </c>
      <c r="L741">
        <v>0</v>
      </c>
      <c r="M741">
        <v>162</v>
      </c>
      <c r="N741">
        <v>712</v>
      </c>
      <c r="O741">
        <v>1399</v>
      </c>
    </row>
    <row r="742" spans="1:15" x14ac:dyDescent="0.3">
      <c r="A742">
        <v>3977333714</v>
      </c>
      <c r="B742" t="s">
        <v>24</v>
      </c>
      <c r="C742">
        <v>12764</v>
      </c>
      <c r="D742" s="10">
        <v>4.0799999237060502</v>
      </c>
      <c r="E742" s="10">
        <v>4.0799999237060502</v>
      </c>
      <c r="F742">
        <v>0</v>
      </c>
      <c r="G742" s="10">
        <v>0</v>
      </c>
      <c r="H742" s="10">
        <v>0</v>
      </c>
      <c r="I742" s="10">
        <v>4.0599999427795401</v>
      </c>
      <c r="J742">
        <v>0</v>
      </c>
      <c r="K742">
        <v>0</v>
      </c>
      <c r="L742">
        <v>0</v>
      </c>
      <c r="M742">
        <v>242</v>
      </c>
      <c r="N742">
        <v>712</v>
      </c>
      <c r="O742">
        <v>1397</v>
      </c>
    </row>
    <row r="743" spans="1:15" x14ac:dyDescent="0.3">
      <c r="A743">
        <v>4020332650</v>
      </c>
      <c r="B743" t="s">
        <v>15</v>
      </c>
      <c r="C743">
        <v>12764</v>
      </c>
      <c r="D743" s="10">
        <v>6.1199998855590803</v>
      </c>
      <c r="E743" s="10">
        <v>6.1199998855590803</v>
      </c>
      <c r="F743">
        <v>0</v>
      </c>
      <c r="G743" s="10">
        <v>0.15000000596046401</v>
      </c>
      <c r="H743" s="10">
        <v>0.239999994635582</v>
      </c>
      <c r="I743" s="10">
        <v>5.6799998283386204</v>
      </c>
      <c r="J743">
        <v>0</v>
      </c>
      <c r="K743">
        <v>4</v>
      </c>
      <c r="L743">
        <v>15</v>
      </c>
      <c r="M743">
        <v>331</v>
      </c>
      <c r="N743">
        <v>712</v>
      </c>
      <c r="O743">
        <v>3654</v>
      </c>
    </row>
    <row r="744" spans="1:15" x14ac:dyDescent="0.3">
      <c r="A744">
        <v>1844505072</v>
      </c>
      <c r="B744" t="s">
        <v>45</v>
      </c>
      <c r="C744">
        <v>12764</v>
      </c>
      <c r="D744" s="10">
        <v>0</v>
      </c>
      <c r="E744" s="10">
        <v>0</v>
      </c>
      <c r="F744">
        <v>0</v>
      </c>
      <c r="G744" s="10">
        <v>0</v>
      </c>
      <c r="H744" s="10">
        <v>0</v>
      </c>
      <c r="I744" s="10">
        <v>0</v>
      </c>
      <c r="J744">
        <v>0</v>
      </c>
      <c r="K744">
        <v>0</v>
      </c>
      <c r="L744">
        <v>0</v>
      </c>
      <c r="M744">
        <v>0</v>
      </c>
      <c r="N744">
        <v>711</v>
      </c>
      <c r="O744">
        <v>665</v>
      </c>
    </row>
    <row r="745" spans="1:15" x14ac:dyDescent="0.3">
      <c r="A745">
        <v>4445114986</v>
      </c>
      <c r="B745" t="s">
        <v>18</v>
      </c>
      <c r="C745">
        <v>12764</v>
      </c>
      <c r="D745" s="10">
        <v>4.8299999237060502</v>
      </c>
      <c r="E745" s="10">
        <v>4.8299999237060502</v>
      </c>
      <c r="F745">
        <v>0</v>
      </c>
      <c r="G745" s="10">
        <v>0</v>
      </c>
      <c r="H745" s="10">
        <v>0</v>
      </c>
      <c r="I745" s="10">
        <v>4.8299999237060502</v>
      </c>
      <c r="J745">
        <v>0</v>
      </c>
      <c r="K745">
        <v>0</v>
      </c>
      <c r="L745">
        <v>0</v>
      </c>
      <c r="M745">
        <v>350</v>
      </c>
      <c r="N745">
        <v>711</v>
      </c>
      <c r="O745">
        <v>2496</v>
      </c>
    </row>
    <row r="746" spans="1:15" x14ac:dyDescent="0.3">
      <c r="A746">
        <v>6117666160</v>
      </c>
      <c r="B746" t="s">
        <v>27</v>
      </c>
      <c r="C746">
        <v>12764</v>
      </c>
      <c r="D746" s="10">
        <v>5.7600002288818404</v>
      </c>
      <c r="E746" s="10">
        <v>5.7600002288818404</v>
      </c>
      <c r="F746">
        <v>0</v>
      </c>
      <c r="G746" s="10">
        <v>0</v>
      </c>
      <c r="H746" s="10">
        <v>0</v>
      </c>
      <c r="I746" s="10">
        <v>5.7600002288818404</v>
      </c>
      <c r="J746">
        <v>0</v>
      </c>
      <c r="K746">
        <v>0</v>
      </c>
      <c r="L746">
        <v>0</v>
      </c>
      <c r="M746">
        <v>362</v>
      </c>
      <c r="N746">
        <v>711</v>
      </c>
      <c r="O746">
        <v>2305</v>
      </c>
    </row>
    <row r="747" spans="1:15" x14ac:dyDescent="0.3">
      <c r="A747">
        <v>8378563200</v>
      </c>
      <c r="B747" t="s">
        <v>31</v>
      </c>
      <c r="C747">
        <v>12764</v>
      </c>
      <c r="D747" s="10">
        <v>4.3000001907348597</v>
      </c>
      <c r="E747" s="10">
        <v>4.3000001907348597</v>
      </c>
      <c r="F747">
        <v>0</v>
      </c>
      <c r="G747" s="10">
        <v>0.89999997615814198</v>
      </c>
      <c r="H747" s="10">
        <v>0.490000009536743</v>
      </c>
      <c r="I747" s="10">
        <v>2.9100000858306898</v>
      </c>
      <c r="J747">
        <v>0</v>
      </c>
      <c r="K747">
        <v>11</v>
      </c>
      <c r="L747">
        <v>10</v>
      </c>
      <c r="M747">
        <v>139</v>
      </c>
      <c r="N747">
        <v>711</v>
      </c>
      <c r="O747">
        <v>2884</v>
      </c>
    </row>
    <row r="748" spans="1:15" x14ac:dyDescent="0.3">
      <c r="A748">
        <v>1503960366</v>
      </c>
      <c r="B748" t="s">
        <v>27</v>
      </c>
      <c r="C748">
        <v>12764</v>
      </c>
      <c r="D748" s="10">
        <v>6.4099998474121103</v>
      </c>
      <c r="E748" s="10">
        <v>6.4099998474121103</v>
      </c>
      <c r="F748">
        <v>0</v>
      </c>
      <c r="G748" s="10">
        <v>2.9200000762939502</v>
      </c>
      <c r="H748" s="10">
        <v>0.20999999344348899</v>
      </c>
      <c r="I748" s="10">
        <v>3.2799999713897701</v>
      </c>
      <c r="J748">
        <v>0</v>
      </c>
      <c r="K748">
        <v>39</v>
      </c>
      <c r="L748">
        <v>5</v>
      </c>
      <c r="M748">
        <v>238</v>
      </c>
      <c r="N748">
        <v>709</v>
      </c>
      <c r="O748">
        <v>1788</v>
      </c>
    </row>
    <row r="749" spans="1:15" x14ac:dyDescent="0.3">
      <c r="A749">
        <v>4319703577</v>
      </c>
      <c r="B749" t="s">
        <v>25</v>
      </c>
      <c r="C749">
        <v>12764</v>
      </c>
      <c r="D749" s="10">
        <v>3.0199999809265101</v>
      </c>
      <c r="E749" s="10">
        <v>3.0199999809265101</v>
      </c>
      <c r="F749">
        <v>0</v>
      </c>
      <c r="G749" s="10">
        <v>5.9999998658895499E-2</v>
      </c>
      <c r="H749" s="10">
        <v>0.81000000238418601</v>
      </c>
      <c r="I749" s="10">
        <v>2.1500000953674299</v>
      </c>
      <c r="J749">
        <v>0</v>
      </c>
      <c r="K749">
        <v>1</v>
      </c>
      <c r="L749">
        <v>19</v>
      </c>
      <c r="M749">
        <v>176</v>
      </c>
      <c r="N749">
        <v>709</v>
      </c>
      <c r="O749">
        <v>1886</v>
      </c>
    </row>
    <row r="750" spans="1:15" x14ac:dyDescent="0.3">
      <c r="A750">
        <v>5553957443</v>
      </c>
      <c r="B750" t="s">
        <v>32</v>
      </c>
      <c r="C750">
        <v>12764</v>
      </c>
      <c r="D750" s="10">
        <v>8.3299999237060494</v>
      </c>
      <c r="E750" s="10">
        <v>8.3299999237060494</v>
      </c>
      <c r="F750">
        <v>0</v>
      </c>
      <c r="G750" s="10">
        <v>2.78999996185303</v>
      </c>
      <c r="H750" s="10">
        <v>0.63999998569488503</v>
      </c>
      <c r="I750" s="10">
        <v>4.9099998474121103</v>
      </c>
      <c r="J750">
        <v>0</v>
      </c>
      <c r="K750">
        <v>46</v>
      </c>
      <c r="L750">
        <v>15</v>
      </c>
      <c r="M750">
        <v>270</v>
      </c>
      <c r="N750">
        <v>709</v>
      </c>
      <c r="O750">
        <v>2169</v>
      </c>
    </row>
    <row r="751" spans="1:15" x14ac:dyDescent="0.3">
      <c r="A751">
        <v>6962181067</v>
      </c>
      <c r="B751" t="s">
        <v>41</v>
      </c>
      <c r="C751">
        <v>12764</v>
      </c>
      <c r="D751" s="10">
        <v>2.7699999809265101</v>
      </c>
      <c r="E751" s="10">
        <v>2.7699999809265101</v>
      </c>
      <c r="F751">
        <v>0</v>
      </c>
      <c r="G751" s="10">
        <v>0</v>
      </c>
      <c r="H751" s="10">
        <v>0.519999980926514</v>
      </c>
      <c r="I751" s="10">
        <v>2.25</v>
      </c>
      <c r="J751">
        <v>0</v>
      </c>
      <c r="K751">
        <v>0</v>
      </c>
      <c r="L751">
        <v>14</v>
      </c>
      <c r="M751">
        <v>151</v>
      </c>
      <c r="N751">
        <v>709</v>
      </c>
      <c r="O751">
        <v>1659</v>
      </c>
    </row>
    <row r="752" spans="1:15" x14ac:dyDescent="0.3">
      <c r="A752">
        <v>6962181067</v>
      </c>
      <c r="B752" t="s">
        <v>44</v>
      </c>
      <c r="C752">
        <v>12764</v>
      </c>
      <c r="D752" s="10">
        <v>4.4400000572204599</v>
      </c>
      <c r="E752" s="10">
        <v>4.4400000572204599</v>
      </c>
      <c r="F752">
        <v>0</v>
      </c>
      <c r="G752" s="10">
        <v>1.4900000095367401</v>
      </c>
      <c r="H752" s="10">
        <v>0.31000000238418601</v>
      </c>
      <c r="I752" s="10">
        <v>2.6500000953674299</v>
      </c>
      <c r="J752">
        <v>0</v>
      </c>
      <c r="K752">
        <v>24</v>
      </c>
      <c r="L752">
        <v>7</v>
      </c>
      <c r="M752">
        <v>199</v>
      </c>
      <c r="N752">
        <v>709</v>
      </c>
      <c r="O752">
        <v>1855</v>
      </c>
    </row>
    <row r="753" spans="1:15" x14ac:dyDescent="0.3">
      <c r="A753">
        <v>6962181067</v>
      </c>
      <c r="B753" t="s">
        <v>24</v>
      </c>
      <c r="C753">
        <v>12764</v>
      </c>
      <c r="D753" s="10">
        <v>9.7100000381469709</v>
      </c>
      <c r="E753" s="10">
        <v>7.8800001144409197</v>
      </c>
      <c r="F753">
        <v>4</v>
      </c>
      <c r="G753" s="10">
        <v>3.9900000095367401</v>
      </c>
      <c r="H753" s="10">
        <v>2.0999999046325701</v>
      </c>
      <c r="I753" s="10">
        <v>3.5099999904632599</v>
      </c>
      <c r="J753">
        <v>0.109999999403954</v>
      </c>
      <c r="K753">
        <v>53</v>
      </c>
      <c r="L753">
        <v>27</v>
      </c>
      <c r="M753">
        <v>214</v>
      </c>
      <c r="N753">
        <v>708</v>
      </c>
      <c r="O753">
        <v>2179</v>
      </c>
    </row>
    <row r="754" spans="1:15" x14ac:dyDescent="0.3">
      <c r="A754">
        <v>5553957443</v>
      </c>
      <c r="B754" t="s">
        <v>43</v>
      </c>
      <c r="C754">
        <v>12764</v>
      </c>
      <c r="D754" s="10">
        <v>10.710000038146999</v>
      </c>
      <c r="E754" s="10">
        <v>10.710000038146999</v>
      </c>
      <c r="F754">
        <v>0</v>
      </c>
      <c r="G754" s="10">
        <v>3.8699998855590798</v>
      </c>
      <c r="H754" s="10">
        <v>1.6100000143051101</v>
      </c>
      <c r="I754" s="10">
        <v>5.1999998092651403</v>
      </c>
      <c r="J754">
        <v>0</v>
      </c>
      <c r="K754">
        <v>61</v>
      </c>
      <c r="L754">
        <v>40</v>
      </c>
      <c r="M754">
        <v>265</v>
      </c>
      <c r="N754">
        <v>707</v>
      </c>
      <c r="O754">
        <v>2335</v>
      </c>
    </row>
    <row r="755" spans="1:15" x14ac:dyDescent="0.3">
      <c r="A755">
        <v>2026352035</v>
      </c>
      <c r="B755" t="s">
        <v>15</v>
      </c>
      <c r="C755">
        <v>12764</v>
      </c>
      <c r="D755" s="10">
        <v>2.7400000095367401</v>
      </c>
      <c r="E755" s="10">
        <v>2.7400000095367401</v>
      </c>
      <c r="F755">
        <v>0</v>
      </c>
      <c r="G755" s="10">
        <v>0.18999999761581399</v>
      </c>
      <c r="H755" s="10">
        <v>0.34999999403953602</v>
      </c>
      <c r="I755" s="10">
        <v>2.2000000476837198</v>
      </c>
      <c r="J755">
        <v>0</v>
      </c>
      <c r="K755">
        <v>3</v>
      </c>
      <c r="L755">
        <v>8</v>
      </c>
      <c r="M755">
        <v>181</v>
      </c>
      <c r="N755">
        <v>706</v>
      </c>
      <c r="O755">
        <v>1459</v>
      </c>
    </row>
    <row r="756" spans="1:15" x14ac:dyDescent="0.3">
      <c r="A756">
        <v>4445114986</v>
      </c>
      <c r="B756" t="s">
        <v>25</v>
      </c>
      <c r="C756">
        <v>12764</v>
      </c>
      <c r="D756" s="10">
        <v>4.5799999237060502</v>
      </c>
      <c r="E756" s="10">
        <v>4.5799999237060502</v>
      </c>
      <c r="F756">
        <v>0</v>
      </c>
      <c r="G756" s="10">
        <v>0</v>
      </c>
      <c r="H756" s="10">
        <v>0</v>
      </c>
      <c r="I756" s="10">
        <v>4.5799999237060502</v>
      </c>
      <c r="J756">
        <v>0</v>
      </c>
      <c r="K756">
        <v>0</v>
      </c>
      <c r="L756">
        <v>0</v>
      </c>
      <c r="M756">
        <v>317</v>
      </c>
      <c r="N756">
        <v>706</v>
      </c>
      <c r="O756">
        <v>2432</v>
      </c>
    </row>
    <row r="757" spans="1:15" x14ac:dyDescent="0.3">
      <c r="A757">
        <v>7086361926</v>
      </c>
      <c r="B757" t="s">
        <v>28</v>
      </c>
      <c r="C757">
        <v>12764</v>
      </c>
      <c r="D757" s="10">
        <v>6.8200001716613796</v>
      </c>
      <c r="E757" s="10">
        <v>6.8200001716613796</v>
      </c>
      <c r="F757">
        <v>0</v>
      </c>
      <c r="G757" s="10">
        <v>3.75</v>
      </c>
      <c r="H757" s="10">
        <v>0.69999998807907104</v>
      </c>
      <c r="I757" s="10">
        <v>2.3699998855590798</v>
      </c>
      <c r="J757">
        <v>0</v>
      </c>
      <c r="K757">
        <v>69</v>
      </c>
      <c r="L757">
        <v>39</v>
      </c>
      <c r="M757">
        <v>129</v>
      </c>
      <c r="N757">
        <v>706</v>
      </c>
      <c r="O757">
        <v>2752</v>
      </c>
    </row>
    <row r="758" spans="1:15" x14ac:dyDescent="0.3">
      <c r="A758">
        <v>2347167796</v>
      </c>
      <c r="B758" t="s">
        <v>17</v>
      </c>
      <c r="C758">
        <v>12764</v>
      </c>
      <c r="D758" s="10">
        <v>6.6999998092651403</v>
      </c>
      <c r="E758" s="10">
        <v>6.6999998092651403</v>
      </c>
      <c r="F758">
        <v>0</v>
      </c>
      <c r="G758" s="10">
        <v>1.9999999552965199E-2</v>
      </c>
      <c r="H758" s="10">
        <v>2.7400000095367401</v>
      </c>
      <c r="I758" s="10">
        <v>3.9400000572204599</v>
      </c>
      <c r="J758">
        <v>0</v>
      </c>
      <c r="K758">
        <v>1</v>
      </c>
      <c r="L758">
        <v>48</v>
      </c>
      <c r="M758">
        <v>206</v>
      </c>
      <c r="N758">
        <v>705</v>
      </c>
      <c r="O758">
        <v>2010</v>
      </c>
    </row>
    <row r="759" spans="1:15" x14ac:dyDescent="0.3">
      <c r="A759">
        <v>2026352035</v>
      </c>
      <c r="B759" t="s">
        <v>27</v>
      </c>
      <c r="C759">
        <v>12764</v>
      </c>
      <c r="D759" s="10">
        <v>2.1600000858306898</v>
      </c>
      <c r="E759" s="10">
        <v>2.1600000858306898</v>
      </c>
      <c r="F759">
        <v>0</v>
      </c>
      <c r="G759" s="10">
        <v>0</v>
      </c>
      <c r="H759" s="10">
        <v>0</v>
      </c>
      <c r="I759" s="10">
        <v>2.1600000858306898</v>
      </c>
      <c r="J759">
        <v>0</v>
      </c>
      <c r="K759">
        <v>0</v>
      </c>
      <c r="L759">
        <v>0</v>
      </c>
      <c r="M759">
        <v>164</v>
      </c>
      <c r="N759">
        <v>704</v>
      </c>
      <c r="O759">
        <v>1401</v>
      </c>
    </row>
    <row r="760" spans="1:15" x14ac:dyDescent="0.3">
      <c r="A760">
        <v>4388161847</v>
      </c>
      <c r="B760" t="s">
        <v>22</v>
      </c>
      <c r="C760">
        <v>12764</v>
      </c>
      <c r="D760" s="10">
        <v>7.8299999237060502</v>
      </c>
      <c r="E760" s="10">
        <v>7.8299999237060502</v>
      </c>
      <c r="F760">
        <v>0</v>
      </c>
      <c r="G760" s="10">
        <v>1.37000000476837</v>
      </c>
      <c r="H760" s="10">
        <v>0.68999999761581399</v>
      </c>
      <c r="I760" s="10">
        <v>5.7699999809265101</v>
      </c>
      <c r="J760">
        <v>0</v>
      </c>
      <c r="K760">
        <v>20</v>
      </c>
      <c r="L760">
        <v>16</v>
      </c>
      <c r="M760">
        <v>249</v>
      </c>
      <c r="N760">
        <v>704</v>
      </c>
      <c r="O760">
        <v>3015</v>
      </c>
    </row>
    <row r="761" spans="1:15" x14ac:dyDescent="0.3">
      <c r="A761">
        <v>3977333714</v>
      </c>
      <c r="B761" t="s">
        <v>40</v>
      </c>
      <c r="C761">
        <v>12764</v>
      </c>
      <c r="D761" s="10">
        <v>7.7300000190734899</v>
      </c>
      <c r="E761" s="10">
        <v>7.7300000190734899</v>
      </c>
      <c r="F761">
        <v>0</v>
      </c>
      <c r="G761" s="10">
        <v>0</v>
      </c>
      <c r="H761" s="10">
        <v>4.1300001144409197</v>
      </c>
      <c r="I761" s="10">
        <v>3.5899999141693102</v>
      </c>
      <c r="J761">
        <v>0</v>
      </c>
      <c r="K761">
        <v>0</v>
      </c>
      <c r="L761">
        <v>86</v>
      </c>
      <c r="M761">
        <v>208</v>
      </c>
      <c r="N761">
        <v>703</v>
      </c>
      <c r="O761">
        <v>1574</v>
      </c>
    </row>
    <row r="762" spans="1:15" x14ac:dyDescent="0.3">
      <c r="A762">
        <v>6117666160</v>
      </c>
      <c r="B762" t="s">
        <v>20</v>
      </c>
      <c r="C762">
        <v>12764</v>
      </c>
      <c r="D762" s="10">
        <v>5.4000000953674299</v>
      </c>
      <c r="E762" s="10">
        <v>5.4000000953674299</v>
      </c>
      <c r="F762">
        <v>0</v>
      </c>
      <c r="G762" s="10">
        <v>0</v>
      </c>
      <c r="H762" s="10">
        <v>0</v>
      </c>
      <c r="I762" s="10">
        <v>5.4000000953674299</v>
      </c>
      <c r="J762">
        <v>0</v>
      </c>
      <c r="K762">
        <v>0</v>
      </c>
      <c r="L762">
        <v>0</v>
      </c>
      <c r="M762">
        <v>312</v>
      </c>
      <c r="N762">
        <v>702</v>
      </c>
      <c r="O762">
        <v>2225</v>
      </c>
    </row>
    <row r="763" spans="1:15" x14ac:dyDescent="0.3">
      <c r="A763">
        <v>4702921684</v>
      </c>
      <c r="B763" t="s">
        <v>43</v>
      </c>
      <c r="C763">
        <v>12764</v>
      </c>
      <c r="D763" s="10">
        <v>8.6099996566772496</v>
      </c>
      <c r="E763" s="10">
        <v>8.6099996566772496</v>
      </c>
      <c r="F763">
        <v>0</v>
      </c>
      <c r="G763" s="10">
        <v>7.9999998211860698E-2</v>
      </c>
      <c r="H763" s="10">
        <v>1.87999999523163</v>
      </c>
      <c r="I763" s="10">
        <v>6.6500000953674299</v>
      </c>
      <c r="J763">
        <v>0</v>
      </c>
      <c r="K763">
        <v>1</v>
      </c>
      <c r="L763">
        <v>37</v>
      </c>
      <c r="M763">
        <v>262</v>
      </c>
      <c r="N763">
        <v>701</v>
      </c>
      <c r="O763">
        <v>3172</v>
      </c>
    </row>
    <row r="764" spans="1:15" x14ac:dyDescent="0.3">
      <c r="A764">
        <v>8378563200</v>
      </c>
      <c r="B764" t="s">
        <v>17</v>
      </c>
      <c r="C764">
        <v>12764</v>
      </c>
      <c r="D764" s="10">
        <v>10.560000419616699</v>
      </c>
      <c r="E764" s="10">
        <v>10.560000419616699</v>
      </c>
      <c r="F764">
        <v>2</v>
      </c>
      <c r="G764" s="10">
        <v>5.6199998855590803</v>
      </c>
      <c r="H764" s="10">
        <v>1.0299999713897701</v>
      </c>
      <c r="I764" s="10">
        <v>3.9100000858306898</v>
      </c>
      <c r="J764">
        <v>0</v>
      </c>
      <c r="K764">
        <v>123</v>
      </c>
      <c r="L764">
        <v>21</v>
      </c>
      <c r="M764">
        <v>174</v>
      </c>
      <c r="N764">
        <v>699</v>
      </c>
      <c r="O764">
        <v>4163</v>
      </c>
    </row>
    <row r="765" spans="1:15" x14ac:dyDescent="0.3">
      <c r="A765">
        <v>6962181067</v>
      </c>
      <c r="B765" t="s">
        <v>30</v>
      </c>
      <c r="C765">
        <v>12764</v>
      </c>
      <c r="D765" s="10">
        <v>6.8200001716613796</v>
      </c>
      <c r="E765" s="10">
        <v>6.8200001716613796</v>
      </c>
      <c r="F765">
        <v>0</v>
      </c>
      <c r="G765" s="10">
        <v>0.55000001192092896</v>
      </c>
      <c r="H765" s="10">
        <v>2.0199999809265101</v>
      </c>
      <c r="I765" s="10">
        <v>4.25</v>
      </c>
      <c r="J765">
        <v>0</v>
      </c>
      <c r="K765">
        <v>7</v>
      </c>
      <c r="L765">
        <v>38</v>
      </c>
      <c r="M765">
        <v>279</v>
      </c>
      <c r="N765">
        <v>697</v>
      </c>
      <c r="O765">
        <v>2034</v>
      </c>
    </row>
    <row r="766" spans="1:15" x14ac:dyDescent="0.3">
      <c r="A766">
        <v>4388161847</v>
      </c>
      <c r="B766" t="s">
        <v>23</v>
      </c>
      <c r="C766">
        <v>12764</v>
      </c>
      <c r="D766" s="10">
        <v>8.1199998855590803</v>
      </c>
      <c r="E766" s="10">
        <v>8.1199998855590803</v>
      </c>
      <c r="F766">
        <v>0</v>
      </c>
      <c r="G766" s="10">
        <v>1.1000000238418599</v>
      </c>
      <c r="H766" s="10">
        <v>1.7200000286102299</v>
      </c>
      <c r="I766" s="10">
        <v>5.28999996185303</v>
      </c>
      <c r="J766">
        <v>0</v>
      </c>
      <c r="K766">
        <v>19</v>
      </c>
      <c r="L766">
        <v>42</v>
      </c>
      <c r="M766">
        <v>228</v>
      </c>
      <c r="N766">
        <v>696</v>
      </c>
      <c r="O766">
        <v>3083</v>
      </c>
    </row>
    <row r="767" spans="1:15" x14ac:dyDescent="0.3">
      <c r="A767">
        <v>4319703577</v>
      </c>
      <c r="B767" t="s">
        <v>33</v>
      </c>
      <c r="C767">
        <v>12764</v>
      </c>
      <c r="D767" s="10">
        <v>5.5199999809265101</v>
      </c>
      <c r="E767" s="10">
        <v>5.5199999809265101</v>
      </c>
      <c r="F767">
        <v>0</v>
      </c>
      <c r="G767" s="10">
        <v>0.40000000596046398</v>
      </c>
      <c r="H767" s="10">
        <v>1.6100000143051101</v>
      </c>
      <c r="I767" s="10">
        <v>3.5099999904632599</v>
      </c>
      <c r="J767">
        <v>0</v>
      </c>
      <c r="K767">
        <v>6</v>
      </c>
      <c r="L767">
        <v>38</v>
      </c>
      <c r="M767">
        <v>196</v>
      </c>
      <c r="N767">
        <v>695</v>
      </c>
      <c r="O767">
        <v>2092</v>
      </c>
    </row>
    <row r="768" spans="1:15" x14ac:dyDescent="0.3">
      <c r="A768">
        <v>5577150313</v>
      </c>
      <c r="B768" t="s">
        <v>18</v>
      </c>
      <c r="C768">
        <v>12764</v>
      </c>
      <c r="D768" s="10">
        <v>9.0799999237060494</v>
      </c>
      <c r="E768" s="10">
        <v>9.0799999237060494</v>
      </c>
      <c r="F768">
        <v>0</v>
      </c>
      <c r="G768" s="10">
        <v>3.9200000762939502</v>
      </c>
      <c r="H768" s="10">
        <v>1.6000000238418599</v>
      </c>
      <c r="I768" s="10">
        <v>3.5599999427795401</v>
      </c>
      <c r="J768">
        <v>0</v>
      </c>
      <c r="K768">
        <v>115</v>
      </c>
      <c r="L768">
        <v>54</v>
      </c>
      <c r="M768">
        <v>199</v>
      </c>
      <c r="N768">
        <v>695</v>
      </c>
      <c r="O768">
        <v>4005</v>
      </c>
    </row>
    <row r="769" spans="1:15" x14ac:dyDescent="0.3">
      <c r="A769">
        <v>7086361926</v>
      </c>
      <c r="B769" t="s">
        <v>41</v>
      </c>
      <c r="C769">
        <v>12764</v>
      </c>
      <c r="D769" s="10">
        <v>7.0999999046325701</v>
      </c>
      <c r="E769" s="10">
        <v>7.0999999046325701</v>
      </c>
      <c r="F769">
        <v>0</v>
      </c>
      <c r="G769" s="10">
        <v>2.3099999427795401</v>
      </c>
      <c r="H769" s="10">
        <v>1.5299999713897701</v>
      </c>
      <c r="I769" s="10">
        <v>3.25</v>
      </c>
      <c r="J769">
        <v>0</v>
      </c>
      <c r="K769">
        <v>32</v>
      </c>
      <c r="L769">
        <v>27</v>
      </c>
      <c r="M769">
        <v>147</v>
      </c>
      <c r="N769">
        <v>695</v>
      </c>
      <c r="O769">
        <v>2534</v>
      </c>
    </row>
    <row r="770" spans="1:15" x14ac:dyDescent="0.3">
      <c r="A770">
        <v>8053475328</v>
      </c>
      <c r="B770" t="s">
        <v>23</v>
      </c>
      <c r="C770">
        <v>12764</v>
      </c>
      <c r="D770" s="10">
        <v>12.189999580383301</v>
      </c>
      <c r="E770" s="10">
        <v>12.189999580383301</v>
      </c>
      <c r="F770">
        <v>0</v>
      </c>
      <c r="G770" s="10">
        <v>9.5799999237060494</v>
      </c>
      <c r="H770" s="10">
        <v>0.230000004172325</v>
      </c>
      <c r="I770" s="10">
        <v>2.3800001144409202</v>
      </c>
      <c r="J770">
        <v>0</v>
      </c>
      <c r="K770">
        <v>89</v>
      </c>
      <c r="L770">
        <v>5</v>
      </c>
      <c r="M770">
        <v>158</v>
      </c>
      <c r="N770">
        <v>695</v>
      </c>
      <c r="O770">
        <v>3043</v>
      </c>
    </row>
    <row r="771" spans="1:15" x14ac:dyDescent="0.3">
      <c r="A771">
        <v>5553957443</v>
      </c>
      <c r="B771" t="s">
        <v>17</v>
      </c>
      <c r="C771">
        <v>12764</v>
      </c>
      <c r="D771" s="10">
        <v>11.1199998855591</v>
      </c>
      <c r="E771" s="10">
        <v>11.1199998855591</v>
      </c>
      <c r="F771">
        <v>0</v>
      </c>
      <c r="G771" s="10">
        <v>4</v>
      </c>
      <c r="H771" s="10">
        <v>2.4500000476837198</v>
      </c>
      <c r="I771" s="10">
        <v>4.6700000762939498</v>
      </c>
      <c r="J771">
        <v>0</v>
      </c>
      <c r="K771">
        <v>61</v>
      </c>
      <c r="L771">
        <v>41</v>
      </c>
      <c r="M771">
        <v>256</v>
      </c>
      <c r="N771">
        <v>693</v>
      </c>
      <c r="O771">
        <v>2324</v>
      </c>
    </row>
    <row r="772" spans="1:15" x14ac:dyDescent="0.3">
      <c r="A772">
        <v>4319703577</v>
      </c>
      <c r="B772" t="s">
        <v>27</v>
      </c>
      <c r="C772">
        <v>12764</v>
      </c>
      <c r="D772" s="10">
        <v>2.7400000095367401</v>
      </c>
      <c r="E772" s="10">
        <v>2.7400000095367401</v>
      </c>
      <c r="F772">
        <v>0</v>
      </c>
      <c r="G772" s="10">
        <v>5.9999998658895499E-2</v>
      </c>
      <c r="H772" s="10">
        <v>0.20000000298023199</v>
      </c>
      <c r="I772" s="10">
        <v>2.4700000286102299</v>
      </c>
      <c r="J772">
        <v>0</v>
      </c>
      <c r="K772">
        <v>1</v>
      </c>
      <c r="L772">
        <v>5</v>
      </c>
      <c r="M772">
        <v>191</v>
      </c>
      <c r="N772">
        <v>692</v>
      </c>
      <c r="O772">
        <v>1880</v>
      </c>
    </row>
    <row r="773" spans="1:15" x14ac:dyDescent="0.3">
      <c r="A773">
        <v>4319703577</v>
      </c>
      <c r="B773" t="s">
        <v>39</v>
      </c>
      <c r="C773">
        <v>12764</v>
      </c>
      <c r="D773" s="10">
        <v>6.4200000762939498</v>
      </c>
      <c r="E773" s="10">
        <v>6.4200000762939498</v>
      </c>
      <c r="F773">
        <v>0</v>
      </c>
      <c r="G773" s="10">
        <v>0.40999999642372098</v>
      </c>
      <c r="H773" s="10">
        <v>0.46999999880790699</v>
      </c>
      <c r="I773" s="10">
        <v>5.46000003814697</v>
      </c>
      <c r="J773">
        <v>0</v>
      </c>
      <c r="K773">
        <v>6</v>
      </c>
      <c r="L773">
        <v>11</v>
      </c>
      <c r="M773">
        <v>314</v>
      </c>
      <c r="N773">
        <v>692</v>
      </c>
      <c r="O773">
        <v>2266</v>
      </c>
    </row>
    <row r="774" spans="1:15" x14ac:dyDescent="0.3">
      <c r="A774">
        <v>4702921684</v>
      </c>
      <c r="B774" t="s">
        <v>32</v>
      </c>
      <c r="C774">
        <v>12764</v>
      </c>
      <c r="D774" s="10">
        <v>8.0500001907348597</v>
      </c>
      <c r="E774" s="10">
        <v>8.0500001907348597</v>
      </c>
      <c r="F774">
        <v>0</v>
      </c>
      <c r="G774" s="10">
        <v>1.0599999427795399</v>
      </c>
      <c r="H774" s="10">
        <v>0.92000001668930098</v>
      </c>
      <c r="I774" s="10">
        <v>6.0700001716613796</v>
      </c>
      <c r="J774">
        <v>0</v>
      </c>
      <c r="K774">
        <v>12</v>
      </c>
      <c r="L774">
        <v>19</v>
      </c>
      <c r="M774">
        <v>267</v>
      </c>
      <c r="N774">
        <v>692</v>
      </c>
      <c r="O774">
        <v>3165</v>
      </c>
    </row>
    <row r="775" spans="1:15" x14ac:dyDescent="0.3">
      <c r="A775">
        <v>5553957443</v>
      </c>
      <c r="B775" t="s">
        <v>38</v>
      </c>
      <c r="C775">
        <v>12764</v>
      </c>
      <c r="D775" s="10">
        <v>9.5100002288818395</v>
      </c>
      <c r="E775" s="10">
        <v>9.5100002288818395</v>
      </c>
      <c r="F775">
        <v>0</v>
      </c>
      <c r="G775" s="10">
        <v>3.4300000667571999</v>
      </c>
      <c r="H775" s="10">
        <v>1.6599999666214</v>
      </c>
      <c r="I775" s="10">
        <v>4.4299998283386204</v>
      </c>
      <c r="J775">
        <v>0</v>
      </c>
      <c r="K775">
        <v>44</v>
      </c>
      <c r="L775">
        <v>29</v>
      </c>
      <c r="M775">
        <v>241</v>
      </c>
      <c r="N775">
        <v>692</v>
      </c>
      <c r="O775">
        <v>2156</v>
      </c>
    </row>
    <row r="776" spans="1:15" x14ac:dyDescent="0.3">
      <c r="A776">
        <v>5577150313</v>
      </c>
      <c r="B776" t="s">
        <v>31</v>
      </c>
      <c r="C776">
        <v>12764</v>
      </c>
      <c r="D776" s="10">
        <v>7.4299998283386204</v>
      </c>
      <c r="E776" s="10">
        <v>7.4299998283386204</v>
      </c>
      <c r="F776">
        <v>0</v>
      </c>
      <c r="G776" s="10">
        <v>3.25</v>
      </c>
      <c r="H776" s="10">
        <v>1.16999995708466</v>
      </c>
      <c r="I776" s="10">
        <v>3.0099999904632599</v>
      </c>
      <c r="J776">
        <v>0</v>
      </c>
      <c r="K776">
        <v>99</v>
      </c>
      <c r="L776">
        <v>51</v>
      </c>
      <c r="M776">
        <v>141</v>
      </c>
      <c r="N776">
        <v>692</v>
      </c>
      <c r="O776">
        <v>3580</v>
      </c>
    </row>
    <row r="777" spans="1:15" x14ac:dyDescent="0.3">
      <c r="A777">
        <v>8378563200</v>
      </c>
      <c r="B777" t="s">
        <v>28</v>
      </c>
      <c r="C777">
        <v>12764</v>
      </c>
      <c r="D777" s="10">
        <v>9.8400001525878906</v>
      </c>
      <c r="E777" s="10">
        <v>9.8400001525878906</v>
      </c>
      <c r="F777">
        <v>2</v>
      </c>
      <c r="G777" s="10">
        <v>5.0500001907348597</v>
      </c>
      <c r="H777" s="10">
        <v>0.87000000476837203</v>
      </c>
      <c r="I777" s="10">
        <v>3.9200000762939502</v>
      </c>
      <c r="J777">
        <v>0</v>
      </c>
      <c r="K777">
        <v>117</v>
      </c>
      <c r="L777">
        <v>16</v>
      </c>
      <c r="M777">
        <v>141</v>
      </c>
      <c r="N777">
        <v>692</v>
      </c>
      <c r="O777">
        <v>4005</v>
      </c>
    </row>
    <row r="778" spans="1:15" x14ac:dyDescent="0.3">
      <c r="A778">
        <v>3977333714</v>
      </c>
      <c r="B778" t="s">
        <v>34</v>
      </c>
      <c r="C778">
        <v>12764</v>
      </c>
      <c r="D778" s="10">
        <v>7.0700001716613796</v>
      </c>
      <c r="E778" s="10">
        <v>7.0700001716613796</v>
      </c>
      <c r="F778">
        <v>0</v>
      </c>
      <c r="G778" s="10">
        <v>2.6700000762939502</v>
      </c>
      <c r="H778" s="10">
        <v>1.9800000190734901</v>
      </c>
      <c r="I778" s="10">
        <v>2.4100000858306898</v>
      </c>
      <c r="J778">
        <v>0</v>
      </c>
      <c r="K778">
        <v>41</v>
      </c>
      <c r="L778">
        <v>40</v>
      </c>
      <c r="M778">
        <v>124</v>
      </c>
      <c r="N778">
        <v>691</v>
      </c>
      <c r="O778">
        <v>1501</v>
      </c>
    </row>
    <row r="779" spans="1:15" x14ac:dyDescent="0.3">
      <c r="A779">
        <v>5553957443</v>
      </c>
      <c r="B779" t="s">
        <v>18</v>
      </c>
      <c r="C779">
        <v>12764</v>
      </c>
      <c r="D779" s="10">
        <v>10.8599996566772</v>
      </c>
      <c r="E779" s="10">
        <v>10.8599996566772</v>
      </c>
      <c r="F779">
        <v>0</v>
      </c>
      <c r="G779" s="10">
        <v>4.1599998474121103</v>
      </c>
      <c r="H779" s="10">
        <v>1.9800000190734901</v>
      </c>
      <c r="I779" s="10">
        <v>4.71000003814697</v>
      </c>
      <c r="J779">
        <v>0</v>
      </c>
      <c r="K779">
        <v>58</v>
      </c>
      <c r="L779">
        <v>38</v>
      </c>
      <c r="M779">
        <v>239</v>
      </c>
      <c r="N779">
        <v>689</v>
      </c>
      <c r="O779">
        <v>2254</v>
      </c>
    </row>
    <row r="780" spans="1:15" x14ac:dyDescent="0.3">
      <c r="A780">
        <v>6962181067</v>
      </c>
      <c r="B780" t="s">
        <v>21</v>
      </c>
      <c r="C780">
        <v>12764</v>
      </c>
      <c r="D780" s="10">
        <v>7.53999996185303</v>
      </c>
      <c r="E780" s="10">
        <v>7.53999996185303</v>
      </c>
      <c r="F780">
        <v>0</v>
      </c>
      <c r="G780" s="10">
        <v>0.82999998331069902</v>
      </c>
      <c r="H780" s="10">
        <v>2.3900001049041699</v>
      </c>
      <c r="I780" s="10">
        <v>4.3200001716613796</v>
      </c>
      <c r="J780">
        <v>0</v>
      </c>
      <c r="K780">
        <v>13</v>
      </c>
      <c r="L780">
        <v>42</v>
      </c>
      <c r="M780">
        <v>238</v>
      </c>
      <c r="N780">
        <v>689</v>
      </c>
      <c r="O780">
        <v>2039</v>
      </c>
    </row>
    <row r="781" spans="1:15" x14ac:dyDescent="0.3">
      <c r="A781">
        <v>3977333714</v>
      </c>
      <c r="B781" t="s">
        <v>41</v>
      </c>
      <c r="C781">
        <v>12764</v>
      </c>
      <c r="D781" s="10">
        <v>9.0900001525878906</v>
      </c>
      <c r="E781" s="10">
        <v>9.0900001525878906</v>
      </c>
      <c r="F781">
        <v>0</v>
      </c>
      <c r="G781" s="10">
        <v>0.68000000715255704</v>
      </c>
      <c r="H781" s="10">
        <v>5.2399997711181596</v>
      </c>
      <c r="I781" s="10">
        <v>3.1700000762939502</v>
      </c>
      <c r="J781">
        <v>0</v>
      </c>
      <c r="K781">
        <v>9</v>
      </c>
      <c r="L781">
        <v>116</v>
      </c>
      <c r="M781">
        <v>171</v>
      </c>
      <c r="N781">
        <v>688</v>
      </c>
      <c r="O781">
        <v>1633</v>
      </c>
    </row>
    <row r="782" spans="1:15" x14ac:dyDescent="0.3">
      <c r="A782">
        <v>2026352035</v>
      </c>
      <c r="B782" t="s">
        <v>18</v>
      </c>
      <c r="C782">
        <v>12764</v>
      </c>
      <c r="D782" s="10">
        <v>2.3699998855590798</v>
      </c>
      <c r="E782" s="10">
        <v>2.3699998855590798</v>
      </c>
      <c r="F782">
        <v>0</v>
      </c>
      <c r="G782" s="10">
        <v>0</v>
      </c>
      <c r="H782" s="10">
        <v>0</v>
      </c>
      <c r="I782" s="10">
        <v>2.3699998855590798</v>
      </c>
      <c r="J782">
        <v>0</v>
      </c>
      <c r="K782">
        <v>0</v>
      </c>
      <c r="L782">
        <v>0</v>
      </c>
      <c r="M782">
        <v>188</v>
      </c>
      <c r="N782">
        <v>687</v>
      </c>
      <c r="O782">
        <v>1444</v>
      </c>
    </row>
    <row r="783" spans="1:15" x14ac:dyDescent="0.3">
      <c r="A783">
        <v>3977333714</v>
      </c>
      <c r="B783" t="s">
        <v>33</v>
      </c>
      <c r="C783">
        <v>12764</v>
      </c>
      <c r="D783" s="10">
        <v>9.1999998092651403</v>
      </c>
      <c r="E783" s="10">
        <v>9.1999998092651403</v>
      </c>
      <c r="F783">
        <v>0</v>
      </c>
      <c r="G783" s="10">
        <v>3.6900000572204599</v>
      </c>
      <c r="H783" s="10">
        <v>2.0999999046325701</v>
      </c>
      <c r="I783" s="10">
        <v>3.4100000858306898</v>
      </c>
      <c r="J783">
        <v>0</v>
      </c>
      <c r="K783">
        <v>43</v>
      </c>
      <c r="L783">
        <v>52</v>
      </c>
      <c r="M783">
        <v>194</v>
      </c>
      <c r="N783">
        <v>687</v>
      </c>
      <c r="O783">
        <v>1650</v>
      </c>
    </row>
    <row r="784" spans="1:15" x14ac:dyDescent="0.3">
      <c r="A784">
        <v>7086361926</v>
      </c>
      <c r="B784" t="s">
        <v>34</v>
      </c>
      <c r="C784">
        <v>12764</v>
      </c>
      <c r="D784" s="10">
        <v>8.0699996948242205</v>
      </c>
      <c r="E784" s="10">
        <v>8.0699996948242205</v>
      </c>
      <c r="F784">
        <v>0</v>
      </c>
      <c r="G784" s="10">
        <v>2.2999999523162802</v>
      </c>
      <c r="H784" s="10">
        <v>0.89999997615814198</v>
      </c>
      <c r="I784" s="10">
        <v>4.8499999046325701</v>
      </c>
      <c r="J784">
        <v>0</v>
      </c>
      <c r="K784">
        <v>30</v>
      </c>
      <c r="L784">
        <v>15</v>
      </c>
      <c r="M784">
        <v>258</v>
      </c>
      <c r="N784">
        <v>685</v>
      </c>
      <c r="O784">
        <v>2730</v>
      </c>
    </row>
    <row r="785" spans="1:15" x14ac:dyDescent="0.3">
      <c r="A785">
        <v>4388161847</v>
      </c>
      <c r="B785" t="s">
        <v>30</v>
      </c>
      <c r="C785">
        <v>12764</v>
      </c>
      <c r="D785" s="10">
        <v>8.6099996566772496</v>
      </c>
      <c r="E785" s="10">
        <v>8.6099996566772496</v>
      </c>
      <c r="F785">
        <v>0</v>
      </c>
      <c r="G785" s="10">
        <v>0.69999998807907104</v>
      </c>
      <c r="H785" s="10">
        <v>2.5099999904632599</v>
      </c>
      <c r="I785" s="10">
        <v>5.3899998664856001</v>
      </c>
      <c r="J785">
        <v>0</v>
      </c>
      <c r="K785">
        <v>11</v>
      </c>
      <c r="L785">
        <v>48</v>
      </c>
      <c r="M785">
        <v>241</v>
      </c>
      <c r="N785">
        <v>684</v>
      </c>
      <c r="O785">
        <v>3074</v>
      </c>
    </row>
    <row r="786" spans="1:15" x14ac:dyDescent="0.3">
      <c r="A786">
        <v>6962181067</v>
      </c>
      <c r="B786" t="s">
        <v>37</v>
      </c>
      <c r="C786">
        <v>12764</v>
      </c>
      <c r="D786" s="10">
        <v>6.71000003814697</v>
      </c>
      <c r="E786" s="10">
        <v>6.71000003814697</v>
      </c>
      <c r="F786">
        <v>0</v>
      </c>
      <c r="G786" s="10">
        <v>0.46999999880790699</v>
      </c>
      <c r="H786" s="10">
        <v>1.6799999475479099</v>
      </c>
      <c r="I786" s="10">
        <v>4.5500001907348597</v>
      </c>
      <c r="J786">
        <v>0</v>
      </c>
      <c r="K786">
        <v>15</v>
      </c>
      <c r="L786">
        <v>36</v>
      </c>
      <c r="M786">
        <v>284</v>
      </c>
      <c r="N786">
        <v>683</v>
      </c>
      <c r="O786">
        <v>2086</v>
      </c>
    </row>
    <row r="787" spans="1:15" x14ac:dyDescent="0.3">
      <c r="A787">
        <v>1644430081</v>
      </c>
      <c r="B787" t="s">
        <v>35</v>
      </c>
      <c r="C787">
        <v>12764</v>
      </c>
      <c r="D787" s="10">
        <v>2.7300000190734899</v>
      </c>
      <c r="E787" s="10">
        <v>2.7300000190734899</v>
      </c>
      <c r="F787">
        <v>0</v>
      </c>
      <c r="G787" s="10">
        <v>7.0000000298023196E-2</v>
      </c>
      <c r="H787" s="10">
        <v>0.31000000238418601</v>
      </c>
      <c r="I787" s="10">
        <v>2.3499999046325701</v>
      </c>
      <c r="J787">
        <v>0</v>
      </c>
      <c r="K787">
        <v>1</v>
      </c>
      <c r="L787">
        <v>7</v>
      </c>
      <c r="M787">
        <v>148</v>
      </c>
      <c r="N787">
        <v>682</v>
      </c>
      <c r="O787">
        <v>2580</v>
      </c>
    </row>
    <row r="788" spans="1:15" x14ac:dyDescent="0.3">
      <c r="A788">
        <v>4702921684</v>
      </c>
      <c r="B788" t="s">
        <v>39</v>
      </c>
      <c r="C788">
        <v>12764</v>
      </c>
      <c r="D788" s="10">
        <v>5.6300001144409197</v>
      </c>
      <c r="E788" s="10">
        <v>5.6300001144409197</v>
      </c>
      <c r="F788">
        <v>0</v>
      </c>
      <c r="G788" s="10">
        <v>7.9999998211860698E-2</v>
      </c>
      <c r="H788" s="10">
        <v>0.66000002622604403</v>
      </c>
      <c r="I788" s="10">
        <v>4.8699998855590803</v>
      </c>
      <c r="J788">
        <v>0</v>
      </c>
      <c r="K788">
        <v>1</v>
      </c>
      <c r="L788">
        <v>16</v>
      </c>
      <c r="M788">
        <v>207</v>
      </c>
      <c r="N788">
        <v>682</v>
      </c>
      <c r="O788">
        <v>2859</v>
      </c>
    </row>
    <row r="789" spans="1:15" x14ac:dyDescent="0.3">
      <c r="A789">
        <v>3977333714</v>
      </c>
      <c r="B789" t="s">
        <v>38</v>
      </c>
      <c r="C789">
        <v>12764</v>
      </c>
      <c r="D789" s="10">
        <v>8.5799999237060494</v>
      </c>
      <c r="E789" s="10">
        <v>8.5799999237060494</v>
      </c>
      <c r="F789">
        <v>0</v>
      </c>
      <c r="G789" s="10">
        <v>1.7599999904632599</v>
      </c>
      <c r="H789" s="10">
        <v>4.1100001335143999</v>
      </c>
      <c r="I789" s="10">
        <v>2.71000003814697</v>
      </c>
      <c r="J789">
        <v>0</v>
      </c>
      <c r="K789">
        <v>14</v>
      </c>
      <c r="L789">
        <v>88</v>
      </c>
      <c r="M789">
        <v>178</v>
      </c>
      <c r="N789">
        <v>680</v>
      </c>
      <c r="O789">
        <v>1618</v>
      </c>
    </row>
    <row r="790" spans="1:15" x14ac:dyDescent="0.3">
      <c r="A790">
        <v>4319703577</v>
      </c>
      <c r="B790" t="s">
        <v>30</v>
      </c>
      <c r="C790">
        <v>12764</v>
      </c>
      <c r="D790" s="10">
        <v>7.2300000190734899</v>
      </c>
      <c r="E790" s="10">
        <v>7.2300000190734899</v>
      </c>
      <c r="F790">
        <v>0</v>
      </c>
      <c r="G790" s="10">
        <v>0.40999999642372098</v>
      </c>
      <c r="H790" s="10">
        <v>1.91999995708466</v>
      </c>
      <c r="I790" s="10">
        <v>4.9099998474121103</v>
      </c>
      <c r="J790">
        <v>0</v>
      </c>
      <c r="K790">
        <v>6</v>
      </c>
      <c r="L790">
        <v>47</v>
      </c>
      <c r="M790">
        <v>300</v>
      </c>
      <c r="N790">
        <v>680</v>
      </c>
      <c r="O790">
        <v>2324</v>
      </c>
    </row>
    <row r="791" spans="1:15" x14ac:dyDescent="0.3">
      <c r="A791">
        <v>6962181067</v>
      </c>
      <c r="B791" t="s">
        <v>29</v>
      </c>
      <c r="C791">
        <v>12764</v>
      </c>
      <c r="D791" s="10">
        <v>6.9000000953674299</v>
      </c>
      <c r="E791" s="10">
        <v>6.9000000953674299</v>
      </c>
      <c r="F791">
        <v>0</v>
      </c>
      <c r="G791" s="10">
        <v>2.5799999237060498</v>
      </c>
      <c r="H791" s="10">
        <v>0.41999998688697798</v>
      </c>
      <c r="I791" s="10">
        <v>3.9000000953674299</v>
      </c>
      <c r="J791">
        <v>0</v>
      </c>
      <c r="K791">
        <v>36</v>
      </c>
      <c r="L791">
        <v>7</v>
      </c>
      <c r="M791">
        <v>254</v>
      </c>
      <c r="N791">
        <v>680</v>
      </c>
      <c r="O791">
        <v>2012</v>
      </c>
    </row>
    <row r="792" spans="1:15" x14ac:dyDescent="0.3">
      <c r="A792">
        <v>8378563200</v>
      </c>
      <c r="B792" t="s">
        <v>16</v>
      </c>
      <c r="C792">
        <v>12764</v>
      </c>
      <c r="D792" s="10">
        <v>9.8199996948242205</v>
      </c>
      <c r="E792" s="10">
        <v>9.8199996948242205</v>
      </c>
      <c r="F792">
        <v>2</v>
      </c>
      <c r="G792" s="10">
        <v>4.96000003814697</v>
      </c>
      <c r="H792" s="10">
        <v>0.64999997615814198</v>
      </c>
      <c r="I792" s="10">
        <v>4.21000003814697</v>
      </c>
      <c r="J792">
        <v>0</v>
      </c>
      <c r="K792">
        <v>116</v>
      </c>
      <c r="L792">
        <v>14</v>
      </c>
      <c r="M792">
        <v>169</v>
      </c>
      <c r="N792">
        <v>680</v>
      </c>
      <c r="O792">
        <v>4079</v>
      </c>
    </row>
    <row r="793" spans="1:15" x14ac:dyDescent="0.3">
      <c r="A793">
        <v>8378563200</v>
      </c>
      <c r="B793" t="s">
        <v>37</v>
      </c>
      <c r="C793">
        <v>12764</v>
      </c>
      <c r="D793" s="10">
        <v>6.2399997711181596</v>
      </c>
      <c r="E793" s="10">
        <v>6.2399997711181596</v>
      </c>
      <c r="F793">
        <v>0</v>
      </c>
      <c r="G793" s="10">
        <v>1.5599999427795399</v>
      </c>
      <c r="H793" s="10">
        <v>0.490000009536743</v>
      </c>
      <c r="I793" s="10">
        <v>4.1999998092651403</v>
      </c>
      <c r="J793">
        <v>0</v>
      </c>
      <c r="K793">
        <v>19</v>
      </c>
      <c r="L793">
        <v>10</v>
      </c>
      <c r="M793">
        <v>167</v>
      </c>
      <c r="N793">
        <v>680</v>
      </c>
      <c r="O793">
        <v>3110</v>
      </c>
    </row>
    <row r="794" spans="1:15" x14ac:dyDescent="0.3">
      <c r="A794">
        <v>2347167796</v>
      </c>
      <c r="B794" t="s">
        <v>21</v>
      </c>
      <c r="C794">
        <v>12764</v>
      </c>
      <c r="D794" s="10">
        <v>5.4499998092651403</v>
      </c>
      <c r="E794" s="10">
        <v>5.4499998092651403</v>
      </c>
      <c r="F794">
        <v>0</v>
      </c>
      <c r="G794" s="10">
        <v>0.79000002145767201</v>
      </c>
      <c r="H794" s="10">
        <v>0.86000001430511497</v>
      </c>
      <c r="I794" s="10">
        <v>3.78999996185303</v>
      </c>
      <c r="J794">
        <v>0</v>
      </c>
      <c r="K794">
        <v>11</v>
      </c>
      <c r="L794">
        <v>16</v>
      </c>
      <c r="M794">
        <v>206</v>
      </c>
      <c r="N794">
        <v>678</v>
      </c>
      <c r="O794">
        <v>1944</v>
      </c>
    </row>
    <row r="795" spans="1:15" x14ac:dyDescent="0.3">
      <c r="A795">
        <v>8378563200</v>
      </c>
      <c r="B795" t="s">
        <v>24</v>
      </c>
      <c r="C795">
        <v>12764</v>
      </c>
      <c r="D795" s="10">
        <v>12.0100002288818</v>
      </c>
      <c r="E795" s="10">
        <v>12.0100002288818</v>
      </c>
      <c r="F795">
        <v>2</v>
      </c>
      <c r="G795" s="10">
        <v>6.9000000953674299</v>
      </c>
      <c r="H795" s="10">
        <v>0.81999999284744296</v>
      </c>
      <c r="I795" s="10">
        <v>4.28999996185303</v>
      </c>
      <c r="J795">
        <v>0</v>
      </c>
      <c r="K795">
        <v>137</v>
      </c>
      <c r="L795">
        <v>16</v>
      </c>
      <c r="M795">
        <v>145</v>
      </c>
      <c r="N795">
        <v>677</v>
      </c>
      <c r="O795">
        <v>4236</v>
      </c>
    </row>
    <row r="796" spans="1:15" x14ac:dyDescent="0.3">
      <c r="A796">
        <v>2347167796</v>
      </c>
      <c r="B796" t="s">
        <v>16</v>
      </c>
      <c r="C796">
        <v>12764</v>
      </c>
      <c r="D796" s="10">
        <v>7.0100002288818404</v>
      </c>
      <c r="E796" s="10">
        <v>7.0100002288818404</v>
      </c>
      <c r="F796">
        <v>0</v>
      </c>
      <c r="G796" s="10">
        <v>1.6599999666214</v>
      </c>
      <c r="H796" s="10">
        <v>1.9400000572204601</v>
      </c>
      <c r="I796" s="10">
        <v>3.4100000858306898</v>
      </c>
      <c r="J796">
        <v>0</v>
      </c>
      <c r="K796">
        <v>19</v>
      </c>
      <c r="L796">
        <v>32</v>
      </c>
      <c r="M796">
        <v>195</v>
      </c>
      <c r="N796">
        <v>676</v>
      </c>
      <c r="O796">
        <v>2038</v>
      </c>
    </row>
    <row r="797" spans="1:15" x14ac:dyDescent="0.3">
      <c r="A797">
        <v>3977333714</v>
      </c>
      <c r="B797" t="s">
        <v>39</v>
      </c>
      <c r="C797">
        <v>12764</v>
      </c>
      <c r="D797" s="10">
        <v>8.2799997329711896</v>
      </c>
      <c r="E797" s="10">
        <v>8.2799997329711896</v>
      </c>
      <c r="F797">
        <v>0</v>
      </c>
      <c r="G797" s="10">
        <v>3.1099998950958301</v>
      </c>
      <c r="H797" s="10">
        <v>2.5099999904632599</v>
      </c>
      <c r="I797" s="10">
        <v>2.6700000762939502</v>
      </c>
      <c r="J797">
        <v>0</v>
      </c>
      <c r="K797">
        <v>29</v>
      </c>
      <c r="L797">
        <v>55</v>
      </c>
      <c r="M797">
        <v>168</v>
      </c>
      <c r="N797">
        <v>676</v>
      </c>
      <c r="O797">
        <v>1590</v>
      </c>
    </row>
    <row r="798" spans="1:15" x14ac:dyDescent="0.3">
      <c r="A798">
        <v>3977333714</v>
      </c>
      <c r="B798" t="s">
        <v>43</v>
      </c>
      <c r="C798">
        <v>12764</v>
      </c>
      <c r="D798" s="10">
        <v>8.7799997329711896</v>
      </c>
      <c r="E798" s="10">
        <v>8.7799997329711896</v>
      </c>
      <c r="F798">
        <v>0</v>
      </c>
      <c r="G798" s="10">
        <v>7.0000000298023196E-2</v>
      </c>
      <c r="H798" s="10">
        <v>5.4000000953674299</v>
      </c>
      <c r="I798" s="10">
        <v>3.3099999427795401</v>
      </c>
      <c r="J798">
        <v>0</v>
      </c>
      <c r="K798">
        <v>1</v>
      </c>
      <c r="L798">
        <v>115</v>
      </c>
      <c r="M798">
        <v>196</v>
      </c>
      <c r="N798">
        <v>676</v>
      </c>
      <c r="O798">
        <v>1630</v>
      </c>
    </row>
    <row r="799" spans="1:15" x14ac:dyDescent="0.3">
      <c r="A799">
        <v>8378563200</v>
      </c>
      <c r="B799" t="s">
        <v>30</v>
      </c>
      <c r="C799">
        <v>12764</v>
      </c>
      <c r="D799" s="10">
        <v>5.8400001525878897</v>
      </c>
      <c r="E799" s="10">
        <v>5.8400001525878897</v>
      </c>
      <c r="F799">
        <v>0</v>
      </c>
      <c r="G799" s="10">
        <v>0.33000001311302202</v>
      </c>
      <c r="H799" s="10">
        <v>0.18000000715255701</v>
      </c>
      <c r="I799" s="10">
        <v>5.3299999237060502</v>
      </c>
      <c r="J799">
        <v>0</v>
      </c>
      <c r="K799">
        <v>4</v>
      </c>
      <c r="L799">
        <v>4</v>
      </c>
      <c r="M799">
        <v>192</v>
      </c>
      <c r="N799">
        <v>676</v>
      </c>
      <c r="O799">
        <v>3061</v>
      </c>
    </row>
    <row r="800" spans="1:15" x14ac:dyDescent="0.3">
      <c r="A800">
        <v>4388161847</v>
      </c>
      <c r="B800" t="s">
        <v>29</v>
      </c>
      <c r="C800">
        <v>12764</v>
      </c>
      <c r="D800" s="10">
        <v>7.2800002098083496</v>
      </c>
      <c r="E800" s="10">
        <v>7.2800002098083496</v>
      </c>
      <c r="F800">
        <v>0</v>
      </c>
      <c r="G800" s="10">
        <v>0.93999999761581399</v>
      </c>
      <c r="H800" s="10">
        <v>1.0599999427795399</v>
      </c>
      <c r="I800" s="10">
        <v>5.2699999809265101</v>
      </c>
      <c r="J800">
        <v>0</v>
      </c>
      <c r="K800">
        <v>14</v>
      </c>
      <c r="L800">
        <v>23</v>
      </c>
      <c r="M800">
        <v>224</v>
      </c>
      <c r="N800">
        <v>673</v>
      </c>
      <c r="O800">
        <v>2929</v>
      </c>
    </row>
    <row r="801" spans="1:15" x14ac:dyDescent="0.3">
      <c r="A801">
        <v>6117666160</v>
      </c>
      <c r="B801" t="s">
        <v>39</v>
      </c>
      <c r="C801">
        <v>12764</v>
      </c>
      <c r="D801" s="10">
        <v>2.6800000667571999</v>
      </c>
      <c r="E801" s="10">
        <v>2.6800000667571999</v>
      </c>
      <c r="F801">
        <v>0</v>
      </c>
      <c r="G801" s="10">
        <v>0</v>
      </c>
      <c r="H801" s="10">
        <v>0</v>
      </c>
      <c r="I801" s="10">
        <v>2.6800000667571999</v>
      </c>
      <c r="J801">
        <v>0</v>
      </c>
      <c r="K801">
        <v>0</v>
      </c>
      <c r="L801">
        <v>0</v>
      </c>
      <c r="M801">
        <v>133</v>
      </c>
      <c r="N801">
        <v>673</v>
      </c>
      <c r="O801">
        <v>1838</v>
      </c>
    </row>
    <row r="802" spans="1:15" x14ac:dyDescent="0.3">
      <c r="A802">
        <v>4319703577</v>
      </c>
      <c r="B802" t="s">
        <v>23</v>
      </c>
      <c r="C802">
        <v>12764</v>
      </c>
      <c r="D802" s="10">
        <v>6.0100002288818404</v>
      </c>
      <c r="E802" s="10">
        <v>6.0100002288818404</v>
      </c>
      <c r="F802">
        <v>0</v>
      </c>
      <c r="G802" s="10">
        <v>0</v>
      </c>
      <c r="H802" s="10">
        <v>0.68000000715255704</v>
      </c>
      <c r="I802" s="10">
        <v>5.3099999427795401</v>
      </c>
      <c r="J802">
        <v>0</v>
      </c>
      <c r="K802">
        <v>0</v>
      </c>
      <c r="L802">
        <v>18</v>
      </c>
      <c r="M802">
        <v>306</v>
      </c>
      <c r="N802">
        <v>671</v>
      </c>
      <c r="O802">
        <v>2220</v>
      </c>
    </row>
    <row r="803" spans="1:15" x14ac:dyDescent="0.3">
      <c r="A803">
        <v>7086361926</v>
      </c>
      <c r="B803" t="s">
        <v>22</v>
      </c>
      <c r="C803">
        <v>12764</v>
      </c>
      <c r="D803" s="10">
        <v>7.28999996185303</v>
      </c>
      <c r="E803" s="10">
        <v>7.28999996185303</v>
      </c>
      <c r="F803">
        <v>0</v>
      </c>
      <c r="G803" s="10">
        <v>3.5299999713897701</v>
      </c>
      <c r="H803" s="10">
        <v>1.2300000190734901</v>
      </c>
      <c r="I803" s="10">
        <v>2.5099999904632599</v>
      </c>
      <c r="J803">
        <v>0</v>
      </c>
      <c r="K803">
        <v>67</v>
      </c>
      <c r="L803">
        <v>69</v>
      </c>
      <c r="M803">
        <v>124</v>
      </c>
      <c r="N803">
        <v>671</v>
      </c>
      <c r="O803">
        <v>2944</v>
      </c>
    </row>
    <row r="804" spans="1:15" x14ac:dyDescent="0.3">
      <c r="A804">
        <v>5577150313</v>
      </c>
      <c r="B804" t="s">
        <v>24</v>
      </c>
      <c r="C804">
        <v>12764</v>
      </c>
      <c r="D804" s="10">
        <v>8.0900001525878906</v>
      </c>
      <c r="E804" s="10">
        <v>8.0900001525878906</v>
      </c>
      <c r="F804">
        <v>0</v>
      </c>
      <c r="G804" s="10">
        <v>3.6500000953674299</v>
      </c>
      <c r="H804" s="10">
        <v>1.6599999666214</v>
      </c>
      <c r="I804" s="10">
        <v>2.7799999713897701</v>
      </c>
      <c r="J804">
        <v>0</v>
      </c>
      <c r="K804">
        <v>110</v>
      </c>
      <c r="L804">
        <v>74</v>
      </c>
      <c r="M804">
        <v>175</v>
      </c>
      <c r="N804">
        <v>670</v>
      </c>
      <c r="O804">
        <v>4018</v>
      </c>
    </row>
    <row r="805" spans="1:15" x14ac:dyDescent="0.3">
      <c r="A805">
        <v>1503960366</v>
      </c>
      <c r="B805" t="s">
        <v>44</v>
      </c>
      <c r="C805">
        <v>12764</v>
      </c>
      <c r="D805" s="10">
        <v>8.1300001144409197</v>
      </c>
      <c r="E805" s="10">
        <v>8.1300001144409197</v>
      </c>
      <c r="F805">
        <v>0</v>
      </c>
      <c r="G805" s="10">
        <v>2.5599999427795401</v>
      </c>
      <c r="H805" s="10">
        <v>1.0099999904632599</v>
      </c>
      <c r="I805" s="10">
        <v>4.5500001907348597</v>
      </c>
      <c r="J805">
        <v>0</v>
      </c>
      <c r="K805">
        <v>36</v>
      </c>
      <c r="L805">
        <v>23</v>
      </c>
      <c r="M805">
        <v>251</v>
      </c>
      <c r="N805">
        <v>669</v>
      </c>
      <c r="O805">
        <v>1783</v>
      </c>
    </row>
    <row r="806" spans="1:15" x14ac:dyDescent="0.3">
      <c r="A806">
        <v>4319703577</v>
      </c>
      <c r="B806" t="s">
        <v>36</v>
      </c>
      <c r="C806">
        <v>12764</v>
      </c>
      <c r="D806" s="10">
        <v>6.4699997901916504</v>
      </c>
      <c r="E806" s="10">
        <v>6.4699997901916504</v>
      </c>
      <c r="F806">
        <v>0</v>
      </c>
      <c r="G806" s="10">
        <v>0.57999998331069902</v>
      </c>
      <c r="H806" s="10">
        <v>1.0700000524520901</v>
      </c>
      <c r="I806" s="10">
        <v>4.8299999237060502</v>
      </c>
      <c r="J806">
        <v>0</v>
      </c>
      <c r="K806">
        <v>8</v>
      </c>
      <c r="L806">
        <v>26</v>
      </c>
      <c r="M806">
        <v>287</v>
      </c>
      <c r="N806">
        <v>669</v>
      </c>
      <c r="O806">
        <v>2235</v>
      </c>
    </row>
    <row r="807" spans="1:15" x14ac:dyDescent="0.3">
      <c r="A807">
        <v>8378563200</v>
      </c>
      <c r="B807" t="s">
        <v>34</v>
      </c>
      <c r="C807">
        <v>12764</v>
      </c>
      <c r="D807" s="10">
        <v>9.0600004196166992</v>
      </c>
      <c r="E807" s="10">
        <v>9.0600004196166992</v>
      </c>
      <c r="F807">
        <v>0</v>
      </c>
      <c r="G807" s="10">
        <v>6.0300002098083496</v>
      </c>
      <c r="H807" s="10">
        <v>0.56000000238418601</v>
      </c>
      <c r="I807" s="10">
        <v>2.4700000286102299</v>
      </c>
      <c r="J807">
        <v>0</v>
      </c>
      <c r="K807">
        <v>71</v>
      </c>
      <c r="L807">
        <v>10</v>
      </c>
      <c r="M807">
        <v>127</v>
      </c>
      <c r="N807">
        <v>669</v>
      </c>
      <c r="O807">
        <v>3369</v>
      </c>
    </row>
    <row r="808" spans="1:15" x14ac:dyDescent="0.3">
      <c r="A808">
        <v>4445114986</v>
      </c>
      <c r="B808" t="s">
        <v>35</v>
      </c>
      <c r="C808">
        <v>12764</v>
      </c>
      <c r="D808" s="10">
        <v>4.75</v>
      </c>
      <c r="E808" s="10">
        <v>4.75</v>
      </c>
      <c r="F808">
        <v>0</v>
      </c>
      <c r="G808" s="10">
        <v>2.21000003814697</v>
      </c>
      <c r="H808" s="10">
        <v>0.18999999761581399</v>
      </c>
      <c r="I808" s="10">
        <v>2.3499999046325701</v>
      </c>
      <c r="J808">
        <v>0</v>
      </c>
      <c r="K808">
        <v>27</v>
      </c>
      <c r="L808">
        <v>4</v>
      </c>
      <c r="M808">
        <v>200</v>
      </c>
      <c r="N808">
        <v>667</v>
      </c>
      <c r="O808">
        <v>2336</v>
      </c>
    </row>
    <row r="809" spans="1:15" x14ac:dyDescent="0.3">
      <c r="A809">
        <v>5553957443</v>
      </c>
      <c r="B809" t="s">
        <v>42</v>
      </c>
      <c r="C809">
        <v>12764</v>
      </c>
      <c r="D809" s="10">
        <v>7.5799999237060502</v>
      </c>
      <c r="E809" s="10">
        <v>7.5799999237060502</v>
      </c>
      <c r="F809">
        <v>0</v>
      </c>
      <c r="G809" s="10">
        <v>2.1300001144409202</v>
      </c>
      <c r="H809" s="10">
        <v>0.88999998569488503</v>
      </c>
      <c r="I809" s="10">
        <v>4.5599999427795401</v>
      </c>
      <c r="J809">
        <v>0</v>
      </c>
      <c r="K809">
        <v>59</v>
      </c>
      <c r="L809">
        <v>22</v>
      </c>
      <c r="M809">
        <v>251</v>
      </c>
      <c r="N809">
        <v>667</v>
      </c>
      <c r="O809">
        <v>2272</v>
      </c>
    </row>
    <row r="810" spans="1:15" x14ac:dyDescent="0.3">
      <c r="A810">
        <v>2026352035</v>
      </c>
      <c r="B810" t="s">
        <v>40</v>
      </c>
      <c r="C810">
        <v>12764</v>
      </c>
      <c r="D810" s="10">
        <v>2.5999999046325701</v>
      </c>
      <c r="E810" s="10">
        <v>2.5999999046325701</v>
      </c>
      <c r="F810">
        <v>0</v>
      </c>
      <c r="G810" s="10">
        <v>0</v>
      </c>
      <c r="H810" s="10">
        <v>0</v>
      </c>
      <c r="I810" s="10">
        <v>2.5999999046325701</v>
      </c>
      <c r="J810">
        <v>0</v>
      </c>
      <c r="K810">
        <v>0</v>
      </c>
      <c r="L810">
        <v>0</v>
      </c>
      <c r="M810">
        <v>229</v>
      </c>
      <c r="N810">
        <v>665</v>
      </c>
      <c r="O810">
        <v>1491</v>
      </c>
    </row>
    <row r="811" spans="1:15" x14ac:dyDescent="0.3">
      <c r="A811">
        <v>2026352035</v>
      </c>
      <c r="B811" t="s">
        <v>16</v>
      </c>
      <c r="C811">
        <v>12764</v>
      </c>
      <c r="D811" s="10">
        <v>3.0999999046325701</v>
      </c>
      <c r="E811" s="10">
        <v>3.0999999046325701</v>
      </c>
      <c r="F811">
        <v>0</v>
      </c>
      <c r="G811" s="10">
        <v>0</v>
      </c>
      <c r="H811" s="10">
        <v>0</v>
      </c>
      <c r="I811" s="10">
        <v>3.0999999046325701</v>
      </c>
      <c r="J811">
        <v>0</v>
      </c>
      <c r="K811">
        <v>0</v>
      </c>
      <c r="L811">
        <v>0</v>
      </c>
      <c r="M811">
        <v>238</v>
      </c>
      <c r="N811">
        <v>663</v>
      </c>
      <c r="O811">
        <v>1521</v>
      </c>
    </row>
    <row r="812" spans="1:15" x14ac:dyDescent="0.3">
      <c r="A812">
        <v>3977333714</v>
      </c>
      <c r="B812" t="s">
        <v>19</v>
      </c>
      <c r="C812">
        <v>12764</v>
      </c>
      <c r="D812" s="10">
        <v>9</v>
      </c>
      <c r="E812" s="10">
        <v>9</v>
      </c>
      <c r="F812">
        <v>0</v>
      </c>
      <c r="G812" s="10">
        <v>2.0299999713897701</v>
      </c>
      <c r="H812" s="10">
        <v>4</v>
      </c>
      <c r="I812" s="10">
        <v>2.9700000286102299</v>
      </c>
      <c r="J812">
        <v>0</v>
      </c>
      <c r="K812">
        <v>31</v>
      </c>
      <c r="L812">
        <v>83</v>
      </c>
      <c r="M812">
        <v>153</v>
      </c>
      <c r="N812">
        <v>663</v>
      </c>
      <c r="O812">
        <v>1625</v>
      </c>
    </row>
    <row r="813" spans="1:15" x14ac:dyDescent="0.3">
      <c r="A813">
        <v>5577150313</v>
      </c>
      <c r="B813" t="s">
        <v>17</v>
      </c>
      <c r="C813">
        <v>12764</v>
      </c>
      <c r="D813" s="10">
        <v>6.4200000762939498</v>
      </c>
      <c r="E813" s="10">
        <v>6.4200000762939498</v>
      </c>
      <c r="F813">
        <v>0</v>
      </c>
      <c r="G813" s="10">
        <v>3.3299999237060498</v>
      </c>
      <c r="H813" s="10">
        <v>0.31000000238418601</v>
      </c>
      <c r="I813" s="10">
        <v>2.7799999713897701</v>
      </c>
      <c r="J813">
        <v>0</v>
      </c>
      <c r="K813">
        <v>118</v>
      </c>
      <c r="L813">
        <v>30</v>
      </c>
      <c r="M813">
        <v>176</v>
      </c>
      <c r="N813">
        <v>662</v>
      </c>
      <c r="O813">
        <v>4022</v>
      </c>
    </row>
    <row r="814" spans="1:15" x14ac:dyDescent="0.3">
      <c r="A814">
        <v>3977333714</v>
      </c>
      <c r="B814" t="s">
        <v>27</v>
      </c>
      <c r="C814">
        <v>12764</v>
      </c>
      <c r="D814" s="10">
        <v>10</v>
      </c>
      <c r="E814" s="10">
        <v>10</v>
      </c>
      <c r="F814">
        <v>0</v>
      </c>
      <c r="G814" s="10">
        <v>3.2699999809265101</v>
      </c>
      <c r="H814" s="10">
        <v>4.5599999427795401</v>
      </c>
      <c r="I814" s="10">
        <v>2.1700000762939502</v>
      </c>
      <c r="J814">
        <v>0</v>
      </c>
      <c r="K814">
        <v>30</v>
      </c>
      <c r="L814">
        <v>95</v>
      </c>
      <c r="M814">
        <v>129</v>
      </c>
      <c r="N814">
        <v>660</v>
      </c>
      <c r="O814">
        <v>1655</v>
      </c>
    </row>
    <row r="815" spans="1:15" x14ac:dyDescent="0.3">
      <c r="A815">
        <v>6962181067</v>
      </c>
      <c r="B815" t="s">
        <v>22</v>
      </c>
      <c r="C815">
        <v>12764</v>
      </c>
      <c r="D815" s="10">
        <v>7.0999999046325701</v>
      </c>
      <c r="E815" s="10">
        <v>7.0999999046325701</v>
      </c>
      <c r="F815">
        <v>0</v>
      </c>
      <c r="G815" s="10">
        <v>2.0999999046325701</v>
      </c>
      <c r="H815" s="10">
        <v>2.1300001144409202</v>
      </c>
      <c r="I815" s="10">
        <v>2.8699998855590798</v>
      </c>
      <c r="J815">
        <v>0</v>
      </c>
      <c r="K815">
        <v>35</v>
      </c>
      <c r="L815">
        <v>41</v>
      </c>
      <c r="M815">
        <v>195</v>
      </c>
      <c r="N815">
        <v>659</v>
      </c>
      <c r="O815">
        <v>2046</v>
      </c>
    </row>
    <row r="816" spans="1:15" x14ac:dyDescent="0.3">
      <c r="A816">
        <v>6962181067</v>
      </c>
      <c r="B816" t="s">
        <v>25</v>
      </c>
      <c r="C816">
        <v>12764</v>
      </c>
      <c r="D816" s="10">
        <v>7.0900001525878897</v>
      </c>
      <c r="E816" s="10">
        <v>7.0900001525878897</v>
      </c>
      <c r="F816">
        <v>0</v>
      </c>
      <c r="G816" s="10">
        <v>1.7699999809265099</v>
      </c>
      <c r="H816" s="10">
        <v>1.54999995231628</v>
      </c>
      <c r="I816" s="10">
        <v>3.7699999809265101</v>
      </c>
      <c r="J816">
        <v>0</v>
      </c>
      <c r="K816">
        <v>30</v>
      </c>
      <c r="L816">
        <v>33</v>
      </c>
      <c r="M816">
        <v>240</v>
      </c>
      <c r="N816">
        <v>659</v>
      </c>
      <c r="O816">
        <v>2086</v>
      </c>
    </row>
    <row r="817" spans="1:15" x14ac:dyDescent="0.3">
      <c r="A817">
        <v>6962181067</v>
      </c>
      <c r="B817" t="s">
        <v>35</v>
      </c>
      <c r="C817">
        <v>12764</v>
      </c>
      <c r="D817" s="10">
        <v>8.5399999618530291</v>
      </c>
      <c r="E817" s="10">
        <v>8.5399999618530291</v>
      </c>
      <c r="F817">
        <v>0</v>
      </c>
      <c r="G817" s="10">
        <v>1.20000004768372</v>
      </c>
      <c r="H817" s="10">
        <v>2</v>
      </c>
      <c r="I817" s="10">
        <v>5.3400001525878897</v>
      </c>
      <c r="J817">
        <v>0</v>
      </c>
      <c r="K817">
        <v>18</v>
      </c>
      <c r="L817">
        <v>39</v>
      </c>
      <c r="M817">
        <v>313</v>
      </c>
      <c r="N817">
        <v>655</v>
      </c>
      <c r="O817">
        <v>2162</v>
      </c>
    </row>
    <row r="818" spans="1:15" x14ac:dyDescent="0.3">
      <c r="A818">
        <v>6962181067</v>
      </c>
      <c r="B818" t="s">
        <v>36</v>
      </c>
      <c r="C818">
        <v>12764</v>
      </c>
      <c r="D818" s="10">
        <v>8.1199998855590803</v>
      </c>
      <c r="E818" s="10">
        <v>8.1199998855590803</v>
      </c>
      <c r="F818">
        <v>0</v>
      </c>
      <c r="G818" s="10">
        <v>1.7400000095367401</v>
      </c>
      <c r="H818" s="10">
        <v>2.03999996185303</v>
      </c>
      <c r="I818" s="10">
        <v>4.3299999237060502</v>
      </c>
      <c r="J818">
        <v>0</v>
      </c>
      <c r="K818">
        <v>21</v>
      </c>
      <c r="L818">
        <v>36</v>
      </c>
      <c r="M818">
        <v>267</v>
      </c>
      <c r="N818">
        <v>654</v>
      </c>
      <c r="O818">
        <v>2072</v>
      </c>
    </row>
    <row r="819" spans="1:15" x14ac:dyDescent="0.3">
      <c r="A819">
        <v>2026352035</v>
      </c>
      <c r="B819" t="s">
        <v>17</v>
      </c>
      <c r="C819">
        <v>12764</v>
      </c>
      <c r="D819" s="10">
        <v>2.0699999332428001</v>
      </c>
      <c r="E819" s="10">
        <v>2.0699999332428001</v>
      </c>
      <c r="F819">
        <v>0</v>
      </c>
      <c r="G819" s="10">
        <v>0</v>
      </c>
      <c r="H819" s="10">
        <v>0</v>
      </c>
      <c r="I819" s="10">
        <v>2.0499999523162802</v>
      </c>
      <c r="J819">
        <v>0</v>
      </c>
      <c r="K819">
        <v>0</v>
      </c>
      <c r="L819">
        <v>0</v>
      </c>
      <c r="M819">
        <v>197</v>
      </c>
      <c r="N819">
        <v>653</v>
      </c>
      <c r="O819">
        <v>1431</v>
      </c>
    </row>
    <row r="820" spans="1:15" x14ac:dyDescent="0.3">
      <c r="A820">
        <v>2347167796</v>
      </c>
      <c r="B820" t="s">
        <v>28</v>
      </c>
      <c r="C820">
        <v>12764</v>
      </c>
      <c r="D820" s="10">
        <v>6.3800001144409197</v>
      </c>
      <c r="E820" s="10">
        <v>6.3800001144409197</v>
      </c>
      <c r="F820">
        <v>0</v>
      </c>
      <c r="G820" s="10">
        <v>1.2699999809265099</v>
      </c>
      <c r="H820" s="10">
        <v>0.519999980926514</v>
      </c>
      <c r="I820" s="10">
        <v>4.5999999046325701</v>
      </c>
      <c r="J820">
        <v>0</v>
      </c>
      <c r="K820">
        <v>15</v>
      </c>
      <c r="L820">
        <v>11</v>
      </c>
      <c r="M820">
        <v>277</v>
      </c>
      <c r="N820">
        <v>653</v>
      </c>
      <c r="O820">
        <v>2095</v>
      </c>
    </row>
    <row r="821" spans="1:15" x14ac:dyDescent="0.3">
      <c r="A821">
        <v>5553957443</v>
      </c>
      <c r="B821" t="s">
        <v>37</v>
      </c>
      <c r="C821">
        <v>12764</v>
      </c>
      <c r="D821" s="10">
        <v>2.7699999809265101</v>
      </c>
      <c r="E821" s="10">
        <v>2.7699999809265101</v>
      </c>
      <c r="F821">
        <v>0</v>
      </c>
      <c r="G821" s="10">
        <v>0</v>
      </c>
      <c r="H821" s="10">
        <v>0</v>
      </c>
      <c r="I821" s="10">
        <v>2.7699999809265101</v>
      </c>
      <c r="J821">
        <v>0</v>
      </c>
      <c r="K821">
        <v>0</v>
      </c>
      <c r="L821">
        <v>0</v>
      </c>
      <c r="M821">
        <v>224</v>
      </c>
      <c r="N821">
        <v>651</v>
      </c>
      <c r="O821">
        <v>1698</v>
      </c>
    </row>
    <row r="822" spans="1:15" x14ac:dyDescent="0.3">
      <c r="A822">
        <v>4319703577</v>
      </c>
      <c r="B822" t="s">
        <v>29</v>
      </c>
      <c r="C822">
        <v>12764</v>
      </c>
      <c r="D822" s="10">
        <v>6.6399998664856001</v>
      </c>
      <c r="E822" s="10">
        <v>6.6399998664856001</v>
      </c>
      <c r="F822">
        <v>0</v>
      </c>
      <c r="G822" s="10">
        <v>0.56999999284744296</v>
      </c>
      <c r="H822" s="10">
        <v>0.92000001668930098</v>
      </c>
      <c r="I822" s="10">
        <v>5.1500000953674299</v>
      </c>
      <c r="J822">
        <v>0</v>
      </c>
      <c r="K822">
        <v>8</v>
      </c>
      <c r="L822">
        <v>21</v>
      </c>
      <c r="M822">
        <v>288</v>
      </c>
      <c r="N822">
        <v>649</v>
      </c>
      <c r="O822">
        <v>2236</v>
      </c>
    </row>
    <row r="823" spans="1:15" x14ac:dyDescent="0.3">
      <c r="A823">
        <v>2347167796</v>
      </c>
      <c r="B823" t="s">
        <v>22</v>
      </c>
      <c r="C823">
        <v>12764</v>
      </c>
      <c r="D823" s="10">
        <v>4.4400000572204599</v>
      </c>
      <c r="E823" s="10">
        <v>4.4400000572204599</v>
      </c>
      <c r="F823">
        <v>0</v>
      </c>
      <c r="G823" s="10">
        <v>0</v>
      </c>
      <c r="H823" s="10">
        <v>0</v>
      </c>
      <c r="I823" s="10">
        <v>4.4400000572204599</v>
      </c>
      <c r="J823">
        <v>0</v>
      </c>
      <c r="K823">
        <v>0</v>
      </c>
      <c r="L823">
        <v>7</v>
      </c>
      <c r="M823">
        <v>382</v>
      </c>
      <c r="N823">
        <v>648</v>
      </c>
      <c r="O823">
        <v>2346</v>
      </c>
    </row>
    <row r="824" spans="1:15" x14ac:dyDescent="0.3">
      <c r="A824">
        <v>4388161847</v>
      </c>
      <c r="B824" t="s">
        <v>43</v>
      </c>
      <c r="C824">
        <v>12764</v>
      </c>
      <c r="D824" s="10">
        <v>7.9200000762939498</v>
      </c>
      <c r="E824" s="10">
        <v>7.9200000762939498</v>
      </c>
      <c r="F824">
        <v>0</v>
      </c>
      <c r="G824" s="10">
        <v>0.81000000238418601</v>
      </c>
      <c r="H824" s="10">
        <v>0.64999997615814198</v>
      </c>
      <c r="I824" s="10">
        <v>6.46000003814697</v>
      </c>
      <c r="J824">
        <v>0</v>
      </c>
      <c r="K824">
        <v>13</v>
      </c>
      <c r="L824">
        <v>14</v>
      </c>
      <c r="M824">
        <v>267</v>
      </c>
      <c r="N824">
        <v>648</v>
      </c>
      <c r="O824">
        <v>3061</v>
      </c>
    </row>
    <row r="825" spans="1:15" x14ac:dyDescent="0.3">
      <c r="A825">
        <v>5553957443</v>
      </c>
      <c r="B825" t="s">
        <v>16</v>
      </c>
      <c r="C825">
        <v>12764</v>
      </c>
      <c r="D825" s="10">
        <v>3.1600000858306898</v>
      </c>
      <c r="E825" s="10">
        <v>3.1600000858306898</v>
      </c>
      <c r="F825">
        <v>0</v>
      </c>
      <c r="G825" s="10">
        <v>0</v>
      </c>
      <c r="H825" s="10">
        <v>0</v>
      </c>
      <c r="I825" s="10">
        <v>3.1600000858306898</v>
      </c>
      <c r="J825">
        <v>0</v>
      </c>
      <c r="K825">
        <v>0</v>
      </c>
      <c r="L825">
        <v>0</v>
      </c>
      <c r="M825">
        <v>226</v>
      </c>
      <c r="N825">
        <v>647</v>
      </c>
      <c r="O825">
        <v>1718</v>
      </c>
    </row>
    <row r="826" spans="1:15" x14ac:dyDescent="0.3">
      <c r="A826">
        <v>6962181067</v>
      </c>
      <c r="B826" t="s">
        <v>32</v>
      </c>
      <c r="C826">
        <v>12764</v>
      </c>
      <c r="D826" s="10">
        <v>7.1100001335143999</v>
      </c>
      <c r="E826" s="10">
        <v>7.1100001335143999</v>
      </c>
      <c r="F826">
        <v>0</v>
      </c>
      <c r="G826" s="10">
        <v>0.81999999284744296</v>
      </c>
      <c r="H826" s="10">
        <v>0.479999989271164</v>
      </c>
      <c r="I826" s="10">
        <v>5.8099999427795401</v>
      </c>
      <c r="J826">
        <v>0</v>
      </c>
      <c r="K826">
        <v>12</v>
      </c>
      <c r="L826">
        <v>15</v>
      </c>
      <c r="M826">
        <v>369</v>
      </c>
      <c r="N826">
        <v>645</v>
      </c>
      <c r="O826">
        <v>2254</v>
      </c>
    </row>
    <row r="827" spans="1:15" x14ac:dyDescent="0.3">
      <c r="A827">
        <v>3977333714</v>
      </c>
      <c r="B827" t="s">
        <v>18</v>
      </c>
      <c r="C827">
        <v>12764</v>
      </c>
      <c r="D827" s="10">
        <v>6.0599999427795401</v>
      </c>
      <c r="E827" s="10">
        <v>6.0599999427795401</v>
      </c>
      <c r="F827">
        <v>0</v>
      </c>
      <c r="G827" s="10">
        <v>1.04999995231628</v>
      </c>
      <c r="H827" s="10">
        <v>1.75</v>
      </c>
      <c r="I827" s="10">
        <v>3.2599999904632599</v>
      </c>
      <c r="J827">
        <v>0</v>
      </c>
      <c r="K827">
        <v>15</v>
      </c>
      <c r="L827">
        <v>42</v>
      </c>
      <c r="M827">
        <v>183</v>
      </c>
      <c r="N827">
        <v>644</v>
      </c>
      <c r="O827">
        <v>1468</v>
      </c>
    </row>
    <row r="828" spans="1:15" x14ac:dyDescent="0.3">
      <c r="A828">
        <v>4445114986</v>
      </c>
      <c r="B828" t="s">
        <v>42</v>
      </c>
      <c r="C828">
        <v>12764</v>
      </c>
      <c r="D828" s="10">
        <v>3.53999996185303</v>
      </c>
      <c r="E828" s="10">
        <v>3.53999996185303</v>
      </c>
      <c r="F828">
        <v>0</v>
      </c>
      <c r="G828" s="10">
        <v>0</v>
      </c>
      <c r="H828" s="10">
        <v>0</v>
      </c>
      <c r="I828" s="10">
        <v>3.53999996185303</v>
      </c>
      <c r="J828">
        <v>0</v>
      </c>
      <c r="K828">
        <v>0</v>
      </c>
      <c r="L828">
        <v>0</v>
      </c>
      <c r="M828">
        <v>266</v>
      </c>
      <c r="N828">
        <v>641</v>
      </c>
      <c r="O828">
        <v>2281</v>
      </c>
    </row>
    <row r="829" spans="1:15" x14ac:dyDescent="0.3">
      <c r="A829">
        <v>5577150313</v>
      </c>
      <c r="B829" t="s">
        <v>43</v>
      </c>
      <c r="C829">
        <v>12764</v>
      </c>
      <c r="D829" s="10">
        <v>6.6500000953674299</v>
      </c>
      <c r="E829" s="10">
        <v>6.6500000953674299</v>
      </c>
      <c r="F829">
        <v>0</v>
      </c>
      <c r="G829" s="10">
        <v>2.5599999427795401</v>
      </c>
      <c r="H829" s="10">
        <v>0.75</v>
      </c>
      <c r="I829" s="10">
        <v>3.3499999046325701</v>
      </c>
      <c r="J829">
        <v>0</v>
      </c>
      <c r="K829">
        <v>104</v>
      </c>
      <c r="L829">
        <v>37</v>
      </c>
      <c r="M829">
        <v>194</v>
      </c>
      <c r="N829">
        <v>639</v>
      </c>
      <c r="O829">
        <v>3841</v>
      </c>
    </row>
    <row r="830" spans="1:15" x14ac:dyDescent="0.3">
      <c r="A830">
        <v>6962181067</v>
      </c>
      <c r="B830" t="s">
        <v>23</v>
      </c>
      <c r="C830">
        <v>12764</v>
      </c>
      <c r="D830" s="10">
        <v>9.5500001907348597</v>
      </c>
      <c r="E830" s="10">
        <v>9.5500001907348597</v>
      </c>
      <c r="F830">
        <v>0</v>
      </c>
      <c r="G830" s="10">
        <v>4.2800002098083496</v>
      </c>
      <c r="H830" s="10">
        <v>0.18999999761581399</v>
      </c>
      <c r="I830" s="10">
        <v>5.0900001525878897</v>
      </c>
      <c r="J830">
        <v>0</v>
      </c>
      <c r="K830">
        <v>48</v>
      </c>
      <c r="L830">
        <v>4</v>
      </c>
      <c r="M830">
        <v>297</v>
      </c>
      <c r="N830">
        <v>639</v>
      </c>
      <c r="O830">
        <v>2174</v>
      </c>
    </row>
    <row r="831" spans="1:15" x14ac:dyDescent="0.3">
      <c r="A831">
        <v>6962181067</v>
      </c>
      <c r="B831" t="s">
        <v>28</v>
      </c>
      <c r="C831">
        <v>12764</v>
      </c>
      <c r="D831" s="10">
        <v>9.2700004577636701</v>
      </c>
      <c r="E831" s="10">
        <v>9.0799999237060494</v>
      </c>
      <c r="F831">
        <v>3</v>
      </c>
      <c r="G831" s="10">
        <v>3.0199999809265101</v>
      </c>
      <c r="H831" s="10">
        <v>1.6799999475479099</v>
      </c>
      <c r="I831" s="10">
        <v>4.46000003814697</v>
      </c>
      <c r="J831">
        <v>0.10000000149011599</v>
      </c>
      <c r="K831">
        <v>35</v>
      </c>
      <c r="L831">
        <v>31</v>
      </c>
      <c r="M831">
        <v>282</v>
      </c>
      <c r="N831">
        <v>637</v>
      </c>
      <c r="O831">
        <v>2194</v>
      </c>
    </row>
    <row r="832" spans="1:15" x14ac:dyDescent="0.3">
      <c r="A832">
        <v>6962181067</v>
      </c>
      <c r="B832" t="s">
        <v>20</v>
      </c>
      <c r="C832">
        <v>12764</v>
      </c>
      <c r="D832" s="10">
        <v>6.71000003814697</v>
      </c>
      <c r="E832" s="10">
        <v>6.71000003814697</v>
      </c>
      <c r="F832">
        <v>0</v>
      </c>
      <c r="G832" s="10">
        <v>0.33000001311302202</v>
      </c>
      <c r="H832" s="10">
        <v>0.68000000715255704</v>
      </c>
      <c r="I832" s="10">
        <v>5.6900000572204599</v>
      </c>
      <c r="J832">
        <v>0</v>
      </c>
      <c r="K832">
        <v>5</v>
      </c>
      <c r="L832">
        <v>13</v>
      </c>
      <c r="M832">
        <v>295</v>
      </c>
      <c r="N832">
        <v>634</v>
      </c>
      <c r="O832">
        <v>2027</v>
      </c>
    </row>
    <row r="833" spans="1:15" x14ac:dyDescent="0.3">
      <c r="A833">
        <v>8792009665</v>
      </c>
      <c r="B833" t="s">
        <v>32</v>
      </c>
      <c r="C833">
        <v>12764</v>
      </c>
      <c r="D833" s="10">
        <v>5.3499999046325701</v>
      </c>
      <c r="E833" s="10">
        <v>5.3499999046325701</v>
      </c>
      <c r="F833">
        <v>0</v>
      </c>
      <c r="G833" s="10">
        <v>0.140000000596046</v>
      </c>
      <c r="H833" s="10">
        <v>0.28000000119209301</v>
      </c>
      <c r="I833" s="10">
        <v>4.9299998283386204</v>
      </c>
      <c r="J833">
        <v>0</v>
      </c>
      <c r="K833">
        <v>6</v>
      </c>
      <c r="L833">
        <v>14</v>
      </c>
      <c r="M833">
        <v>380</v>
      </c>
      <c r="N833">
        <v>634</v>
      </c>
      <c r="O833">
        <v>3101</v>
      </c>
    </row>
    <row r="834" spans="1:15" x14ac:dyDescent="0.3">
      <c r="A834">
        <v>4388161847</v>
      </c>
      <c r="B834" t="s">
        <v>37</v>
      </c>
      <c r="C834">
        <v>12764</v>
      </c>
      <c r="D834" s="10">
        <v>9.5200004577636701</v>
      </c>
      <c r="E834" s="10">
        <v>9.5200004577636701</v>
      </c>
      <c r="F834">
        <v>0</v>
      </c>
      <c r="G834" s="10">
        <v>2.78999996185303</v>
      </c>
      <c r="H834" s="10">
        <v>0.93000000715255704</v>
      </c>
      <c r="I834" s="10">
        <v>5.8000001907348597</v>
      </c>
      <c r="J834">
        <v>0</v>
      </c>
      <c r="K834">
        <v>35</v>
      </c>
      <c r="L834">
        <v>21</v>
      </c>
      <c r="M834">
        <v>251</v>
      </c>
      <c r="N834">
        <v>632</v>
      </c>
      <c r="O834">
        <v>3162</v>
      </c>
    </row>
    <row r="835" spans="1:15" x14ac:dyDescent="0.3">
      <c r="A835">
        <v>5577150313</v>
      </c>
      <c r="B835" t="s">
        <v>37</v>
      </c>
      <c r="C835">
        <v>12764</v>
      </c>
      <c r="D835" s="10">
        <v>3.8900001049041699</v>
      </c>
      <c r="E835" s="10">
        <v>3.8900001049041699</v>
      </c>
      <c r="F835">
        <v>0</v>
      </c>
      <c r="G835" s="10">
        <v>1.5599999427795399</v>
      </c>
      <c r="H835" s="10">
        <v>0.25</v>
      </c>
      <c r="I835" s="10">
        <v>2.0799999237060498</v>
      </c>
      <c r="J835">
        <v>0</v>
      </c>
      <c r="K835">
        <v>25</v>
      </c>
      <c r="L835">
        <v>9</v>
      </c>
      <c r="M835">
        <v>141</v>
      </c>
      <c r="N835">
        <v>631</v>
      </c>
      <c r="O835">
        <v>2755</v>
      </c>
    </row>
    <row r="836" spans="1:15" x14ac:dyDescent="0.3">
      <c r="A836">
        <v>5553957443</v>
      </c>
      <c r="B836" t="s">
        <v>44</v>
      </c>
      <c r="C836">
        <v>12764</v>
      </c>
      <c r="D836" s="10">
        <v>3.2200000286102299</v>
      </c>
      <c r="E836" s="10">
        <v>3.2200000286102299</v>
      </c>
      <c r="F836">
        <v>0</v>
      </c>
      <c r="G836" s="10">
        <v>0</v>
      </c>
      <c r="H836" s="10">
        <v>0</v>
      </c>
      <c r="I836" s="10">
        <v>3.2200000286102299</v>
      </c>
      <c r="J836">
        <v>0</v>
      </c>
      <c r="K836">
        <v>0</v>
      </c>
      <c r="L836">
        <v>0</v>
      </c>
      <c r="M836">
        <v>195</v>
      </c>
      <c r="N836">
        <v>628</v>
      </c>
      <c r="O836">
        <v>1693</v>
      </c>
    </row>
    <row r="837" spans="1:15" x14ac:dyDescent="0.3">
      <c r="A837">
        <v>5577150313</v>
      </c>
      <c r="B837" t="s">
        <v>26</v>
      </c>
      <c r="C837">
        <v>12764</v>
      </c>
      <c r="D837" s="10">
        <v>5.71000003814697</v>
      </c>
      <c r="E837" s="10">
        <v>5.71000003814697</v>
      </c>
      <c r="F837">
        <v>0</v>
      </c>
      <c r="G837" s="10">
        <v>1.21000003814697</v>
      </c>
      <c r="H837" s="10">
        <v>0.36000001430511502</v>
      </c>
      <c r="I837" s="10">
        <v>4.1399998664856001</v>
      </c>
      <c r="J837">
        <v>0</v>
      </c>
      <c r="K837">
        <v>24</v>
      </c>
      <c r="L837">
        <v>24</v>
      </c>
      <c r="M837">
        <v>223</v>
      </c>
      <c r="N837">
        <v>627</v>
      </c>
      <c r="O837">
        <v>3152</v>
      </c>
    </row>
    <row r="838" spans="1:15" x14ac:dyDescent="0.3">
      <c r="A838">
        <v>2026352035</v>
      </c>
      <c r="B838" t="s">
        <v>31</v>
      </c>
      <c r="C838">
        <v>12764</v>
      </c>
      <c r="D838" s="10">
        <v>3.9500000476837198</v>
      </c>
      <c r="E838" s="10">
        <v>3.9500000476837198</v>
      </c>
      <c r="F838">
        <v>0</v>
      </c>
      <c r="G838" s="10">
        <v>0</v>
      </c>
      <c r="H838" s="10">
        <v>0</v>
      </c>
      <c r="I838" s="10">
        <v>3.9500000476837198</v>
      </c>
      <c r="J838">
        <v>0</v>
      </c>
      <c r="K838">
        <v>0</v>
      </c>
      <c r="L838">
        <v>0</v>
      </c>
      <c r="M838">
        <v>331</v>
      </c>
      <c r="N838">
        <v>626</v>
      </c>
      <c r="O838">
        <v>1649</v>
      </c>
    </row>
    <row r="839" spans="1:15" x14ac:dyDescent="0.3">
      <c r="A839">
        <v>6962181067</v>
      </c>
      <c r="B839" t="s">
        <v>43</v>
      </c>
      <c r="C839">
        <v>12764</v>
      </c>
      <c r="D839" s="10">
        <v>10.210000038146999</v>
      </c>
      <c r="E839" s="10">
        <v>10.210000038146999</v>
      </c>
      <c r="F839">
        <v>0</v>
      </c>
      <c r="G839" s="10">
        <v>3.4700000286102299</v>
      </c>
      <c r="H839" s="10">
        <v>1.75</v>
      </c>
      <c r="I839" s="10">
        <v>4.9899997711181596</v>
      </c>
      <c r="J839">
        <v>0</v>
      </c>
      <c r="K839">
        <v>62</v>
      </c>
      <c r="L839">
        <v>34</v>
      </c>
      <c r="M839">
        <v>275</v>
      </c>
      <c r="N839">
        <v>626</v>
      </c>
      <c r="O839">
        <v>2361</v>
      </c>
    </row>
    <row r="840" spans="1:15" x14ac:dyDescent="0.3">
      <c r="A840">
        <v>4319703577</v>
      </c>
      <c r="B840" t="s">
        <v>32</v>
      </c>
      <c r="C840">
        <v>12764</v>
      </c>
      <c r="D840" s="10">
        <v>5.3600001335143999</v>
      </c>
      <c r="E840" s="10">
        <v>5.3600001335143999</v>
      </c>
      <c r="F840">
        <v>0</v>
      </c>
      <c r="G840" s="10">
        <v>0.44999998807907099</v>
      </c>
      <c r="H840" s="10">
        <v>0.79000002145767201</v>
      </c>
      <c r="I840" s="10">
        <v>4.1199998855590803</v>
      </c>
      <c r="J840">
        <v>0</v>
      </c>
      <c r="K840">
        <v>6</v>
      </c>
      <c r="L840">
        <v>18</v>
      </c>
      <c r="M840">
        <v>289</v>
      </c>
      <c r="N840">
        <v>624</v>
      </c>
      <c r="O840">
        <v>2175</v>
      </c>
    </row>
    <row r="841" spans="1:15" x14ac:dyDescent="0.3">
      <c r="A841">
        <v>2026352035</v>
      </c>
      <c r="B841" t="s">
        <v>23</v>
      </c>
      <c r="C841">
        <v>12764</v>
      </c>
      <c r="D841" s="10">
        <v>4.4800000190734899</v>
      </c>
      <c r="E841" s="10">
        <v>4.4800000190734899</v>
      </c>
      <c r="F841">
        <v>0</v>
      </c>
      <c r="G841" s="10">
        <v>0</v>
      </c>
      <c r="H841" s="10">
        <v>0</v>
      </c>
      <c r="I841" s="10">
        <v>4.4800000190734899</v>
      </c>
      <c r="J841">
        <v>0</v>
      </c>
      <c r="K841">
        <v>0</v>
      </c>
      <c r="L841">
        <v>0</v>
      </c>
      <c r="M841">
        <v>327</v>
      </c>
      <c r="N841">
        <v>623</v>
      </c>
      <c r="O841">
        <v>1667</v>
      </c>
    </row>
    <row r="842" spans="1:15" x14ac:dyDescent="0.3">
      <c r="A842">
        <v>2347167796</v>
      </c>
      <c r="B842" t="s">
        <v>30</v>
      </c>
      <c r="C842">
        <v>12764</v>
      </c>
      <c r="D842" s="10">
        <v>7.5799999237060502</v>
      </c>
      <c r="E842" s="10">
        <v>7.5799999237060502</v>
      </c>
      <c r="F842">
        <v>0</v>
      </c>
      <c r="G842" s="10">
        <v>1.8600000143051101</v>
      </c>
      <c r="H842" s="10">
        <v>0.40000000596046398</v>
      </c>
      <c r="I842" s="10">
        <v>5.3200001716613796</v>
      </c>
      <c r="J842">
        <v>0</v>
      </c>
      <c r="K842">
        <v>26</v>
      </c>
      <c r="L842">
        <v>9</v>
      </c>
      <c r="M842">
        <v>295</v>
      </c>
      <c r="N842">
        <v>623</v>
      </c>
      <c r="O842">
        <v>2194</v>
      </c>
    </row>
    <row r="843" spans="1:15" x14ac:dyDescent="0.3">
      <c r="A843">
        <v>5577150313</v>
      </c>
      <c r="B843" t="s">
        <v>21</v>
      </c>
      <c r="C843">
        <v>12764</v>
      </c>
      <c r="D843" s="10">
        <v>7.3899998664856001</v>
      </c>
      <c r="E843" s="10">
        <v>7.3899998664856001</v>
      </c>
      <c r="F843">
        <v>0</v>
      </c>
      <c r="G843" s="10">
        <v>4.8600001335143999</v>
      </c>
      <c r="H843" s="10">
        <v>0.72000002861022905</v>
      </c>
      <c r="I843" s="10">
        <v>1.8200000524520901</v>
      </c>
      <c r="J843">
        <v>0</v>
      </c>
      <c r="K843">
        <v>114</v>
      </c>
      <c r="L843">
        <v>32</v>
      </c>
      <c r="M843">
        <v>130</v>
      </c>
      <c r="N843">
        <v>623</v>
      </c>
      <c r="O843">
        <v>3625</v>
      </c>
    </row>
    <row r="844" spans="1:15" x14ac:dyDescent="0.3">
      <c r="A844">
        <v>4445114986</v>
      </c>
      <c r="B844" t="s">
        <v>44</v>
      </c>
      <c r="C844">
        <v>12764</v>
      </c>
      <c r="D844" s="10">
        <v>6.1100001335143999</v>
      </c>
      <c r="E844" s="10">
        <v>6.1100001335143999</v>
      </c>
      <c r="F844">
        <v>0</v>
      </c>
      <c r="G844" s="10">
        <v>2.25</v>
      </c>
      <c r="H844" s="10">
        <v>1</v>
      </c>
      <c r="I844" s="10">
        <v>2.8599998950958301</v>
      </c>
      <c r="J844">
        <v>0</v>
      </c>
      <c r="K844">
        <v>34</v>
      </c>
      <c r="L844">
        <v>22</v>
      </c>
      <c r="M844">
        <v>232</v>
      </c>
      <c r="N844">
        <v>622</v>
      </c>
      <c r="O844">
        <v>2499</v>
      </c>
    </row>
    <row r="845" spans="1:15" x14ac:dyDescent="0.3">
      <c r="A845">
        <v>5553957443</v>
      </c>
      <c r="B845" t="s">
        <v>21</v>
      </c>
      <c r="C845">
        <v>12764</v>
      </c>
      <c r="D845" s="10">
        <v>2.4300000667571999</v>
      </c>
      <c r="E845" s="10">
        <v>2.4300000667571999</v>
      </c>
      <c r="F845">
        <v>0</v>
      </c>
      <c r="G845" s="10">
        <v>0</v>
      </c>
      <c r="H845" s="10">
        <v>0</v>
      </c>
      <c r="I845" s="10">
        <v>2.4300000667571999</v>
      </c>
      <c r="J845">
        <v>0</v>
      </c>
      <c r="K845">
        <v>0</v>
      </c>
      <c r="L845">
        <v>0</v>
      </c>
      <c r="M845">
        <v>206</v>
      </c>
      <c r="N845">
        <v>622</v>
      </c>
      <c r="O845">
        <v>1683</v>
      </c>
    </row>
    <row r="846" spans="1:15" x14ac:dyDescent="0.3">
      <c r="A846">
        <v>5577150313</v>
      </c>
      <c r="B846" t="s">
        <v>33</v>
      </c>
      <c r="C846">
        <v>12764</v>
      </c>
      <c r="D846" s="10">
        <v>9.2399997711181605</v>
      </c>
      <c r="E846" s="10">
        <v>9.2399997711181605</v>
      </c>
      <c r="F846">
        <v>0</v>
      </c>
      <c r="G846" s="10">
        <v>5.8299999237060502</v>
      </c>
      <c r="H846" s="10">
        <v>0.79000002145767201</v>
      </c>
      <c r="I846" s="10">
        <v>2.6099998950958301</v>
      </c>
      <c r="J846">
        <v>0</v>
      </c>
      <c r="K846">
        <v>207</v>
      </c>
      <c r="L846">
        <v>45</v>
      </c>
      <c r="M846">
        <v>163</v>
      </c>
      <c r="N846">
        <v>621</v>
      </c>
      <c r="O846">
        <v>4501</v>
      </c>
    </row>
    <row r="847" spans="1:15" x14ac:dyDescent="0.3">
      <c r="A847">
        <v>6962181067</v>
      </c>
      <c r="B847" t="s">
        <v>31</v>
      </c>
      <c r="C847">
        <v>12764</v>
      </c>
      <c r="D847" s="10">
        <v>8.3500003814697301</v>
      </c>
      <c r="E847" s="10">
        <v>8.3500003814697301</v>
      </c>
      <c r="F847">
        <v>0</v>
      </c>
      <c r="G847" s="10">
        <v>2.5099999904632599</v>
      </c>
      <c r="H847" s="10">
        <v>0.239999994635582</v>
      </c>
      <c r="I847" s="10">
        <v>5.5900001525878897</v>
      </c>
      <c r="J847">
        <v>0</v>
      </c>
      <c r="K847">
        <v>38</v>
      </c>
      <c r="L847">
        <v>8</v>
      </c>
      <c r="M847">
        <v>288</v>
      </c>
      <c r="N847">
        <v>621</v>
      </c>
      <c r="O847">
        <v>2182</v>
      </c>
    </row>
    <row r="848" spans="1:15" x14ac:dyDescent="0.3">
      <c r="A848">
        <v>7086361926</v>
      </c>
      <c r="B848" t="s">
        <v>40</v>
      </c>
      <c r="C848">
        <v>12764</v>
      </c>
      <c r="D848" s="10">
        <v>8.4799995422363299</v>
      </c>
      <c r="E848" s="10">
        <v>8.4799995422363299</v>
      </c>
      <c r="F848">
        <v>0</v>
      </c>
      <c r="G848" s="10">
        <v>1.46000003814697</v>
      </c>
      <c r="H848" s="10">
        <v>2.3299999237060498</v>
      </c>
      <c r="I848" s="10">
        <v>4.6799998283386204</v>
      </c>
      <c r="J848">
        <v>0</v>
      </c>
      <c r="K848">
        <v>20</v>
      </c>
      <c r="L848">
        <v>42</v>
      </c>
      <c r="M848">
        <v>209</v>
      </c>
      <c r="N848">
        <v>621</v>
      </c>
      <c r="O848">
        <v>2739</v>
      </c>
    </row>
    <row r="849" spans="1:15" x14ac:dyDescent="0.3">
      <c r="A849">
        <v>8378563200</v>
      </c>
      <c r="B849" t="s">
        <v>41</v>
      </c>
      <c r="C849">
        <v>12764</v>
      </c>
      <c r="D849" s="10">
        <v>2.3299999237060498</v>
      </c>
      <c r="E849" s="10">
        <v>2.3299999237060498</v>
      </c>
      <c r="F849">
        <v>0</v>
      </c>
      <c r="G849" s="10">
        <v>0</v>
      </c>
      <c r="H849" s="10">
        <v>0</v>
      </c>
      <c r="I849" s="10">
        <v>2.3299999237060498</v>
      </c>
      <c r="J849">
        <v>0</v>
      </c>
      <c r="K849">
        <v>0</v>
      </c>
      <c r="L849">
        <v>0</v>
      </c>
      <c r="M849">
        <v>139</v>
      </c>
      <c r="N849">
        <v>621</v>
      </c>
      <c r="O849">
        <v>2685</v>
      </c>
    </row>
    <row r="850" spans="1:15" x14ac:dyDescent="0.3">
      <c r="A850">
        <v>2026352035</v>
      </c>
      <c r="B850" t="s">
        <v>41</v>
      </c>
      <c r="C850">
        <v>12764</v>
      </c>
      <c r="D850" s="10">
        <v>3.4500000476837198</v>
      </c>
      <c r="E850" s="10">
        <v>3.4500000476837198</v>
      </c>
      <c r="F850">
        <v>0</v>
      </c>
      <c r="G850" s="10">
        <v>0</v>
      </c>
      <c r="H850" s="10">
        <v>0</v>
      </c>
      <c r="I850" s="10">
        <v>3.4500000476837198</v>
      </c>
      <c r="J850">
        <v>0</v>
      </c>
      <c r="K850">
        <v>0</v>
      </c>
      <c r="L850">
        <v>0</v>
      </c>
      <c r="M850">
        <v>258</v>
      </c>
      <c r="N850">
        <v>610</v>
      </c>
      <c r="O850">
        <v>1555</v>
      </c>
    </row>
    <row r="851" spans="1:15" x14ac:dyDescent="0.3">
      <c r="A851">
        <v>4388161847</v>
      </c>
      <c r="B851" t="s">
        <v>19</v>
      </c>
      <c r="C851">
        <v>12764</v>
      </c>
      <c r="D851" s="10">
        <v>5.0599999427795401</v>
      </c>
      <c r="E851" s="10">
        <v>5.0599999427795401</v>
      </c>
      <c r="F851">
        <v>0</v>
      </c>
      <c r="G851" s="10">
        <v>0.20999999344348899</v>
      </c>
      <c r="H851" s="10">
        <v>0.40000000596046398</v>
      </c>
      <c r="I851" s="10">
        <v>4.4499998092651403</v>
      </c>
      <c r="J851">
        <v>0</v>
      </c>
      <c r="K851">
        <v>6</v>
      </c>
      <c r="L851">
        <v>9</v>
      </c>
      <c r="M851">
        <v>253</v>
      </c>
      <c r="N851">
        <v>609</v>
      </c>
      <c r="O851">
        <v>3073</v>
      </c>
    </row>
    <row r="852" spans="1:15" x14ac:dyDescent="0.3">
      <c r="A852">
        <v>6962181067</v>
      </c>
      <c r="B852" t="s">
        <v>42</v>
      </c>
      <c r="C852">
        <v>12764</v>
      </c>
      <c r="D852" s="10">
        <v>8.7200002670288104</v>
      </c>
      <c r="E852" s="10">
        <v>8.6800003051757795</v>
      </c>
      <c r="F852">
        <v>3</v>
      </c>
      <c r="G852" s="10">
        <v>3.9000000953674299</v>
      </c>
      <c r="H852" s="10">
        <v>1.1799999475479099</v>
      </c>
      <c r="I852" s="10">
        <v>3.6500000953674299</v>
      </c>
      <c r="J852">
        <v>0</v>
      </c>
      <c r="K852">
        <v>43</v>
      </c>
      <c r="L852">
        <v>21</v>
      </c>
      <c r="M852">
        <v>231</v>
      </c>
      <c r="N852">
        <v>607</v>
      </c>
      <c r="O852">
        <v>2105</v>
      </c>
    </row>
    <row r="853" spans="1:15" x14ac:dyDescent="0.3">
      <c r="A853">
        <v>3977333714</v>
      </c>
      <c r="B853" t="s">
        <v>21</v>
      </c>
      <c r="C853">
        <v>12764</v>
      </c>
      <c r="D853" s="10">
        <v>7.8000001907348597</v>
      </c>
      <c r="E853" s="10">
        <v>7.8000001907348597</v>
      </c>
      <c r="F853">
        <v>0</v>
      </c>
      <c r="G853" s="10">
        <v>0.25</v>
      </c>
      <c r="H853" s="10">
        <v>3.7300000190734899</v>
      </c>
      <c r="I853" s="10">
        <v>3.8199999332428001</v>
      </c>
      <c r="J853">
        <v>0</v>
      </c>
      <c r="K853">
        <v>4</v>
      </c>
      <c r="L853">
        <v>95</v>
      </c>
      <c r="M853">
        <v>214</v>
      </c>
      <c r="N853">
        <v>605</v>
      </c>
      <c r="O853">
        <v>1584</v>
      </c>
    </row>
    <row r="854" spans="1:15" x14ac:dyDescent="0.3">
      <c r="A854">
        <v>4319703577</v>
      </c>
      <c r="B854" t="s">
        <v>22</v>
      </c>
      <c r="C854">
        <v>12764</v>
      </c>
      <c r="D854" s="10">
        <v>5.9899997711181596</v>
      </c>
      <c r="E854" s="10">
        <v>5.9899997711181596</v>
      </c>
      <c r="F854">
        <v>0</v>
      </c>
      <c r="G854" s="10">
        <v>0</v>
      </c>
      <c r="H854" s="10">
        <v>0</v>
      </c>
      <c r="I854" s="10">
        <v>5.9899997711181596</v>
      </c>
      <c r="J854">
        <v>0</v>
      </c>
      <c r="K854">
        <v>0</v>
      </c>
      <c r="L854">
        <v>0</v>
      </c>
      <c r="M854">
        <v>311</v>
      </c>
      <c r="N854">
        <v>604</v>
      </c>
      <c r="O854">
        <v>2200</v>
      </c>
    </row>
    <row r="855" spans="1:15" x14ac:dyDescent="0.3">
      <c r="A855">
        <v>4319703577</v>
      </c>
      <c r="B855" t="s">
        <v>41</v>
      </c>
      <c r="C855">
        <v>12764</v>
      </c>
      <c r="D855" s="10">
        <v>2.46000003814697</v>
      </c>
      <c r="E855" s="10">
        <v>2.46000003814697</v>
      </c>
      <c r="F855">
        <v>0</v>
      </c>
      <c r="G855" s="10">
        <v>0</v>
      </c>
      <c r="H855" s="10">
        <v>0</v>
      </c>
      <c r="I855" s="10">
        <v>2.46000003814697</v>
      </c>
      <c r="J855">
        <v>0</v>
      </c>
      <c r="K855">
        <v>0</v>
      </c>
      <c r="L855">
        <v>0</v>
      </c>
      <c r="M855">
        <v>153</v>
      </c>
      <c r="N855">
        <v>603</v>
      </c>
      <c r="O855">
        <v>1792</v>
      </c>
    </row>
    <row r="856" spans="1:15" x14ac:dyDescent="0.3">
      <c r="A856">
        <v>3977333714</v>
      </c>
      <c r="B856" t="s">
        <v>20</v>
      </c>
      <c r="C856">
        <v>12764</v>
      </c>
      <c r="D856" s="10">
        <v>6.9699997901916504</v>
      </c>
      <c r="E856" s="10">
        <v>6.9699997901916504</v>
      </c>
      <c r="F856">
        <v>0</v>
      </c>
      <c r="G856" s="10">
        <v>0.69999998807907104</v>
      </c>
      <c r="H856" s="10">
        <v>2.3499999046325701</v>
      </c>
      <c r="I856" s="10">
        <v>3.9200000762939502</v>
      </c>
      <c r="J856">
        <v>0</v>
      </c>
      <c r="K856">
        <v>11</v>
      </c>
      <c r="L856">
        <v>58</v>
      </c>
      <c r="M856">
        <v>205</v>
      </c>
      <c r="N856">
        <v>600</v>
      </c>
      <c r="O856">
        <v>1529</v>
      </c>
    </row>
    <row r="857" spans="1:15" x14ac:dyDescent="0.3">
      <c r="A857">
        <v>8378563200</v>
      </c>
      <c r="B857" t="s">
        <v>20</v>
      </c>
      <c r="C857">
        <v>12764</v>
      </c>
      <c r="D857" s="10">
        <v>1.6900000572204601</v>
      </c>
      <c r="E857" s="10">
        <v>1.6900000572204601</v>
      </c>
      <c r="F857">
        <v>0</v>
      </c>
      <c r="G857" s="10">
        <v>0</v>
      </c>
      <c r="H857" s="10">
        <v>0</v>
      </c>
      <c r="I857" s="10">
        <v>1.6900000572204601</v>
      </c>
      <c r="J857">
        <v>0</v>
      </c>
      <c r="K857">
        <v>0</v>
      </c>
      <c r="L857">
        <v>0</v>
      </c>
      <c r="M857">
        <v>93</v>
      </c>
      <c r="N857">
        <v>599</v>
      </c>
      <c r="O857">
        <v>2572</v>
      </c>
    </row>
    <row r="858" spans="1:15" x14ac:dyDescent="0.3">
      <c r="A858">
        <v>5553957443</v>
      </c>
      <c r="B858" t="s">
        <v>23</v>
      </c>
      <c r="C858">
        <v>12764</v>
      </c>
      <c r="D858" s="10">
        <v>1.7699999809265099</v>
      </c>
      <c r="E858" s="10">
        <v>1.7699999809265099</v>
      </c>
      <c r="F858">
        <v>0</v>
      </c>
      <c r="G858" s="10">
        <v>0</v>
      </c>
      <c r="H858" s="10">
        <v>0</v>
      </c>
      <c r="I858" s="10">
        <v>1.7699999809265099</v>
      </c>
      <c r="J858">
        <v>0</v>
      </c>
      <c r="K858">
        <v>0</v>
      </c>
      <c r="L858">
        <v>0</v>
      </c>
      <c r="M858">
        <v>148</v>
      </c>
      <c r="N858">
        <v>598</v>
      </c>
      <c r="O858">
        <v>1570</v>
      </c>
    </row>
    <row r="859" spans="1:15" x14ac:dyDescent="0.3">
      <c r="A859">
        <v>2026352035</v>
      </c>
      <c r="B859" t="s">
        <v>33</v>
      </c>
      <c r="C859">
        <v>12764</v>
      </c>
      <c r="D859" s="10">
        <v>2.9300000667571999</v>
      </c>
      <c r="E859" s="10">
        <v>2.9300000667571999</v>
      </c>
      <c r="F859">
        <v>0</v>
      </c>
      <c r="G859" s="10">
        <v>0</v>
      </c>
      <c r="H859" s="10">
        <v>0</v>
      </c>
      <c r="I859" s="10">
        <v>2.9300000667571999</v>
      </c>
      <c r="J859">
        <v>0</v>
      </c>
      <c r="K859">
        <v>0</v>
      </c>
      <c r="L859">
        <v>0</v>
      </c>
      <c r="M859">
        <v>233</v>
      </c>
      <c r="N859">
        <v>594</v>
      </c>
      <c r="O859">
        <v>1506</v>
      </c>
    </row>
    <row r="860" spans="1:15" x14ac:dyDescent="0.3">
      <c r="A860">
        <v>3977333714</v>
      </c>
      <c r="B860" t="s">
        <v>36</v>
      </c>
      <c r="C860">
        <v>12764</v>
      </c>
      <c r="D860" s="10">
        <v>9.5900001525878906</v>
      </c>
      <c r="E860" s="10">
        <v>9.5900001525878906</v>
      </c>
      <c r="F860">
        <v>0</v>
      </c>
      <c r="G860" s="10">
        <v>3.3199999332428001</v>
      </c>
      <c r="H860" s="10">
        <v>1.7400000095367401</v>
      </c>
      <c r="I860" s="10">
        <v>4.5300002098083496</v>
      </c>
      <c r="J860">
        <v>0</v>
      </c>
      <c r="K860">
        <v>47</v>
      </c>
      <c r="L860">
        <v>41</v>
      </c>
      <c r="M860">
        <v>258</v>
      </c>
      <c r="N860">
        <v>594</v>
      </c>
      <c r="O860">
        <v>1710</v>
      </c>
    </row>
    <row r="861" spans="1:15" x14ac:dyDescent="0.3">
      <c r="A861">
        <v>8378563200</v>
      </c>
      <c r="B861" t="s">
        <v>29</v>
      </c>
      <c r="C861">
        <v>12764</v>
      </c>
      <c r="D861" s="10">
        <v>12.8500003814697</v>
      </c>
      <c r="E861" s="10">
        <v>12.8500003814697</v>
      </c>
      <c r="F861">
        <v>0</v>
      </c>
      <c r="G861" s="10">
        <v>7.5100002288818404</v>
      </c>
      <c r="H861" s="10">
        <v>0.92000001668930098</v>
      </c>
      <c r="I861" s="10">
        <v>4.4200000762939498</v>
      </c>
      <c r="J861">
        <v>0</v>
      </c>
      <c r="K861">
        <v>90</v>
      </c>
      <c r="L861">
        <v>18</v>
      </c>
      <c r="M861">
        <v>161</v>
      </c>
      <c r="N861">
        <v>593</v>
      </c>
      <c r="O861">
        <v>3763</v>
      </c>
    </row>
    <row r="862" spans="1:15" x14ac:dyDescent="0.3">
      <c r="A862">
        <v>2347167796</v>
      </c>
      <c r="B862" t="s">
        <v>26</v>
      </c>
      <c r="C862">
        <v>12764</v>
      </c>
      <c r="D862" s="10">
        <v>11.3699998855591</v>
      </c>
      <c r="E862" s="10">
        <v>11.3699998855591</v>
      </c>
      <c r="F862">
        <v>0</v>
      </c>
      <c r="G862" s="10">
        <v>2.7799999713897701</v>
      </c>
      <c r="H862" s="10">
        <v>1.45000004768372</v>
      </c>
      <c r="I862" s="10">
        <v>7.1500000953674299</v>
      </c>
      <c r="J862">
        <v>0</v>
      </c>
      <c r="K862">
        <v>32</v>
      </c>
      <c r="L862">
        <v>35</v>
      </c>
      <c r="M862">
        <v>360</v>
      </c>
      <c r="N862">
        <v>591</v>
      </c>
      <c r="O862">
        <v>2629</v>
      </c>
    </row>
    <row r="863" spans="1:15" x14ac:dyDescent="0.3">
      <c r="A863">
        <v>6962181067</v>
      </c>
      <c r="B863" t="s">
        <v>38</v>
      </c>
      <c r="C863">
        <v>12764</v>
      </c>
      <c r="D863" s="10">
        <v>6.96000003814697</v>
      </c>
      <c r="E863" s="10">
        <v>6.96000003814697</v>
      </c>
      <c r="F863">
        <v>0</v>
      </c>
      <c r="G863" s="10">
        <v>0.99000000953674305</v>
      </c>
      <c r="H863" s="10">
        <v>1.1599999666214</v>
      </c>
      <c r="I863" s="10">
        <v>4.8099999427795401</v>
      </c>
      <c r="J863">
        <v>0</v>
      </c>
      <c r="K863">
        <v>14</v>
      </c>
      <c r="L863">
        <v>22</v>
      </c>
      <c r="M863">
        <v>305</v>
      </c>
      <c r="N863">
        <v>591</v>
      </c>
      <c r="O863">
        <v>2066</v>
      </c>
    </row>
    <row r="864" spans="1:15" x14ac:dyDescent="0.3">
      <c r="A864">
        <v>4319703577</v>
      </c>
      <c r="B864" t="s">
        <v>17</v>
      </c>
      <c r="C864">
        <v>12764</v>
      </c>
      <c r="D864" s="10">
        <v>6.8800001144409197</v>
      </c>
      <c r="E864" s="10">
        <v>6.8800001144409197</v>
      </c>
      <c r="F864">
        <v>0</v>
      </c>
      <c r="G864" s="10">
        <v>0.109999999403954</v>
      </c>
      <c r="H864" s="10">
        <v>0.33000001311302202</v>
      </c>
      <c r="I864" s="10">
        <v>6.4400000572204599</v>
      </c>
      <c r="J864">
        <v>0</v>
      </c>
      <c r="K864">
        <v>1</v>
      </c>
      <c r="L864">
        <v>9</v>
      </c>
      <c r="M864">
        <v>339</v>
      </c>
      <c r="N864">
        <v>589</v>
      </c>
      <c r="O864">
        <v>2302</v>
      </c>
    </row>
    <row r="865" spans="1:15" x14ac:dyDescent="0.3">
      <c r="A865">
        <v>6117666160</v>
      </c>
      <c r="B865" t="s">
        <v>23</v>
      </c>
      <c r="C865">
        <v>12764</v>
      </c>
      <c r="D865" s="10">
        <v>8.0200004577636701</v>
      </c>
      <c r="E865" s="10">
        <v>8.0200004577636701</v>
      </c>
      <c r="F865">
        <v>0</v>
      </c>
      <c r="G865" s="10">
        <v>2.0299999713897701</v>
      </c>
      <c r="H865" s="10">
        <v>0.479999989271164</v>
      </c>
      <c r="I865" s="10">
        <v>5.5199999809265101</v>
      </c>
      <c r="J865">
        <v>0</v>
      </c>
      <c r="K865">
        <v>26</v>
      </c>
      <c r="L865">
        <v>10</v>
      </c>
      <c r="M865">
        <v>349</v>
      </c>
      <c r="N865">
        <v>587</v>
      </c>
      <c r="O865">
        <v>2536</v>
      </c>
    </row>
    <row r="866" spans="1:15" x14ac:dyDescent="0.3">
      <c r="A866">
        <v>2026352035</v>
      </c>
      <c r="B866" t="s">
        <v>30</v>
      </c>
      <c r="C866">
        <v>12764</v>
      </c>
      <c r="D866" s="10">
        <v>3.7699999809265101</v>
      </c>
      <c r="E866" s="10">
        <v>3.7699999809265101</v>
      </c>
      <c r="F866">
        <v>0</v>
      </c>
      <c r="G866" s="10">
        <v>0</v>
      </c>
      <c r="H866" s="10">
        <v>0</v>
      </c>
      <c r="I866" s="10">
        <v>3.7699999809265101</v>
      </c>
      <c r="J866">
        <v>0</v>
      </c>
      <c r="K866">
        <v>0</v>
      </c>
      <c r="L866">
        <v>0</v>
      </c>
      <c r="M866">
        <v>286</v>
      </c>
      <c r="N866">
        <v>586</v>
      </c>
      <c r="O866">
        <v>1593</v>
      </c>
    </row>
    <row r="867" spans="1:15" x14ac:dyDescent="0.3">
      <c r="A867">
        <v>4319703577</v>
      </c>
      <c r="B867" t="s">
        <v>40</v>
      </c>
      <c r="C867">
        <v>12764</v>
      </c>
      <c r="D867" s="10">
        <v>5.3299999237060502</v>
      </c>
      <c r="E867" s="10">
        <v>5.3299999237060502</v>
      </c>
      <c r="F867">
        <v>0</v>
      </c>
      <c r="G867" s="10">
        <v>0.18999999761581399</v>
      </c>
      <c r="H867" s="10">
        <v>1.04999995231628</v>
      </c>
      <c r="I867" s="10">
        <v>4.0799999237060502</v>
      </c>
      <c r="J867">
        <v>0</v>
      </c>
      <c r="K867">
        <v>3</v>
      </c>
      <c r="L867">
        <v>28</v>
      </c>
      <c r="M867">
        <v>279</v>
      </c>
      <c r="N867">
        <v>586</v>
      </c>
      <c r="O867">
        <v>2158</v>
      </c>
    </row>
    <row r="868" spans="1:15" x14ac:dyDescent="0.3">
      <c r="A868">
        <v>1844505072</v>
      </c>
      <c r="B868" t="s">
        <v>34</v>
      </c>
      <c r="C868">
        <v>12764</v>
      </c>
      <c r="D868" s="10">
        <v>1.70000004768372</v>
      </c>
      <c r="E868" s="10">
        <v>1.70000004768372</v>
      </c>
      <c r="F868">
        <v>0</v>
      </c>
      <c r="G868" s="10">
        <v>0</v>
      </c>
      <c r="H868" s="10">
        <v>0.259999990463257</v>
      </c>
      <c r="I868" s="10">
        <v>1.45000004768372</v>
      </c>
      <c r="J868">
        <v>0</v>
      </c>
      <c r="K868">
        <v>0</v>
      </c>
      <c r="L868">
        <v>7</v>
      </c>
      <c r="M868">
        <v>75</v>
      </c>
      <c r="N868">
        <v>585</v>
      </c>
      <c r="O868">
        <v>1541</v>
      </c>
    </row>
    <row r="869" spans="1:15" x14ac:dyDescent="0.3">
      <c r="A869">
        <v>4319703577</v>
      </c>
      <c r="B869" t="s">
        <v>35</v>
      </c>
      <c r="C869">
        <v>12764</v>
      </c>
      <c r="D869" s="10">
        <v>6.2399997711181596</v>
      </c>
      <c r="E869" s="10">
        <v>6.2399997711181596</v>
      </c>
      <c r="F869">
        <v>0</v>
      </c>
      <c r="G869" s="10">
        <v>0</v>
      </c>
      <c r="H869" s="10">
        <v>0.43999999761581399</v>
      </c>
      <c r="I869" s="10">
        <v>5.71000003814697</v>
      </c>
      <c r="J869">
        <v>0</v>
      </c>
      <c r="K869">
        <v>0</v>
      </c>
      <c r="L869">
        <v>11</v>
      </c>
      <c r="M869">
        <v>344</v>
      </c>
      <c r="N869">
        <v>585</v>
      </c>
      <c r="O869">
        <v>2270</v>
      </c>
    </row>
    <row r="870" spans="1:15" x14ac:dyDescent="0.3">
      <c r="A870">
        <v>2347167796</v>
      </c>
      <c r="B870" t="s">
        <v>27</v>
      </c>
      <c r="C870">
        <v>12764</v>
      </c>
      <c r="D870" s="10">
        <v>6.2600002288818404</v>
      </c>
      <c r="E870" s="10">
        <v>6.2600002288818404</v>
      </c>
      <c r="F870">
        <v>0</v>
      </c>
      <c r="G870" s="10">
        <v>0</v>
      </c>
      <c r="H870" s="10">
        <v>0</v>
      </c>
      <c r="I870" s="10">
        <v>6.2600002288818404</v>
      </c>
      <c r="J870">
        <v>0</v>
      </c>
      <c r="K870">
        <v>0</v>
      </c>
      <c r="L870">
        <v>0</v>
      </c>
      <c r="M870">
        <v>360</v>
      </c>
      <c r="N870">
        <v>584</v>
      </c>
      <c r="O870">
        <v>2187</v>
      </c>
    </row>
    <row r="871" spans="1:15" x14ac:dyDescent="0.3">
      <c r="A871">
        <v>4388161847</v>
      </c>
      <c r="B871" t="s">
        <v>27</v>
      </c>
      <c r="C871">
        <v>12764</v>
      </c>
      <c r="D871" s="10">
        <v>7.8800001144409197</v>
      </c>
      <c r="E871" s="10">
        <v>7.8800001144409197</v>
      </c>
      <c r="F871">
        <v>0</v>
      </c>
      <c r="G871" s="10">
        <v>1.08000004291534</v>
      </c>
      <c r="H871" s="10">
        <v>0.50999999046325695</v>
      </c>
      <c r="I871" s="10">
        <v>6.3000001907348597</v>
      </c>
      <c r="J871">
        <v>0</v>
      </c>
      <c r="K871">
        <v>14</v>
      </c>
      <c r="L871">
        <v>8</v>
      </c>
      <c r="M871">
        <v>239</v>
      </c>
      <c r="N871">
        <v>584</v>
      </c>
      <c r="O871">
        <v>2885</v>
      </c>
    </row>
    <row r="872" spans="1:15" x14ac:dyDescent="0.3">
      <c r="A872">
        <v>7086361926</v>
      </c>
      <c r="B872" t="s">
        <v>33</v>
      </c>
      <c r="C872">
        <v>12764</v>
      </c>
      <c r="D872" s="10">
        <v>9.4099998474121094</v>
      </c>
      <c r="E872" s="10">
        <v>9.4099998474121094</v>
      </c>
      <c r="F872">
        <v>0</v>
      </c>
      <c r="G872" s="10">
        <v>3.1199998855590798</v>
      </c>
      <c r="H872" s="10">
        <v>1.03999996185303</v>
      </c>
      <c r="I872" s="10">
        <v>5.2399997711181596</v>
      </c>
      <c r="J872">
        <v>0</v>
      </c>
      <c r="K872">
        <v>42</v>
      </c>
      <c r="L872">
        <v>17</v>
      </c>
      <c r="M872">
        <v>308</v>
      </c>
      <c r="N872">
        <v>584</v>
      </c>
      <c r="O872">
        <v>2995</v>
      </c>
    </row>
    <row r="873" spans="1:15" x14ac:dyDescent="0.3">
      <c r="A873">
        <v>5553957443</v>
      </c>
      <c r="B873" t="s">
        <v>27</v>
      </c>
      <c r="C873">
        <v>12764</v>
      </c>
      <c r="D873" s="10">
        <v>1.1799999475479099</v>
      </c>
      <c r="E873" s="10">
        <v>1.1799999475479099</v>
      </c>
      <c r="F873">
        <v>0</v>
      </c>
      <c r="G873" s="10">
        <v>0</v>
      </c>
      <c r="H873" s="10">
        <v>0</v>
      </c>
      <c r="I873" s="10">
        <v>1.1799999475479099</v>
      </c>
      <c r="J873">
        <v>0</v>
      </c>
      <c r="K873">
        <v>0</v>
      </c>
      <c r="L873">
        <v>0</v>
      </c>
      <c r="M873">
        <v>104</v>
      </c>
      <c r="N873">
        <v>582</v>
      </c>
      <c r="O873">
        <v>1507</v>
      </c>
    </row>
    <row r="874" spans="1:15" x14ac:dyDescent="0.3">
      <c r="A874">
        <v>5577150313</v>
      </c>
      <c r="B874" t="s">
        <v>36</v>
      </c>
      <c r="C874">
        <v>12764</v>
      </c>
      <c r="D874" s="10">
        <v>8.25</v>
      </c>
      <c r="E874" s="10">
        <v>8.25</v>
      </c>
      <c r="F874">
        <v>0</v>
      </c>
      <c r="G874" s="10">
        <v>4.5199999809265101</v>
      </c>
      <c r="H874" s="10">
        <v>0.15000000596046401</v>
      </c>
      <c r="I874" s="10">
        <v>3.5699999332428001</v>
      </c>
      <c r="J874">
        <v>0</v>
      </c>
      <c r="K874">
        <v>97</v>
      </c>
      <c r="L874">
        <v>8</v>
      </c>
      <c r="M874">
        <v>212</v>
      </c>
      <c r="N874">
        <v>580</v>
      </c>
      <c r="O874">
        <v>3795</v>
      </c>
    </row>
    <row r="875" spans="1:15" x14ac:dyDescent="0.3">
      <c r="A875">
        <v>4388161847</v>
      </c>
      <c r="B875" t="s">
        <v>34</v>
      </c>
      <c r="C875">
        <v>12764</v>
      </c>
      <c r="D875" s="10">
        <v>7.8899998664856001</v>
      </c>
      <c r="E875" s="10">
        <v>7.8899998664856001</v>
      </c>
      <c r="F875">
        <v>0</v>
      </c>
      <c r="G875" s="10">
        <v>1.0099999904632599</v>
      </c>
      <c r="H875" s="10">
        <v>0.68000000715255704</v>
      </c>
      <c r="I875" s="10">
        <v>6.1999998092651403</v>
      </c>
      <c r="J875">
        <v>0</v>
      </c>
      <c r="K875">
        <v>12</v>
      </c>
      <c r="L875">
        <v>15</v>
      </c>
      <c r="M875">
        <v>241</v>
      </c>
      <c r="N875">
        <v>579</v>
      </c>
      <c r="O875">
        <v>2926</v>
      </c>
    </row>
    <row r="876" spans="1:15" x14ac:dyDescent="0.3">
      <c r="A876">
        <v>6117666160</v>
      </c>
      <c r="B876" t="s">
        <v>24</v>
      </c>
      <c r="C876">
        <v>12764</v>
      </c>
      <c r="D876" s="10">
        <v>15.0100002288818</v>
      </c>
      <c r="E876" s="10">
        <v>15.0100002288818</v>
      </c>
      <c r="F876">
        <v>0</v>
      </c>
      <c r="G876" s="10">
        <v>0.980000019073486</v>
      </c>
      <c r="H876" s="10">
        <v>0.40000000596046398</v>
      </c>
      <c r="I876" s="10">
        <v>5.6199998855590803</v>
      </c>
      <c r="J876">
        <v>0</v>
      </c>
      <c r="K876">
        <v>11</v>
      </c>
      <c r="L876">
        <v>19</v>
      </c>
      <c r="M876">
        <v>294</v>
      </c>
      <c r="N876">
        <v>579</v>
      </c>
      <c r="O876">
        <v>4900</v>
      </c>
    </row>
    <row r="877" spans="1:15" x14ac:dyDescent="0.3">
      <c r="A877">
        <v>4702921684</v>
      </c>
      <c r="B877" t="s">
        <v>40</v>
      </c>
      <c r="C877">
        <v>12764</v>
      </c>
      <c r="D877" s="10">
        <v>11.6499996185303</v>
      </c>
      <c r="E877" s="10">
        <v>11.6499996185303</v>
      </c>
      <c r="F877">
        <v>0</v>
      </c>
      <c r="G877" s="10">
        <v>0.37000000476837203</v>
      </c>
      <c r="H877" s="10">
        <v>2.3099999427795401</v>
      </c>
      <c r="I877" s="10">
        <v>8.9700002670288104</v>
      </c>
      <c r="J877">
        <v>0</v>
      </c>
      <c r="K877">
        <v>5</v>
      </c>
      <c r="L877">
        <v>46</v>
      </c>
      <c r="M877">
        <v>439</v>
      </c>
      <c r="N877">
        <v>577</v>
      </c>
      <c r="O877">
        <v>3683</v>
      </c>
    </row>
    <row r="878" spans="1:15" x14ac:dyDescent="0.3">
      <c r="A878">
        <v>4388161847</v>
      </c>
      <c r="B878" t="s">
        <v>41</v>
      </c>
      <c r="C878">
        <v>12764</v>
      </c>
      <c r="D878" s="10">
        <v>14.3800001144409</v>
      </c>
      <c r="E878" s="10">
        <v>14.3800001144409</v>
      </c>
      <c r="F878">
        <v>0</v>
      </c>
      <c r="G878" s="10">
        <v>9.8900003433227504</v>
      </c>
      <c r="H878" s="10">
        <v>1.2599999904632599</v>
      </c>
      <c r="I878" s="10">
        <v>3.2300000190734899</v>
      </c>
      <c r="J878">
        <v>0</v>
      </c>
      <c r="K878">
        <v>107</v>
      </c>
      <c r="L878">
        <v>38</v>
      </c>
      <c r="M878">
        <v>178</v>
      </c>
      <c r="N878">
        <v>576</v>
      </c>
      <c r="O878">
        <v>3934</v>
      </c>
    </row>
    <row r="879" spans="1:15" x14ac:dyDescent="0.3">
      <c r="A879">
        <v>1503960366</v>
      </c>
      <c r="B879" t="s">
        <v>41</v>
      </c>
      <c r="C879">
        <v>12764</v>
      </c>
      <c r="D879" s="10">
        <v>6.5799999237060502</v>
      </c>
      <c r="E879" s="10">
        <v>6.5799999237060502</v>
      </c>
      <c r="F879">
        <v>0</v>
      </c>
      <c r="G879" s="10">
        <v>3.5299999713897701</v>
      </c>
      <c r="H879" s="10">
        <v>0.31999999284744302</v>
      </c>
      <c r="I879" s="10">
        <v>2.7300000190734899</v>
      </c>
      <c r="J879">
        <v>0</v>
      </c>
      <c r="K879">
        <v>44</v>
      </c>
      <c r="L879">
        <v>8</v>
      </c>
      <c r="M879">
        <v>203</v>
      </c>
      <c r="N879">
        <v>574</v>
      </c>
      <c r="O879">
        <v>1740</v>
      </c>
    </row>
    <row r="880" spans="1:15" x14ac:dyDescent="0.3">
      <c r="A880">
        <v>4319703577</v>
      </c>
      <c r="B880" t="s">
        <v>44</v>
      </c>
      <c r="C880">
        <v>12764</v>
      </c>
      <c r="D880" s="10">
        <v>6.1300001144409197</v>
      </c>
      <c r="E880" s="10">
        <v>6.1300001144409197</v>
      </c>
      <c r="F880">
        <v>0</v>
      </c>
      <c r="G880" s="10">
        <v>0.20000000298023199</v>
      </c>
      <c r="H880" s="10">
        <v>0.74000000953674305</v>
      </c>
      <c r="I880" s="10">
        <v>5.1799998283386204</v>
      </c>
      <c r="J880">
        <v>0</v>
      </c>
      <c r="K880">
        <v>3</v>
      </c>
      <c r="L880">
        <v>18</v>
      </c>
      <c r="M880">
        <v>311</v>
      </c>
      <c r="N880">
        <v>574</v>
      </c>
      <c r="O880">
        <v>2232</v>
      </c>
    </row>
    <row r="881" spans="1:15" x14ac:dyDescent="0.3">
      <c r="A881">
        <v>2026352035</v>
      </c>
      <c r="B881" t="s">
        <v>44</v>
      </c>
      <c r="C881">
        <v>12764</v>
      </c>
      <c r="D881" s="10">
        <v>5.3200001716613796</v>
      </c>
      <c r="E881" s="10">
        <v>5.3200001716613796</v>
      </c>
      <c r="F881">
        <v>0</v>
      </c>
      <c r="G881" s="10">
        <v>0</v>
      </c>
      <c r="H881" s="10">
        <v>0</v>
      </c>
      <c r="I881" s="10">
        <v>5.3200001716613796</v>
      </c>
      <c r="J881">
        <v>0</v>
      </c>
      <c r="K881">
        <v>0</v>
      </c>
      <c r="L881">
        <v>0</v>
      </c>
      <c r="M881">
        <v>330</v>
      </c>
      <c r="N881">
        <v>569</v>
      </c>
      <c r="O881">
        <v>1698</v>
      </c>
    </row>
    <row r="882" spans="1:15" x14ac:dyDescent="0.3">
      <c r="A882">
        <v>7086361926</v>
      </c>
      <c r="B882" t="s">
        <v>27</v>
      </c>
      <c r="C882">
        <v>12764</v>
      </c>
      <c r="D882" s="10">
        <v>2.1600000858306898</v>
      </c>
      <c r="E882" s="10">
        <v>2.1600000858306898</v>
      </c>
      <c r="F882">
        <v>0</v>
      </c>
      <c r="G882" s="10">
        <v>0</v>
      </c>
      <c r="H882" s="10">
        <v>0</v>
      </c>
      <c r="I882" s="10">
        <v>2.1500000953674299</v>
      </c>
      <c r="J882">
        <v>0</v>
      </c>
      <c r="K882">
        <v>0</v>
      </c>
      <c r="L882">
        <v>0</v>
      </c>
      <c r="M882">
        <v>125</v>
      </c>
      <c r="N882">
        <v>566</v>
      </c>
      <c r="O882">
        <v>2049</v>
      </c>
    </row>
    <row r="883" spans="1:15" x14ac:dyDescent="0.3">
      <c r="A883">
        <v>8378563200</v>
      </c>
      <c r="B883" t="s">
        <v>19</v>
      </c>
      <c r="C883">
        <v>12764</v>
      </c>
      <c r="D883" s="10">
        <v>8.8900003433227504</v>
      </c>
      <c r="E883" s="10">
        <v>8.8900003433227504</v>
      </c>
      <c r="F883">
        <v>0</v>
      </c>
      <c r="G883" s="10">
        <v>5.3699998855590803</v>
      </c>
      <c r="H883" s="10">
        <v>1.0700000524520901</v>
      </c>
      <c r="I883" s="10">
        <v>2.4400000572204599</v>
      </c>
      <c r="J883">
        <v>0</v>
      </c>
      <c r="K883">
        <v>64</v>
      </c>
      <c r="L883">
        <v>21</v>
      </c>
      <c r="M883">
        <v>142</v>
      </c>
      <c r="N883">
        <v>563</v>
      </c>
      <c r="O883">
        <v>3363</v>
      </c>
    </row>
    <row r="884" spans="1:15" x14ac:dyDescent="0.3">
      <c r="A884">
        <v>4702921684</v>
      </c>
      <c r="B884" t="s">
        <v>19</v>
      </c>
      <c r="C884">
        <v>12764</v>
      </c>
      <c r="D884" s="10">
        <v>9.0299997329711896</v>
      </c>
      <c r="E884" s="10">
        <v>9.0299997329711896</v>
      </c>
      <c r="F884">
        <v>0</v>
      </c>
      <c r="G884" s="10">
        <v>0.239999994635582</v>
      </c>
      <c r="H884" s="10">
        <v>1.25</v>
      </c>
      <c r="I884" s="10">
        <v>7.53999996185303</v>
      </c>
      <c r="J884">
        <v>0</v>
      </c>
      <c r="K884">
        <v>3</v>
      </c>
      <c r="L884">
        <v>24</v>
      </c>
      <c r="M884">
        <v>335</v>
      </c>
      <c r="N884">
        <v>556</v>
      </c>
      <c r="O884">
        <v>3328</v>
      </c>
    </row>
    <row r="885" spans="1:15" x14ac:dyDescent="0.3">
      <c r="A885">
        <v>4319703577</v>
      </c>
      <c r="B885" t="s">
        <v>43</v>
      </c>
      <c r="C885">
        <v>12764</v>
      </c>
      <c r="D885" s="10">
        <v>6.3699998855590803</v>
      </c>
      <c r="E885" s="10">
        <v>6.3699998855590803</v>
      </c>
      <c r="F885">
        <v>0</v>
      </c>
      <c r="G885" s="10">
        <v>0.20999999344348899</v>
      </c>
      <c r="H885" s="10">
        <v>0.46000000834464999</v>
      </c>
      <c r="I885" s="10">
        <v>5.6999998092651403</v>
      </c>
      <c r="J885">
        <v>0</v>
      </c>
      <c r="K885">
        <v>3</v>
      </c>
      <c r="L885">
        <v>12</v>
      </c>
      <c r="M885">
        <v>329</v>
      </c>
      <c r="N885">
        <v>555</v>
      </c>
      <c r="O885">
        <v>2260</v>
      </c>
    </row>
    <row r="886" spans="1:15" x14ac:dyDescent="0.3">
      <c r="A886">
        <v>4319703577</v>
      </c>
      <c r="B886" t="s">
        <v>31</v>
      </c>
      <c r="C886">
        <v>12764</v>
      </c>
      <c r="D886" s="10">
        <v>7.2800002098083496</v>
      </c>
      <c r="E886" s="10">
        <v>7.2800002098083496</v>
      </c>
      <c r="F886">
        <v>0</v>
      </c>
      <c r="G886" s="10">
        <v>1.0099999904632599</v>
      </c>
      <c r="H886" s="10">
        <v>0.33000001311302202</v>
      </c>
      <c r="I886" s="10">
        <v>5.9400000572204599</v>
      </c>
      <c r="J886">
        <v>0</v>
      </c>
      <c r="K886">
        <v>13</v>
      </c>
      <c r="L886">
        <v>8</v>
      </c>
      <c r="M886">
        <v>359</v>
      </c>
      <c r="N886">
        <v>552</v>
      </c>
      <c r="O886">
        <v>2367</v>
      </c>
    </row>
    <row r="887" spans="1:15" x14ac:dyDescent="0.3">
      <c r="A887">
        <v>6775888955</v>
      </c>
      <c r="B887" t="s">
        <v>40</v>
      </c>
      <c r="C887">
        <v>12764</v>
      </c>
      <c r="D887" s="10">
        <v>1.4099999666214</v>
      </c>
      <c r="E887" s="10">
        <v>1.4099999666214</v>
      </c>
      <c r="F887">
        <v>0</v>
      </c>
      <c r="G887" s="10">
        <v>0.129999995231628</v>
      </c>
      <c r="H887" s="10">
        <v>0.239999994635582</v>
      </c>
      <c r="I887" s="10">
        <v>1.04999995231628</v>
      </c>
      <c r="J887">
        <v>0</v>
      </c>
      <c r="K887">
        <v>2</v>
      </c>
      <c r="L887">
        <v>5</v>
      </c>
      <c r="M887">
        <v>49</v>
      </c>
      <c r="N887">
        <v>551</v>
      </c>
      <c r="O887">
        <v>1032</v>
      </c>
    </row>
    <row r="888" spans="1:15" x14ac:dyDescent="0.3">
      <c r="A888">
        <v>6962181067</v>
      </c>
      <c r="B888" t="s">
        <v>16</v>
      </c>
      <c r="C888">
        <v>12764</v>
      </c>
      <c r="D888" s="10">
        <v>3.7400000095367401</v>
      </c>
      <c r="E888" s="10">
        <v>3.7400000095367401</v>
      </c>
      <c r="F888">
        <v>0</v>
      </c>
      <c r="G888" s="10">
        <v>0.56999999284744296</v>
      </c>
      <c r="H888" s="10">
        <v>1.21000003814697</v>
      </c>
      <c r="I888" s="10">
        <v>1.96000003814697</v>
      </c>
      <c r="J888">
        <v>0</v>
      </c>
      <c r="K888">
        <v>8</v>
      </c>
      <c r="L888">
        <v>24</v>
      </c>
      <c r="M888">
        <v>142</v>
      </c>
      <c r="N888">
        <v>548</v>
      </c>
      <c r="O888">
        <v>1718</v>
      </c>
    </row>
    <row r="889" spans="1:15" x14ac:dyDescent="0.3">
      <c r="A889">
        <v>4319703577</v>
      </c>
      <c r="B889" t="s">
        <v>26</v>
      </c>
      <c r="C889">
        <v>12764</v>
      </c>
      <c r="D889" s="10">
        <v>3.3099999427795401</v>
      </c>
      <c r="E889" s="10">
        <v>3.3099999427795401</v>
      </c>
      <c r="F889">
        <v>0</v>
      </c>
      <c r="G889" s="10">
        <v>0</v>
      </c>
      <c r="H889" s="10">
        <v>0</v>
      </c>
      <c r="I889" s="10">
        <v>3.3099999427795401</v>
      </c>
      <c r="J889">
        <v>0</v>
      </c>
      <c r="K889">
        <v>0</v>
      </c>
      <c r="L889">
        <v>0</v>
      </c>
      <c r="M889">
        <v>233</v>
      </c>
      <c r="N889">
        <v>546</v>
      </c>
      <c r="O889">
        <v>1945</v>
      </c>
    </row>
    <row r="890" spans="1:15" x14ac:dyDescent="0.3">
      <c r="A890">
        <v>4319703577</v>
      </c>
      <c r="B890" t="s">
        <v>28</v>
      </c>
      <c r="C890">
        <v>12764</v>
      </c>
      <c r="D890" s="10">
        <v>6.21000003814697</v>
      </c>
      <c r="E890" s="10">
        <v>6.21000003814697</v>
      </c>
      <c r="F890">
        <v>0</v>
      </c>
      <c r="G890" s="10">
        <v>0</v>
      </c>
      <c r="H890" s="10">
        <v>0.28000000119209301</v>
      </c>
      <c r="I890" s="10">
        <v>5.9299998283386204</v>
      </c>
      <c r="J890">
        <v>0</v>
      </c>
      <c r="K890">
        <v>0</v>
      </c>
      <c r="L890">
        <v>8</v>
      </c>
      <c r="M890">
        <v>390</v>
      </c>
      <c r="N890">
        <v>544</v>
      </c>
      <c r="O890">
        <v>2314</v>
      </c>
    </row>
    <row r="891" spans="1:15" x14ac:dyDescent="0.3">
      <c r="A891">
        <v>2026352035</v>
      </c>
      <c r="B891" t="s">
        <v>42</v>
      </c>
      <c r="C891">
        <v>12764</v>
      </c>
      <c r="D891" s="10">
        <v>6.6199998855590803</v>
      </c>
      <c r="E891" s="10">
        <v>6.6199998855590803</v>
      </c>
      <c r="F891">
        <v>0</v>
      </c>
      <c r="G891" s="10">
        <v>0</v>
      </c>
      <c r="H891" s="10">
        <v>0</v>
      </c>
      <c r="I891" s="10">
        <v>6.5999999046325701</v>
      </c>
      <c r="J891">
        <v>0</v>
      </c>
      <c r="K891">
        <v>0</v>
      </c>
      <c r="L891">
        <v>0</v>
      </c>
      <c r="M891">
        <v>401</v>
      </c>
      <c r="N891">
        <v>543</v>
      </c>
      <c r="O891">
        <v>1869</v>
      </c>
    </row>
    <row r="892" spans="1:15" x14ac:dyDescent="0.3">
      <c r="A892">
        <v>4702921684</v>
      </c>
      <c r="B892" t="s">
        <v>27</v>
      </c>
      <c r="C892">
        <v>12764</v>
      </c>
      <c r="D892" s="10">
        <v>12.2200002670288</v>
      </c>
      <c r="E892" s="10">
        <v>12.2200002670288</v>
      </c>
      <c r="F892">
        <v>0</v>
      </c>
      <c r="G892" s="10">
        <v>1.20000004768372</v>
      </c>
      <c r="H892" s="10">
        <v>5.1199998855590803</v>
      </c>
      <c r="I892" s="10">
        <v>5.8800001144409197</v>
      </c>
      <c r="J892">
        <v>0</v>
      </c>
      <c r="K892">
        <v>15</v>
      </c>
      <c r="L892">
        <v>95</v>
      </c>
      <c r="M892">
        <v>281</v>
      </c>
      <c r="N892">
        <v>542</v>
      </c>
      <c r="O892">
        <v>3538</v>
      </c>
    </row>
    <row r="893" spans="1:15" x14ac:dyDescent="0.3">
      <c r="A893">
        <v>1503960366</v>
      </c>
      <c r="B893" t="s">
        <v>20</v>
      </c>
      <c r="C893">
        <v>9705</v>
      </c>
      <c r="D893" s="10">
        <v>6.4800000190734899</v>
      </c>
      <c r="E893" s="10">
        <v>6.4800000190734899</v>
      </c>
      <c r="F893">
        <v>0</v>
      </c>
      <c r="G893" s="10">
        <v>3.1900000572204599</v>
      </c>
      <c r="H893" s="10">
        <v>0.77999997138977095</v>
      </c>
      <c r="I893" s="10">
        <v>2.5099999904632599</v>
      </c>
      <c r="J893">
        <v>0</v>
      </c>
      <c r="K893">
        <v>38</v>
      </c>
      <c r="L893">
        <v>20</v>
      </c>
      <c r="M893">
        <v>164</v>
      </c>
      <c r="N893">
        <v>539</v>
      </c>
      <c r="O893">
        <v>1728</v>
      </c>
    </row>
    <row r="894" spans="1:15" x14ac:dyDescent="0.3">
      <c r="A894">
        <v>4388161847</v>
      </c>
      <c r="B894" t="s">
        <v>33</v>
      </c>
      <c r="C894">
        <v>12764</v>
      </c>
      <c r="D894" s="10">
        <v>9.6400003433227504</v>
      </c>
      <c r="E894" s="10">
        <v>9.6400003433227504</v>
      </c>
      <c r="F894">
        <v>0</v>
      </c>
      <c r="G894" s="10">
        <v>0.69999998807907104</v>
      </c>
      <c r="H894" s="10">
        <v>2</v>
      </c>
      <c r="I894" s="10">
        <v>6.9400000572204599</v>
      </c>
      <c r="J894">
        <v>0</v>
      </c>
      <c r="K894">
        <v>14</v>
      </c>
      <c r="L894">
        <v>43</v>
      </c>
      <c r="M894">
        <v>300</v>
      </c>
      <c r="N894">
        <v>537</v>
      </c>
      <c r="O894">
        <v>3283</v>
      </c>
    </row>
    <row r="895" spans="1:15" x14ac:dyDescent="0.3">
      <c r="A895">
        <v>4020332650</v>
      </c>
      <c r="B895" t="s">
        <v>37</v>
      </c>
      <c r="C895">
        <v>12764</v>
      </c>
      <c r="D895" s="10">
        <v>7.3499999046325701</v>
      </c>
      <c r="E895" s="10">
        <v>7.3499999046325701</v>
      </c>
      <c r="F895">
        <v>0</v>
      </c>
      <c r="G895" s="10">
        <v>0.67000001668930098</v>
      </c>
      <c r="H895" s="10">
        <v>1.03999996185303</v>
      </c>
      <c r="I895" s="10">
        <v>5.5799999237060502</v>
      </c>
      <c r="J895">
        <v>0</v>
      </c>
      <c r="K895">
        <v>13</v>
      </c>
      <c r="L895">
        <v>46</v>
      </c>
      <c r="M895">
        <v>346</v>
      </c>
      <c r="N895">
        <v>531</v>
      </c>
      <c r="O895">
        <v>3879</v>
      </c>
    </row>
    <row r="896" spans="1:15" x14ac:dyDescent="0.3">
      <c r="A896">
        <v>2026352035</v>
      </c>
      <c r="B896" t="s">
        <v>37</v>
      </c>
      <c r="C896">
        <v>12764</v>
      </c>
      <c r="D896" s="10">
        <v>4.0700001716613796</v>
      </c>
      <c r="E896" s="10">
        <v>4.0700001716613796</v>
      </c>
      <c r="F896">
        <v>0</v>
      </c>
      <c r="G896" s="10">
        <v>0</v>
      </c>
      <c r="H896" s="10">
        <v>0</v>
      </c>
      <c r="I896" s="10">
        <v>4.0700001716613796</v>
      </c>
      <c r="J896">
        <v>0</v>
      </c>
      <c r="K896">
        <v>0</v>
      </c>
      <c r="L896">
        <v>0</v>
      </c>
      <c r="M896">
        <v>345</v>
      </c>
      <c r="N896">
        <v>530</v>
      </c>
      <c r="O896">
        <v>1658</v>
      </c>
    </row>
    <row r="897" spans="1:15" x14ac:dyDescent="0.3">
      <c r="A897">
        <v>1844505072</v>
      </c>
      <c r="B897" t="s">
        <v>18</v>
      </c>
      <c r="C897">
        <v>12764</v>
      </c>
      <c r="D897" s="10">
        <v>2.53999996185303</v>
      </c>
      <c r="E897" s="10">
        <v>2.53999996185303</v>
      </c>
      <c r="F897">
        <v>0</v>
      </c>
      <c r="G897" s="10">
        <v>0</v>
      </c>
      <c r="H897" s="10">
        <v>0</v>
      </c>
      <c r="I897" s="10">
        <v>2.53999996185303</v>
      </c>
      <c r="J897">
        <v>0</v>
      </c>
      <c r="K897">
        <v>0</v>
      </c>
      <c r="L897">
        <v>0</v>
      </c>
      <c r="M897">
        <v>176</v>
      </c>
      <c r="N897">
        <v>527</v>
      </c>
      <c r="O897">
        <v>1725</v>
      </c>
    </row>
    <row r="898" spans="1:15" x14ac:dyDescent="0.3">
      <c r="A898">
        <v>5577150313</v>
      </c>
      <c r="B898" t="s">
        <v>20</v>
      </c>
      <c r="C898">
        <v>12764</v>
      </c>
      <c r="D898" s="10">
        <v>9.1400003433227504</v>
      </c>
      <c r="E898" s="10">
        <v>9.1400003433227504</v>
      </c>
      <c r="F898">
        <v>0</v>
      </c>
      <c r="G898" s="10">
        <v>5.9800000190734899</v>
      </c>
      <c r="H898" s="10">
        <v>0.82999998331069902</v>
      </c>
      <c r="I898" s="10">
        <v>2.3199999332428001</v>
      </c>
      <c r="J898">
        <v>0</v>
      </c>
      <c r="K898">
        <v>200</v>
      </c>
      <c r="L898">
        <v>37</v>
      </c>
      <c r="M898">
        <v>159</v>
      </c>
      <c r="N898">
        <v>525</v>
      </c>
      <c r="O898">
        <v>4552</v>
      </c>
    </row>
    <row r="899" spans="1:15" x14ac:dyDescent="0.3">
      <c r="A899">
        <v>6117666160</v>
      </c>
      <c r="B899" t="s">
        <v>34</v>
      </c>
      <c r="C899">
        <v>12764</v>
      </c>
      <c r="D899" s="10">
        <v>6.7300000190734899</v>
      </c>
      <c r="E899" s="10">
        <v>6.7300000190734899</v>
      </c>
      <c r="F899">
        <v>0</v>
      </c>
      <c r="G899" s="10">
        <v>0</v>
      </c>
      <c r="H899" s="10">
        <v>0</v>
      </c>
      <c r="I899" s="10">
        <v>6.7300000190734899</v>
      </c>
      <c r="J899">
        <v>0</v>
      </c>
      <c r="K899">
        <v>0</v>
      </c>
      <c r="L899">
        <v>0</v>
      </c>
      <c r="M899">
        <v>397</v>
      </c>
      <c r="N899">
        <v>525</v>
      </c>
      <c r="O899">
        <v>2361</v>
      </c>
    </row>
    <row r="900" spans="1:15" x14ac:dyDescent="0.3">
      <c r="A900">
        <v>5553957443</v>
      </c>
      <c r="B900" t="s">
        <v>19</v>
      </c>
      <c r="C900">
        <v>12764</v>
      </c>
      <c r="D900" s="10">
        <v>3.7699999809265101</v>
      </c>
      <c r="E900" s="10">
        <v>3.7699999809265101</v>
      </c>
      <c r="F900">
        <v>0</v>
      </c>
      <c r="G900" s="10">
        <v>0</v>
      </c>
      <c r="H900" s="10">
        <v>0</v>
      </c>
      <c r="I900" s="10">
        <v>3.7699999809265101</v>
      </c>
      <c r="J900">
        <v>0</v>
      </c>
      <c r="K900">
        <v>0</v>
      </c>
      <c r="L900">
        <v>0</v>
      </c>
      <c r="M900">
        <v>288</v>
      </c>
      <c r="N900">
        <v>521</v>
      </c>
      <c r="O900">
        <v>1831</v>
      </c>
    </row>
    <row r="901" spans="1:15" x14ac:dyDescent="0.3">
      <c r="A901">
        <v>6117666160</v>
      </c>
      <c r="B901" t="s">
        <v>41</v>
      </c>
      <c r="C901">
        <v>12764</v>
      </c>
      <c r="D901" s="10">
        <v>5.5300002098083496</v>
      </c>
      <c r="E901" s="10">
        <v>5.5300002098083496</v>
      </c>
      <c r="F901">
        <v>0</v>
      </c>
      <c r="G901" s="10">
        <v>0</v>
      </c>
      <c r="H901" s="10">
        <v>0</v>
      </c>
      <c r="I901" s="10">
        <v>5.5300002098083496</v>
      </c>
      <c r="J901">
        <v>0</v>
      </c>
      <c r="K901">
        <v>0</v>
      </c>
      <c r="L901">
        <v>0</v>
      </c>
      <c r="M901">
        <v>318</v>
      </c>
      <c r="N901">
        <v>517</v>
      </c>
      <c r="O901">
        <v>2250</v>
      </c>
    </row>
    <row r="902" spans="1:15" x14ac:dyDescent="0.3">
      <c r="A902">
        <v>2026352035</v>
      </c>
      <c r="B902" t="s">
        <v>39</v>
      </c>
      <c r="C902">
        <v>12764</v>
      </c>
      <c r="D902" s="10">
        <v>5.0799999237060502</v>
      </c>
      <c r="E902" s="10">
        <v>5.0799999237060502</v>
      </c>
      <c r="F902">
        <v>0</v>
      </c>
      <c r="G902" s="10">
        <v>0</v>
      </c>
      <c r="H902" s="10">
        <v>0</v>
      </c>
      <c r="I902" s="10">
        <v>5.0799999237060502</v>
      </c>
      <c r="J902">
        <v>0</v>
      </c>
      <c r="K902">
        <v>0</v>
      </c>
      <c r="L902">
        <v>0</v>
      </c>
      <c r="M902">
        <v>383</v>
      </c>
      <c r="N902">
        <v>511</v>
      </c>
      <c r="O902">
        <v>1736</v>
      </c>
    </row>
    <row r="903" spans="1:15" x14ac:dyDescent="0.3">
      <c r="A903">
        <v>2347167796</v>
      </c>
      <c r="B903" t="s">
        <v>20</v>
      </c>
      <c r="C903">
        <v>12764</v>
      </c>
      <c r="D903" s="10">
        <v>3.6199998855590798</v>
      </c>
      <c r="E903" s="10">
        <v>3.6199998855590798</v>
      </c>
      <c r="F903">
        <v>0</v>
      </c>
      <c r="G903" s="10">
        <v>7.9999998211860698E-2</v>
      </c>
      <c r="H903" s="10">
        <v>0.28000000119209301</v>
      </c>
      <c r="I903" s="10">
        <v>3.2599999904632599</v>
      </c>
      <c r="J903">
        <v>0</v>
      </c>
      <c r="K903">
        <v>1</v>
      </c>
      <c r="L903">
        <v>7</v>
      </c>
      <c r="M903">
        <v>249</v>
      </c>
      <c r="N903">
        <v>508</v>
      </c>
      <c r="O903">
        <v>1882</v>
      </c>
    </row>
    <row r="904" spans="1:15" x14ac:dyDescent="0.3">
      <c r="A904">
        <v>4388161847</v>
      </c>
      <c r="B904" t="s">
        <v>40</v>
      </c>
      <c r="C904">
        <v>12764</v>
      </c>
      <c r="D904" s="10">
        <v>17.540000915527301</v>
      </c>
      <c r="E904" s="10">
        <v>17.540000915527301</v>
      </c>
      <c r="F904">
        <v>0</v>
      </c>
      <c r="G904" s="10">
        <v>9.4499998092651403</v>
      </c>
      <c r="H904" s="10">
        <v>2.7699999809265101</v>
      </c>
      <c r="I904" s="10">
        <v>5.3299999237060502</v>
      </c>
      <c r="J904">
        <v>0</v>
      </c>
      <c r="K904">
        <v>120</v>
      </c>
      <c r="L904">
        <v>56</v>
      </c>
      <c r="M904">
        <v>260</v>
      </c>
      <c r="N904">
        <v>508</v>
      </c>
      <c r="O904">
        <v>4022</v>
      </c>
    </row>
    <row r="905" spans="1:15" x14ac:dyDescent="0.3">
      <c r="A905">
        <v>5553957443</v>
      </c>
      <c r="B905" t="s">
        <v>33</v>
      </c>
      <c r="C905">
        <v>12764</v>
      </c>
      <c r="D905" s="10">
        <v>0.77999997138977095</v>
      </c>
      <c r="E905" s="10">
        <v>0.77999997138977095</v>
      </c>
      <c r="F905">
        <v>0</v>
      </c>
      <c r="G905" s="10">
        <v>0</v>
      </c>
      <c r="H905" s="10">
        <v>0</v>
      </c>
      <c r="I905" s="10">
        <v>0.77999997138977095</v>
      </c>
      <c r="J905">
        <v>0</v>
      </c>
      <c r="K905">
        <v>0</v>
      </c>
      <c r="L905">
        <v>0</v>
      </c>
      <c r="M905">
        <v>84</v>
      </c>
      <c r="N905">
        <v>506</v>
      </c>
      <c r="O905">
        <v>1463</v>
      </c>
    </row>
    <row r="906" spans="1:15" x14ac:dyDescent="0.3">
      <c r="A906">
        <v>5553957443</v>
      </c>
      <c r="B906" t="s">
        <v>41</v>
      </c>
      <c r="C906">
        <v>12764</v>
      </c>
      <c r="D906" s="10">
        <v>4</v>
      </c>
      <c r="E906" s="10">
        <v>4</v>
      </c>
      <c r="F906">
        <v>0</v>
      </c>
      <c r="G906" s="10">
        <v>0.21999999880790699</v>
      </c>
      <c r="H906" s="10">
        <v>0.46999999880790699</v>
      </c>
      <c r="I906" s="10">
        <v>3.2999999523162802</v>
      </c>
      <c r="J906">
        <v>0</v>
      </c>
      <c r="K906">
        <v>3</v>
      </c>
      <c r="L906">
        <v>8</v>
      </c>
      <c r="M906">
        <v>210</v>
      </c>
      <c r="N906">
        <v>505</v>
      </c>
      <c r="O906">
        <v>1762</v>
      </c>
    </row>
    <row r="907" spans="1:15" x14ac:dyDescent="0.3">
      <c r="A907">
        <v>6117666160</v>
      </c>
      <c r="B907" t="s">
        <v>19</v>
      </c>
      <c r="C907">
        <v>12764</v>
      </c>
      <c r="D907" s="10">
        <v>10.9099998474121</v>
      </c>
      <c r="E907" s="10">
        <v>10.9099998474121</v>
      </c>
      <c r="F907">
        <v>0</v>
      </c>
      <c r="G907" s="10">
        <v>0.57999998331069902</v>
      </c>
      <c r="H907" s="10">
        <v>0.85000002384185802</v>
      </c>
      <c r="I907" s="10">
        <v>9.4799995422363299</v>
      </c>
      <c r="J907">
        <v>0</v>
      </c>
      <c r="K907">
        <v>7</v>
      </c>
      <c r="L907">
        <v>15</v>
      </c>
      <c r="M907">
        <v>518</v>
      </c>
      <c r="N907">
        <v>502</v>
      </c>
      <c r="O907">
        <v>2828</v>
      </c>
    </row>
    <row r="908" spans="1:15" x14ac:dyDescent="0.3">
      <c r="A908">
        <v>5577150313</v>
      </c>
      <c r="B908" t="s">
        <v>34</v>
      </c>
      <c r="C908">
        <v>12764</v>
      </c>
      <c r="D908" s="10">
        <v>9.9899997711181605</v>
      </c>
      <c r="E908" s="10">
        <v>9.9899997711181605</v>
      </c>
      <c r="F908">
        <v>0</v>
      </c>
      <c r="G908" s="10">
        <v>5.3099999427795401</v>
      </c>
      <c r="H908" s="10">
        <v>1.4400000572204601</v>
      </c>
      <c r="I908" s="10">
        <v>3.2400000095367401</v>
      </c>
      <c r="J908">
        <v>0</v>
      </c>
      <c r="K908">
        <v>194</v>
      </c>
      <c r="L908">
        <v>72</v>
      </c>
      <c r="M908">
        <v>178</v>
      </c>
      <c r="N908">
        <v>499</v>
      </c>
      <c r="O908">
        <v>4546</v>
      </c>
    </row>
    <row r="909" spans="1:15" x14ac:dyDescent="0.3">
      <c r="A909">
        <v>2026352035</v>
      </c>
      <c r="B909" t="s">
        <v>32</v>
      </c>
      <c r="C909">
        <v>12764</v>
      </c>
      <c r="D909" s="10">
        <v>4.71000003814697</v>
      </c>
      <c r="E909" s="10">
        <v>4.71000003814697</v>
      </c>
      <c r="F909">
        <v>0</v>
      </c>
      <c r="G909" s="10">
        <v>0</v>
      </c>
      <c r="H909" s="10">
        <v>0</v>
      </c>
      <c r="I909" s="10">
        <v>4.71000003814697</v>
      </c>
      <c r="J909">
        <v>0</v>
      </c>
      <c r="K909">
        <v>0</v>
      </c>
      <c r="L909">
        <v>0</v>
      </c>
      <c r="M909">
        <v>352</v>
      </c>
      <c r="N909">
        <v>492</v>
      </c>
      <c r="O909">
        <v>1692</v>
      </c>
    </row>
    <row r="910" spans="1:15" x14ac:dyDescent="0.3">
      <c r="A910">
        <v>4319703577</v>
      </c>
      <c r="B910" t="s">
        <v>42</v>
      </c>
      <c r="C910">
        <v>12764</v>
      </c>
      <c r="D910" s="10">
        <v>6.96000003814697</v>
      </c>
      <c r="E910" s="10">
        <v>6.96000003814697</v>
      </c>
      <c r="F910">
        <v>0</v>
      </c>
      <c r="G910" s="10">
        <v>0.140000000596046</v>
      </c>
      <c r="H910" s="10">
        <v>0.56000000238418601</v>
      </c>
      <c r="I910" s="10">
        <v>6.25</v>
      </c>
      <c r="J910">
        <v>0</v>
      </c>
      <c r="K910">
        <v>2</v>
      </c>
      <c r="L910">
        <v>14</v>
      </c>
      <c r="M910">
        <v>374</v>
      </c>
      <c r="N910">
        <v>490</v>
      </c>
      <c r="O910">
        <v>2345</v>
      </c>
    </row>
    <row r="911" spans="1:15" x14ac:dyDescent="0.3">
      <c r="A911">
        <v>6962181067</v>
      </c>
      <c r="B911" t="s">
        <v>26</v>
      </c>
      <c r="C911">
        <v>12764</v>
      </c>
      <c r="D911" s="10">
        <v>13.2399997711182</v>
      </c>
      <c r="E911" s="10">
        <v>13.2399997711182</v>
      </c>
      <c r="F911">
        <v>0</v>
      </c>
      <c r="G911" s="10">
        <v>4.1999998092651403</v>
      </c>
      <c r="H911" s="10">
        <v>2</v>
      </c>
      <c r="I911" s="10">
        <v>7.03999996185303</v>
      </c>
      <c r="J911">
        <v>0</v>
      </c>
      <c r="K911">
        <v>58</v>
      </c>
      <c r="L911">
        <v>41</v>
      </c>
      <c r="M911">
        <v>347</v>
      </c>
      <c r="N911">
        <v>484</v>
      </c>
      <c r="O911">
        <v>2571</v>
      </c>
    </row>
    <row r="912" spans="1:15" x14ac:dyDescent="0.3">
      <c r="A912">
        <v>2026352035</v>
      </c>
      <c r="B912" t="s">
        <v>38</v>
      </c>
      <c r="C912">
        <v>12764</v>
      </c>
      <c r="D912" s="10">
        <v>7.53999996185303</v>
      </c>
      <c r="E912" s="10">
        <v>7.53999996185303</v>
      </c>
      <c r="F912">
        <v>0</v>
      </c>
      <c r="G912" s="10">
        <v>0</v>
      </c>
      <c r="H912" s="10">
        <v>0</v>
      </c>
      <c r="I912" s="10">
        <v>7.53999996185303</v>
      </c>
      <c r="J912">
        <v>0</v>
      </c>
      <c r="K912">
        <v>0</v>
      </c>
      <c r="L912">
        <v>0</v>
      </c>
      <c r="M912">
        <v>475</v>
      </c>
      <c r="N912">
        <v>479</v>
      </c>
      <c r="O912">
        <v>1926</v>
      </c>
    </row>
    <row r="913" spans="1:15" x14ac:dyDescent="0.3">
      <c r="A913">
        <v>6117666160</v>
      </c>
      <c r="B913" t="s">
        <v>32</v>
      </c>
      <c r="C913">
        <v>12764</v>
      </c>
      <c r="D913" s="10">
        <v>7.2399997711181596</v>
      </c>
      <c r="E913" s="10">
        <v>7.2399997711181596</v>
      </c>
      <c r="F913">
        <v>0</v>
      </c>
      <c r="G913" s="10">
        <v>0</v>
      </c>
      <c r="H913" s="10">
        <v>0</v>
      </c>
      <c r="I913" s="10">
        <v>7.2399997711181596</v>
      </c>
      <c r="J913">
        <v>0</v>
      </c>
      <c r="K913">
        <v>0</v>
      </c>
      <c r="L913">
        <v>0</v>
      </c>
      <c r="M913">
        <v>461</v>
      </c>
      <c r="N913">
        <v>479</v>
      </c>
      <c r="O913">
        <v>2560</v>
      </c>
    </row>
    <row r="914" spans="1:15" x14ac:dyDescent="0.3">
      <c r="A914">
        <v>6117666160</v>
      </c>
      <c r="B914" t="s">
        <v>38</v>
      </c>
      <c r="C914">
        <v>12764</v>
      </c>
      <c r="D914" s="10">
        <v>7.4000000953674299</v>
      </c>
      <c r="E914" s="10">
        <v>7.4000000953674299</v>
      </c>
      <c r="F914">
        <v>0</v>
      </c>
      <c r="G914" s="10">
        <v>0</v>
      </c>
      <c r="H914" s="10">
        <v>0</v>
      </c>
      <c r="I914" s="10">
        <v>7.4000000953674299</v>
      </c>
      <c r="J914">
        <v>0</v>
      </c>
      <c r="K914">
        <v>0</v>
      </c>
      <c r="L914">
        <v>0</v>
      </c>
      <c r="M914">
        <v>487</v>
      </c>
      <c r="N914">
        <v>479</v>
      </c>
      <c r="O914">
        <v>2636</v>
      </c>
    </row>
    <row r="915" spans="1:15" x14ac:dyDescent="0.3">
      <c r="A915">
        <v>5577150313</v>
      </c>
      <c r="B915" t="s">
        <v>19</v>
      </c>
      <c r="C915">
        <v>12764</v>
      </c>
      <c r="D915" s="10">
        <v>10.6599998474121</v>
      </c>
      <c r="E915" s="10">
        <v>10.6599998474121</v>
      </c>
      <c r="F915">
        <v>0</v>
      </c>
      <c r="G915" s="10">
        <v>6.6399998664856001</v>
      </c>
      <c r="H915" s="10">
        <v>1.2799999713897701</v>
      </c>
      <c r="I915" s="10">
        <v>2.7300000190734899</v>
      </c>
      <c r="J915">
        <v>0</v>
      </c>
      <c r="K915">
        <v>184</v>
      </c>
      <c r="L915">
        <v>56</v>
      </c>
      <c r="M915">
        <v>158</v>
      </c>
      <c r="N915">
        <v>472</v>
      </c>
      <c r="O915">
        <v>4274</v>
      </c>
    </row>
    <row r="916" spans="1:15" x14ac:dyDescent="0.3">
      <c r="A916">
        <v>4702921684</v>
      </c>
      <c r="B916" t="s">
        <v>26</v>
      </c>
      <c r="C916">
        <v>12764</v>
      </c>
      <c r="D916" s="10">
        <v>12.2700004577637</v>
      </c>
      <c r="E916" s="10">
        <v>12.2700004577637</v>
      </c>
      <c r="F916">
        <v>0</v>
      </c>
      <c r="G916" s="10">
        <v>0.75999999046325695</v>
      </c>
      <c r="H916" s="10">
        <v>3.2400000095367401</v>
      </c>
      <c r="I916" s="10">
        <v>8.2700004577636701</v>
      </c>
      <c r="J916">
        <v>0</v>
      </c>
      <c r="K916">
        <v>9</v>
      </c>
      <c r="L916">
        <v>66</v>
      </c>
      <c r="M916">
        <v>408</v>
      </c>
      <c r="N916">
        <v>469</v>
      </c>
      <c r="O916">
        <v>3691</v>
      </c>
    </row>
    <row r="917" spans="1:15" x14ac:dyDescent="0.3">
      <c r="A917">
        <v>6117666160</v>
      </c>
      <c r="B917" t="s">
        <v>26</v>
      </c>
      <c r="C917">
        <v>12764</v>
      </c>
      <c r="D917" s="10">
        <v>8.6800003051757795</v>
      </c>
      <c r="E917" s="10">
        <v>8.6800003051757795</v>
      </c>
      <c r="F917">
        <v>0</v>
      </c>
      <c r="G917" s="10">
        <v>0</v>
      </c>
      <c r="H917" s="10">
        <v>0</v>
      </c>
      <c r="I917" s="10">
        <v>8.6800003051757795</v>
      </c>
      <c r="J917">
        <v>0</v>
      </c>
      <c r="K917">
        <v>0</v>
      </c>
      <c r="L917">
        <v>0</v>
      </c>
      <c r="M917">
        <v>512</v>
      </c>
      <c r="N917">
        <v>468</v>
      </c>
      <c r="O917">
        <v>2651</v>
      </c>
    </row>
    <row r="918" spans="1:15" x14ac:dyDescent="0.3">
      <c r="A918">
        <v>2026352035</v>
      </c>
      <c r="B918" t="s">
        <v>26</v>
      </c>
      <c r="C918">
        <v>12764</v>
      </c>
      <c r="D918" s="10">
        <v>7.71000003814697</v>
      </c>
      <c r="E918" s="10">
        <v>7.71000003814697</v>
      </c>
      <c r="F918">
        <v>0</v>
      </c>
      <c r="G918" s="10">
        <v>0</v>
      </c>
      <c r="H918" s="10">
        <v>0</v>
      </c>
      <c r="I918" s="10">
        <v>7.71000003814697</v>
      </c>
      <c r="J918">
        <v>0</v>
      </c>
      <c r="K918">
        <v>0</v>
      </c>
      <c r="L918">
        <v>0</v>
      </c>
      <c r="M918">
        <v>432</v>
      </c>
      <c r="N918">
        <v>458</v>
      </c>
      <c r="O918">
        <v>1916</v>
      </c>
    </row>
    <row r="919" spans="1:15" x14ac:dyDescent="0.3">
      <c r="A919">
        <v>6117666160</v>
      </c>
      <c r="B919" t="s">
        <v>40</v>
      </c>
      <c r="C919">
        <v>12764</v>
      </c>
      <c r="D919" s="10">
        <v>5.53999996185303</v>
      </c>
      <c r="E919" s="10">
        <v>5.53999996185303</v>
      </c>
      <c r="F919">
        <v>0</v>
      </c>
      <c r="G919" s="10">
        <v>0</v>
      </c>
      <c r="H919" s="10">
        <v>0</v>
      </c>
      <c r="I919" s="10">
        <v>5.53999996185303</v>
      </c>
      <c r="J919">
        <v>0</v>
      </c>
      <c r="K919">
        <v>0</v>
      </c>
      <c r="L919">
        <v>0</v>
      </c>
      <c r="M919">
        <v>412</v>
      </c>
      <c r="N919">
        <v>456</v>
      </c>
      <c r="O919">
        <v>2469</v>
      </c>
    </row>
    <row r="920" spans="1:15" x14ac:dyDescent="0.3">
      <c r="A920">
        <v>5553957443</v>
      </c>
      <c r="B920" t="s">
        <v>26</v>
      </c>
      <c r="C920">
        <v>12764</v>
      </c>
      <c r="D920" s="10">
        <v>2.6900000572204599</v>
      </c>
      <c r="E920" s="10">
        <v>2.6900000572204599</v>
      </c>
      <c r="F920">
        <v>0</v>
      </c>
      <c r="G920" s="10">
        <v>0</v>
      </c>
      <c r="H920" s="10">
        <v>0</v>
      </c>
      <c r="I920" s="10">
        <v>2.6800000667571999</v>
      </c>
      <c r="J920">
        <v>0</v>
      </c>
      <c r="K920">
        <v>0</v>
      </c>
      <c r="L920">
        <v>0</v>
      </c>
      <c r="M920">
        <v>272</v>
      </c>
      <c r="N920">
        <v>443</v>
      </c>
      <c r="O920">
        <v>1776</v>
      </c>
    </row>
    <row r="921" spans="1:15" x14ac:dyDescent="0.3">
      <c r="A921">
        <v>4702921684</v>
      </c>
      <c r="B921" t="s">
        <v>20</v>
      </c>
      <c r="C921">
        <v>12764</v>
      </c>
      <c r="D921" s="10">
        <v>10.289999961853001</v>
      </c>
      <c r="E921" s="10">
        <v>10.289999961853001</v>
      </c>
      <c r="F921">
        <v>0</v>
      </c>
      <c r="G921" s="10">
        <v>0.95999997854232799</v>
      </c>
      <c r="H921" s="10">
        <v>3.46000003814697</v>
      </c>
      <c r="I921" s="10">
        <v>5.8800001144409197</v>
      </c>
      <c r="J921">
        <v>0</v>
      </c>
      <c r="K921">
        <v>12</v>
      </c>
      <c r="L921">
        <v>66</v>
      </c>
      <c r="M921">
        <v>302</v>
      </c>
      <c r="N921">
        <v>437</v>
      </c>
      <c r="O921">
        <v>3394</v>
      </c>
    </row>
    <row r="922" spans="1:15" x14ac:dyDescent="0.3">
      <c r="A922">
        <v>5553957443</v>
      </c>
      <c r="B922" t="s">
        <v>34</v>
      </c>
      <c r="C922">
        <v>12764</v>
      </c>
      <c r="D922" s="10">
        <v>3.3699998855590798</v>
      </c>
      <c r="E922" s="10">
        <v>3.3699998855590798</v>
      </c>
      <c r="F922">
        <v>0</v>
      </c>
      <c r="G922" s="10">
        <v>0</v>
      </c>
      <c r="H922" s="10">
        <v>0</v>
      </c>
      <c r="I922" s="10">
        <v>3.3699998855590798</v>
      </c>
      <c r="J922">
        <v>0</v>
      </c>
      <c r="K922">
        <v>0</v>
      </c>
      <c r="L922">
        <v>0</v>
      </c>
      <c r="M922">
        <v>237</v>
      </c>
      <c r="N922">
        <v>436</v>
      </c>
      <c r="O922">
        <v>1747</v>
      </c>
    </row>
    <row r="923" spans="1:15" x14ac:dyDescent="0.3">
      <c r="A923">
        <v>8378563200</v>
      </c>
      <c r="B923" t="s">
        <v>45</v>
      </c>
      <c r="C923">
        <v>12764</v>
      </c>
      <c r="D923" s="10">
        <v>3.6199998855590798</v>
      </c>
      <c r="E923" s="10">
        <v>3.6199998855590798</v>
      </c>
      <c r="F923">
        <v>0</v>
      </c>
      <c r="G923" s="10">
        <v>0.64999997615814198</v>
      </c>
      <c r="H923" s="10">
        <v>0.270000010728836</v>
      </c>
      <c r="I923" s="10">
        <v>2.6900000572204599</v>
      </c>
      <c r="J923">
        <v>0</v>
      </c>
      <c r="K923">
        <v>8</v>
      </c>
      <c r="L923">
        <v>6</v>
      </c>
      <c r="M923">
        <v>102</v>
      </c>
      <c r="N923">
        <v>433</v>
      </c>
      <c r="O923">
        <v>1976</v>
      </c>
    </row>
    <row r="924" spans="1:15" x14ac:dyDescent="0.3">
      <c r="A924">
        <v>5577150313</v>
      </c>
      <c r="B924" t="s">
        <v>27</v>
      </c>
      <c r="C924">
        <v>12764</v>
      </c>
      <c r="D924" s="10">
        <v>11.7799997329712</v>
      </c>
      <c r="E924" s="10">
        <v>11.7799997329712</v>
      </c>
      <c r="F924">
        <v>0</v>
      </c>
      <c r="G924" s="10">
        <v>7.6500000953674299</v>
      </c>
      <c r="H924" s="10">
        <v>2.1500000953674299</v>
      </c>
      <c r="I924" s="10">
        <v>1.9800000190734901</v>
      </c>
      <c r="J924">
        <v>0</v>
      </c>
      <c r="K924">
        <v>210</v>
      </c>
      <c r="L924">
        <v>65</v>
      </c>
      <c r="M924">
        <v>141</v>
      </c>
      <c r="N924">
        <v>425</v>
      </c>
      <c r="O924">
        <v>4392</v>
      </c>
    </row>
    <row r="925" spans="1:15" x14ac:dyDescent="0.3">
      <c r="A925">
        <v>6117666160</v>
      </c>
      <c r="B925" t="s">
        <v>22</v>
      </c>
      <c r="C925">
        <v>12764</v>
      </c>
      <c r="D925" s="10">
        <v>8.4099998474121094</v>
      </c>
      <c r="E925" s="10">
        <v>8.4099998474121094</v>
      </c>
      <c r="F925">
        <v>0</v>
      </c>
      <c r="G925" s="10">
        <v>0</v>
      </c>
      <c r="H925" s="10">
        <v>0</v>
      </c>
      <c r="I925" s="10">
        <v>8.4099998474121094</v>
      </c>
      <c r="J925">
        <v>0</v>
      </c>
      <c r="K925">
        <v>0</v>
      </c>
      <c r="L925">
        <v>0</v>
      </c>
      <c r="M925">
        <v>480</v>
      </c>
      <c r="N925">
        <v>425</v>
      </c>
      <c r="O925">
        <v>2606</v>
      </c>
    </row>
    <row r="926" spans="1:15" x14ac:dyDescent="0.3">
      <c r="A926">
        <v>6117666160</v>
      </c>
      <c r="B926" t="s">
        <v>30</v>
      </c>
      <c r="C926">
        <v>12764</v>
      </c>
      <c r="D926" s="10">
        <v>7.1100001335143999</v>
      </c>
      <c r="E926" s="10">
        <v>7.1100001335143999</v>
      </c>
      <c r="F926">
        <v>0</v>
      </c>
      <c r="G926" s="10">
        <v>0</v>
      </c>
      <c r="H926" s="10">
        <v>0</v>
      </c>
      <c r="I926" s="10">
        <v>7.1100001335143999</v>
      </c>
      <c r="J926">
        <v>0</v>
      </c>
      <c r="K926">
        <v>0</v>
      </c>
      <c r="L926">
        <v>0</v>
      </c>
      <c r="M926">
        <v>458</v>
      </c>
      <c r="N926">
        <v>417</v>
      </c>
      <c r="O926">
        <v>2576</v>
      </c>
    </row>
    <row r="927" spans="1:15" x14ac:dyDescent="0.3">
      <c r="A927">
        <v>6117666160</v>
      </c>
      <c r="B927" t="s">
        <v>25</v>
      </c>
      <c r="C927">
        <v>12764</v>
      </c>
      <c r="D927" s="10">
        <v>6.1999998092651403</v>
      </c>
      <c r="E927" s="10">
        <v>6.1999998092651403</v>
      </c>
      <c r="F927">
        <v>0</v>
      </c>
      <c r="G927" s="10">
        <v>0</v>
      </c>
      <c r="H927" s="10">
        <v>0</v>
      </c>
      <c r="I927" s="10">
        <v>6.1999998092651403</v>
      </c>
      <c r="J927">
        <v>0</v>
      </c>
      <c r="K927">
        <v>0</v>
      </c>
      <c r="L927">
        <v>0</v>
      </c>
      <c r="M927">
        <v>402</v>
      </c>
      <c r="N927">
        <v>413</v>
      </c>
      <c r="O927">
        <v>2409</v>
      </c>
    </row>
    <row r="928" spans="1:15" x14ac:dyDescent="0.3">
      <c r="A928">
        <v>4445114986</v>
      </c>
      <c r="B928" t="s">
        <v>45</v>
      </c>
      <c r="C928">
        <v>12764</v>
      </c>
      <c r="D928" s="10">
        <v>0.519999980926514</v>
      </c>
      <c r="E928" s="10">
        <v>0.519999980926514</v>
      </c>
      <c r="F928">
        <v>0</v>
      </c>
      <c r="G928" s="10">
        <v>0</v>
      </c>
      <c r="H928" s="10">
        <v>0</v>
      </c>
      <c r="I928" s="10">
        <v>0.519999980926514</v>
      </c>
      <c r="J928">
        <v>0</v>
      </c>
      <c r="K928">
        <v>0</v>
      </c>
      <c r="L928">
        <v>0</v>
      </c>
      <c r="M928">
        <v>58</v>
      </c>
      <c r="N928">
        <v>380</v>
      </c>
      <c r="O928">
        <v>1212</v>
      </c>
    </row>
    <row r="929" spans="1:15" x14ac:dyDescent="0.3">
      <c r="A929">
        <v>7086361926</v>
      </c>
      <c r="B929" t="s">
        <v>45</v>
      </c>
      <c r="C929">
        <v>12764</v>
      </c>
      <c r="D929" s="10">
        <v>2.5599999427795401</v>
      </c>
      <c r="E929" s="10">
        <v>2.5599999427795401</v>
      </c>
      <c r="F929">
        <v>0</v>
      </c>
      <c r="G929" s="10">
        <v>0.37999999523162797</v>
      </c>
      <c r="H929" s="10">
        <v>0.270000010728836</v>
      </c>
      <c r="I929" s="10">
        <v>1.8899999856948899</v>
      </c>
      <c r="J929">
        <v>0</v>
      </c>
      <c r="K929">
        <v>5</v>
      </c>
      <c r="L929">
        <v>4</v>
      </c>
      <c r="M929">
        <v>58</v>
      </c>
      <c r="N929">
        <v>343</v>
      </c>
      <c r="O929">
        <v>1199</v>
      </c>
    </row>
    <row r="930" spans="1:15" x14ac:dyDescent="0.3">
      <c r="A930">
        <v>2026352035</v>
      </c>
      <c r="B930" t="s">
        <v>45</v>
      </c>
      <c r="C930">
        <v>12764</v>
      </c>
      <c r="D930" s="10">
        <v>5.5100002288818404</v>
      </c>
      <c r="E930" s="10">
        <v>5.5100002288818404</v>
      </c>
      <c r="F930">
        <v>0</v>
      </c>
      <c r="G930" s="10">
        <v>0</v>
      </c>
      <c r="H930" s="10">
        <v>0</v>
      </c>
      <c r="I930" s="10">
        <v>5.5100002288818404</v>
      </c>
      <c r="J930">
        <v>0</v>
      </c>
      <c r="K930">
        <v>0</v>
      </c>
      <c r="L930">
        <v>0</v>
      </c>
      <c r="M930">
        <v>343</v>
      </c>
      <c r="N930">
        <v>330</v>
      </c>
      <c r="O930">
        <v>1364</v>
      </c>
    </row>
    <row r="931" spans="1:15" x14ac:dyDescent="0.3">
      <c r="A931">
        <v>5577150313</v>
      </c>
      <c r="B931" t="s">
        <v>44</v>
      </c>
      <c r="C931">
        <v>12764</v>
      </c>
      <c r="D931" s="10">
        <v>3.03999996185303</v>
      </c>
      <c r="E931" s="10">
        <v>3.03999996185303</v>
      </c>
      <c r="F931">
        <v>0</v>
      </c>
      <c r="G931" s="10">
        <v>1.83000004291534</v>
      </c>
      <c r="H931" s="10">
        <v>0.30000001192092901</v>
      </c>
      <c r="I931" s="10">
        <v>0.88999998569488503</v>
      </c>
      <c r="J931">
        <v>0</v>
      </c>
      <c r="K931">
        <v>45</v>
      </c>
      <c r="L931">
        <v>15</v>
      </c>
      <c r="M931">
        <v>63</v>
      </c>
      <c r="N931">
        <v>257</v>
      </c>
      <c r="O931">
        <v>1665</v>
      </c>
    </row>
    <row r="932" spans="1:15" x14ac:dyDescent="0.3">
      <c r="A932">
        <v>4702921684</v>
      </c>
      <c r="B932" t="s">
        <v>45</v>
      </c>
      <c r="C932">
        <v>12764</v>
      </c>
      <c r="D932" s="10">
        <v>2.2300000190734899</v>
      </c>
      <c r="E932" s="10">
        <v>2.2300000190734899</v>
      </c>
      <c r="F932">
        <v>0</v>
      </c>
      <c r="G932" s="10">
        <v>0</v>
      </c>
      <c r="H932" s="10">
        <v>0</v>
      </c>
      <c r="I932" s="10">
        <v>2.2300000190734899</v>
      </c>
      <c r="J932">
        <v>0</v>
      </c>
      <c r="K932">
        <v>0</v>
      </c>
      <c r="L932">
        <v>0</v>
      </c>
      <c r="M932">
        <v>68</v>
      </c>
      <c r="N932">
        <v>241</v>
      </c>
      <c r="O932">
        <v>1240</v>
      </c>
    </row>
    <row r="933" spans="1:15" x14ac:dyDescent="0.3">
      <c r="A933">
        <v>5553957443</v>
      </c>
      <c r="B933" t="s">
        <v>45</v>
      </c>
      <c r="C933">
        <v>12764</v>
      </c>
      <c r="D933" s="10">
        <v>2.03999996185303</v>
      </c>
      <c r="E933" s="10">
        <v>2.03999996185303</v>
      </c>
      <c r="F933">
        <v>0</v>
      </c>
      <c r="G933" s="10">
        <v>0.57999998331069902</v>
      </c>
      <c r="H933" s="10">
        <v>0.40000000596046398</v>
      </c>
      <c r="I933" s="10">
        <v>1.0599999427795399</v>
      </c>
      <c r="J933">
        <v>0</v>
      </c>
      <c r="K933">
        <v>8</v>
      </c>
      <c r="L933">
        <v>6</v>
      </c>
      <c r="M933">
        <v>48</v>
      </c>
      <c r="N933">
        <v>222</v>
      </c>
      <c r="O933">
        <v>741</v>
      </c>
    </row>
    <row r="934" spans="1:15" x14ac:dyDescent="0.3">
      <c r="A934">
        <v>1844505072</v>
      </c>
      <c r="B934" t="s">
        <v>33</v>
      </c>
      <c r="C934">
        <v>12764</v>
      </c>
      <c r="D934" s="10">
        <v>2.6700000762939502</v>
      </c>
      <c r="E934" s="10">
        <v>2.6700000762939502</v>
      </c>
      <c r="F934">
        <v>0</v>
      </c>
      <c r="G934" s="10">
        <v>0</v>
      </c>
      <c r="H934" s="10">
        <v>0</v>
      </c>
      <c r="I934" s="10">
        <v>2.6500000953674299</v>
      </c>
      <c r="J934">
        <v>0</v>
      </c>
      <c r="K934">
        <v>0</v>
      </c>
      <c r="L934">
        <v>0</v>
      </c>
      <c r="M934">
        <v>184</v>
      </c>
      <c r="N934">
        <v>218</v>
      </c>
      <c r="O934">
        <v>1763</v>
      </c>
    </row>
    <row r="935" spans="1:15" x14ac:dyDescent="0.3">
      <c r="A935">
        <v>6962181067</v>
      </c>
      <c r="B935" t="s">
        <v>45</v>
      </c>
      <c r="C935">
        <v>12764</v>
      </c>
      <c r="D935" s="10">
        <v>2.3699998855590798</v>
      </c>
      <c r="E935" s="10">
        <v>2.3699998855590798</v>
      </c>
      <c r="F935">
        <v>0</v>
      </c>
      <c r="G935" s="10">
        <v>0</v>
      </c>
      <c r="H935" s="10">
        <v>0.25</v>
      </c>
      <c r="I935" s="10">
        <v>2.1099998950958301</v>
      </c>
      <c r="J935">
        <v>0</v>
      </c>
      <c r="K935">
        <v>0</v>
      </c>
      <c r="L935">
        <v>8</v>
      </c>
      <c r="M935">
        <v>105</v>
      </c>
      <c r="N935">
        <v>127</v>
      </c>
      <c r="O935">
        <v>928</v>
      </c>
    </row>
    <row r="936" spans="1:15" x14ac:dyDescent="0.3">
      <c r="A936">
        <v>6117666160</v>
      </c>
      <c r="B936" t="s">
        <v>42</v>
      </c>
      <c r="C936">
        <v>12764</v>
      </c>
      <c r="D936" s="10">
        <v>3.3800001144409202</v>
      </c>
      <c r="E936" s="10">
        <v>3.3800001144409202</v>
      </c>
      <c r="F936">
        <v>0</v>
      </c>
      <c r="G936" s="10">
        <v>0</v>
      </c>
      <c r="H936" s="10">
        <v>0</v>
      </c>
      <c r="I936" s="10">
        <v>3.3800001144409202</v>
      </c>
      <c r="J936">
        <v>0</v>
      </c>
      <c r="K936">
        <v>0</v>
      </c>
      <c r="L936">
        <v>0</v>
      </c>
      <c r="M936">
        <v>197</v>
      </c>
      <c r="N936">
        <v>125</v>
      </c>
      <c r="O936">
        <v>1248</v>
      </c>
    </row>
    <row r="937" spans="1:15" x14ac:dyDescent="0.3">
      <c r="A937">
        <v>7007744171</v>
      </c>
      <c r="B937" t="s">
        <v>40</v>
      </c>
      <c r="C937">
        <v>12764</v>
      </c>
      <c r="D937" s="10">
        <v>0</v>
      </c>
      <c r="E937" s="10">
        <v>0</v>
      </c>
      <c r="F937">
        <v>0</v>
      </c>
      <c r="G937" s="10">
        <v>0</v>
      </c>
      <c r="H937" s="10">
        <v>0</v>
      </c>
      <c r="I937" s="10">
        <v>0</v>
      </c>
      <c r="J937">
        <v>0</v>
      </c>
      <c r="K937">
        <v>0</v>
      </c>
      <c r="L937">
        <v>0</v>
      </c>
      <c r="M937">
        <v>0</v>
      </c>
      <c r="N937">
        <v>111</v>
      </c>
      <c r="O937">
        <v>120</v>
      </c>
    </row>
    <row r="938" spans="1:15" x14ac:dyDescent="0.3">
      <c r="A938">
        <v>8792009665</v>
      </c>
      <c r="B938" t="s">
        <v>43</v>
      </c>
      <c r="C938">
        <v>12764</v>
      </c>
      <c r="D938" s="10">
        <v>0</v>
      </c>
      <c r="E938" s="10">
        <v>0</v>
      </c>
      <c r="F938">
        <v>0</v>
      </c>
      <c r="G938" s="10">
        <v>0</v>
      </c>
      <c r="H938" s="10">
        <v>0</v>
      </c>
      <c r="I938" s="10">
        <v>0</v>
      </c>
      <c r="J938">
        <v>0</v>
      </c>
      <c r="K938">
        <v>0</v>
      </c>
      <c r="L938">
        <v>0</v>
      </c>
      <c r="M938">
        <v>0</v>
      </c>
      <c r="N938">
        <v>48</v>
      </c>
      <c r="O938">
        <v>57</v>
      </c>
    </row>
    <row r="939" spans="1:15" x14ac:dyDescent="0.3">
      <c r="A939">
        <v>3977333714</v>
      </c>
      <c r="B939" t="s">
        <v>44</v>
      </c>
      <c r="C939">
        <v>12764</v>
      </c>
      <c r="D939" s="10">
        <v>0.5</v>
      </c>
      <c r="E939" s="10">
        <v>0.5</v>
      </c>
      <c r="F939">
        <v>0</v>
      </c>
      <c r="G939" s="10">
        <v>0.37000000476837203</v>
      </c>
      <c r="H939" s="10">
        <v>0</v>
      </c>
      <c r="I939" s="10">
        <v>0.129999995231628</v>
      </c>
      <c r="J939">
        <v>0</v>
      </c>
      <c r="K939">
        <v>4</v>
      </c>
      <c r="L939">
        <v>0</v>
      </c>
      <c r="M939">
        <v>9</v>
      </c>
      <c r="N939">
        <v>13</v>
      </c>
      <c r="O939">
        <v>52</v>
      </c>
    </row>
    <row r="940" spans="1:15" x14ac:dyDescent="0.3">
      <c r="A940">
        <v>2347167796</v>
      </c>
      <c r="B940" t="s">
        <v>32</v>
      </c>
      <c r="C940">
        <v>12764</v>
      </c>
      <c r="D940" s="10">
        <v>2.9999999329447701E-2</v>
      </c>
      <c r="E940" s="10">
        <v>2.9999999329447701E-2</v>
      </c>
      <c r="F940">
        <v>0</v>
      </c>
      <c r="G940" s="10">
        <v>0</v>
      </c>
      <c r="H940" s="10">
        <v>0</v>
      </c>
      <c r="I940" s="10">
        <v>2.9999999329447701E-2</v>
      </c>
      <c r="J940">
        <v>0</v>
      </c>
      <c r="K940">
        <v>0</v>
      </c>
      <c r="L940">
        <v>0</v>
      </c>
      <c r="M940">
        <v>4</v>
      </c>
      <c r="N940">
        <v>2</v>
      </c>
      <c r="O940">
        <v>403</v>
      </c>
    </row>
    <row r="941" spans="1:15" x14ac:dyDescent="0.3">
      <c r="A941">
        <v>4319703577</v>
      </c>
      <c r="B941" t="s">
        <v>45</v>
      </c>
      <c r="C941">
        <v>12764</v>
      </c>
      <c r="D941" s="10">
        <v>9.9999997764825804E-3</v>
      </c>
      <c r="E941" s="10">
        <v>9.9999997764825804E-3</v>
      </c>
      <c r="F941">
        <v>0</v>
      </c>
      <c r="G941" s="10">
        <v>0</v>
      </c>
      <c r="H941" s="10">
        <v>0</v>
      </c>
      <c r="I941" s="10">
        <v>9.9999997764825804E-3</v>
      </c>
      <c r="J941">
        <v>0</v>
      </c>
      <c r="K941">
        <v>0</v>
      </c>
      <c r="L941">
        <v>0</v>
      </c>
      <c r="M941">
        <v>2</v>
      </c>
      <c r="N941">
        <v>0</v>
      </c>
      <c r="O941">
        <v>257</v>
      </c>
    </row>
  </sheetData>
  <autoFilter ref="Y2:AI35" xr:uid="{963E5A83-874C-41D7-96AF-08B8F0E63523}"/>
  <mergeCells count="2">
    <mergeCell ref="Y39:Z39"/>
    <mergeCell ref="AB39:AC39"/>
  </mergeCells>
  <conditionalFormatting sqref="AN3:AN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{BB1A35FB-86D2-4B99-ACB5-257D0355AF7A}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1A35FB-86D2-4B99-ACB5-257D0355AF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AN3:AN33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1B34-F159-4B53-92E0-788CF31082E8}">
  <dimension ref="A1:H186"/>
  <sheetViews>
    <sheetView showGridLines="0" workbookViewId="0">
      <selection activeCell="A186" sqref="A186:H186"/>
    </sheetView>
  </sheetViews>
  <sheetFormatPr defaultRowHeight="14.4" x14ac:dyDescent="0.3"/>
  <sheetData>
    <row r="1" spans="1:7" ht="15" thickBot="1" x14ac:dyDescent="0.35"/>
    <row r="2" spans="1:7" ht="15" thickTop="1" x14ac:dyDescent="0.3">
      <c r="A2" s="57" t="s">
        <v>146</v>
      </c>
      <c r="B2" s="58"/>
      <c r="C2" s="58"/>
      <c r="D2" s="58"/>
      <c r="E2" s="58"/>
      <c r="F2" s="58"/>
      <c r="G2" s="59"/>
    </row>
    <row r="3" spans="1:7" ht="15" thickBot="1" x14ac:dyDescent="0.35">
      <c r="A3" s="60"/>
      <c r="B3" s="61"/>
      <c r="C3" s="61"/>
      <c r="D3" s="61"/>
      <c r="E3" s="61"/>
      <c r="F3" s="61"/>
      <c r="G3" s="62"/>
    </row>
    <row r="4" spans="1:7" ht="15" thickTop="1" x14ac:dyDescent="0.3"/>
    <row r="45" spans="1:8" ht="28.8" customHeight="1" x14ac:dyDescent="0.3">
      <c r="A45" s="63" t="s">
        <v>151</v>
      </c>
      <c r="B45" s="63"/>
      <c r="C45" s="63"/>
      <c r="D45" s="63"/>
      <c r="E45" s="63"/>
      <c r="F45" s="63"/>
      <c r="G45" s="63"/>
      <c r="H45" s="63"/>
    </row>
    <row r="89" ht="36" customHeight="1" x14ac:dyDescent="0.3"/>
    <row r="116" ht="39" customHeight="1" x14ac:dyDescent="0.3"/>
    <row r="140" ht="37.200000000000003" customHeight="1" x14ac:dyDescent="0.3"/>
    <row r="163" ht="39.6" customHeight="1" x14ac:dyDescent="0.3"/>
    <row r="186" ht="36.6" customHeight="1" x14ac:dyDescent="0.3"/>
  </sheetData>
  <mergeCells count="2">
    <mergeCell ref="A2:G3"/>
    <mergeCell ref="A45:H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30E-137E-4766-8348-669E1BBC9D1B}">
  <dimension ref="A1:J68"/>
  <sheetViews>
    <sheetView workbookViewId="0">
      <selection activeCell="L13" sqref="L13"/>
    </sheetView>
  </sheetViews>
  <sheetFormatPr defaultRowHeight="14.4" x14ac:dyDescent="0.3"/>
  <cols>
    <col min="1" max="1" width="11" bestFit="1" customWidth="1"/>
    <col min="2" max="2" width="20.44140625" bestFit="1" customWidth="1"/>
    <col min="3" max="3" width="12" bestFit="1" customWidth="1"/>
    <col min="4" max="4" width="15.6640625" bestFit="1" customWidth="1"/>
    <col min="5" max="5" width="5.77734375" bestFit="1" customWidth="1"/>
    <col min="6" max="6" width="12" bestFit="1" customWidth="1"/>
    <col min="7" max="7" width="16.77734375" bestFit="1" customWidth="1"/>
    <col min="8" max="8" width="16.6640625" style="10" bestFit="1" customWidth="1"/>
    <col min="9" max="9" width="21.109375" bestFit="1" customWidth="1"/>
  </cols>
  <sheetData>
    <row r="1" spans="1:10" x14ac:dyDescent="0.3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112</v>
      </c>
      <c r="J1" t="s">
        <v>111</v>
      </c>
    </row>
    <row r="2" spans="1:10" hidden="1" x14ac:dyDescent="0.3">
      <c r="A2">
        <v>1503960366</v>
      </c>
      <c r="B2" t="s">
        <v>53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 s="10">
        <v>1462233599000</v>
      </c>
      <c r="I2" t="str">
        <f>IF(weightLogInfo_merged[[#This Row],[BMI]]&gt;25,weightLogInfo_merged[[#This Row],[Id]],"")</f>
        <v/>
      </c>
      <c r="J2" t="e">
        <f>VLOOKUP(weightLogInfo_merged[[#This Row],[overweight people id]],weightLogInfo_merged[[Id]:[BMI]],6)</f>
        <v>#N/A</v>
      </c>
    </row>
    <row r="3" spans="1:10" hidden="1" x14ac:dyDescent="0.3">
      <c r="A3">
        <v>1503960366</v>
      </c>
      <c r="B3" t="s">
        <v>54</v>
      </c>
      <c r="C3">
        <v>52.599998474121101</v>
      </c>
      <c r="D3">
        <v>115.963146545323</v>
      </c>
      <c r="F3">
        <v>22.649999618530298</v>
      </c>
      <c r="G3" t="b">
        <v>1</v>
      </c>
      <c r="H3" s="10">
        <v>1462319999000</v>
      </c>
      <c r="I3" t="str">
        <f>IF(weightLogInfo_merged[[#This Row],[BMI]]&gt;25,weightLogInfo_merged[[#This Row],[Id]],"")</f>
        <v/>
      </c>
      <c r="J3" t="e">
        <f>VLOOKUP(weightLogInfo_merged[[#This Row],[overweight people id]],weightLogInfo_merged[[Id]:[BMI]],6)</f>
        <v>#N/A</v>
      </c>
    </row>
    <row r="4" spans="1:10" x14ac:dyDescent="0.3">
      <c r="A4">
        <v>1927972279</v>
      </c>
      <c r="B4" t="s">
        <v>55</v>
      </c>
      <c r="C4">
        <v>133.5</v>
      </c>
      <c r="D4">
        <v>294.31712001697503</v>
      </c>
      <c r="F4">
        <v>47.540000915527301</v>
      </c>
      <c r="G4" t="b">
        <v>0</v>
      </c>
      <c r="H4" s="10">
        <v>1460509732000</v>
      </c>
      <c r="I4">
        <f>IF(weightLogInfo_merged[[#This Row],[BMI]]&gt;25,weightLogInfo_merged[[#This Row],[Id]],"")</f>
        <v>1927972279</v>
      </c>
      <c r="J4">
        <f>VLOOKUP(weightLogInfo_merged[[#This Row],[overweight people id]],weightLogInfo_merged[[Id]:[BMI]],6)</f>
        <v>47.540000915527301</v>
      </c>
    </row>
    <row r="5" spans="1:10" hidden="1" x14ac:dyDescent="0.3">
      <c r="A5">
        <v>2873212765</v>
      </c>
      <c r="B5" t="s">
        <v>56</v>
      </c>
      <c r="C5">
        <v>56.700000762939503</v>
      </c>
      <c r="D5">
        <v>125.00210434088901</v>
      </c>
      <c r="F5">
        <v>21.450000762939499</v>
      </c>
      <c r="G5" t="b">
        <v>1</v>
      </c>
      <c r="H5" s="10">
        <v>1461283199000</v>
      </c>
      <c r="I5" t="str">
        <f>IF(weightLogInfo_merged[[#This Row],[BMI]]&gt;25,weightLogInfo_merged[[#This Row],[Id]],"")</f>
        <v/>
      </c>
      <c r="J5" t="e">
        <f>VLOOKUP(weightLogInfo_merged[[#This Row],[overweight people id]],weightLogInfo_merged[[Id]:[BMI]],6)</f>
        <v>#N/A</v>
      </c>
    </row>
    <row r="6" spans="1:10" hidden="1" x14ac:dyDescent="0.3">
      <c r="A6">
        <v>2873212765</v>
      </c>
      <c r="B6" t="s">
        <v>57</v>
      </c>
      <c r="C6">
        <v>57.299999237060497</v>
      </c>
      <c r="D6">
        <v>126.324874550011</v>
      </c>
      <c r="F6">
        <v>21.690000534057599</v>
      </c>
      <c r="G6" t="b">
        <v>1</v>
      </c>
      <c r="H6" s="10">
        <v>1463097599000</v>
      </c>
      <c r="I6" t="str">
        <f>IF(weightLogInfo_merged[[#This Row],[BMI]]&gt;25,weightLogInfo_merged[[#This Row],[Id]],"")</f>
        <v/>
      </c>
      <c r="J6" t="e">
        <f>VLOOKUP(weightLogInfo_merged[[#This Row],[overweight people id]],weightLogInfo_merged[[Id]:[BMI]],6)</f>
        <v>#N/A</v>
      </c>
    </row>
    <row r="7" spans="1:10" x14ac:dyDescent="0.3">
      <c r="A7">
        <v>4319703577</v>
      </c>
      <c r="B7" t="s">
        <v>58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 s="10">
        <v>1460937599000</v>
      </c>
      <c r="I7">
        <f>IF(weightLogInfo_merged[[#This Row],[BMI]]&gt;25,weightLogInfo_merged[[#This Row],[Id]],"")</f>
        <v>4319703577</v>
      </c>
      <c r="J7">
        <f>VLOOKUP(weightLogInfo_merged[[#This Row],[overweight people id]],weightLogInfo_merged[[Id]:[BMI]],6)</f>
        <v>27.379999160766602</v>
      </c>
    </row>
    <row r="8" spans="1:10" x14ac:dyDescent="0.3">
      <c r="A8">
        <v>4319703577</v>
      </c>
      <c r="B8" t="s">
        <v>59</v>
      </c>
      <c r="C8">
        <v>72.300003051757798</v>
      </c>
      <c r="D8">
        <v>159.39422228772901</v>
      </c>
      <c r="F8">
        <v>27.379999160766602</v>
      </c>
      <c r="G8" t="b">
        <v>1</v>
      </c>
      <c r="H8" s="10">
        <v>1462406399000</v>
      </c>
      <c r="I8">
        <f>IF(weightLogInfo_merged[[#This Row],[BMI]]&gt;25,weightLogInfo_merged[[#This Row],[Id]],"")</f>
        <v>4319703577</v>
      </c>
      <c r="J8">
        <f>VLOOKUP(weightLogInfo_merged[[#This Row],[overweight people id]],weightLogInfo_merged[[Id]:[BMI]],6)</f>
        <v>27.379999160766602</v>
      </c>
    </row>
    <row r="9" spans="1:10" x14ac:dyDescent="0.3">
      <c r="A9">
        <v>4558609924</v>
      </c>
      <c r="B9" t="s">
        <v>60</v>
      </c>
      <c r="C9">
        <v>69.699996948242202</v>
      </c>
      <c r="D9">
        <v>153.662190014971</v>
      </c>
      <c r="F9">
        <v>27.25</v>
      </c>
      <c r="G9" t="b">
        <v>1</v>
      </c>
      <c r="H9" s="10">
        <v>1461023999000</v>
      </c>
      <c r="I9">
        <f>IF(weightLogInfo_merged[[#This Row],[BMI]]&gt;25,weightLogInfo_merged[[#This Row],[Id]],"")</f>
        <v>4558609924</v>
      </c>
      <c r="J9">
        <f>VLOOKUP(weightLogInfo_merged[[#This Row],[overweight people id]],weightLogInfo_merged[[Id]:[BMI]],6)</f>
        <v>27</v>
      </c>
    </row>
    <row r="10" spans="1:10" x14ac:dyDescent="0.3">
      <c r="A10">
        <v>4558609924</v>
      </c>
      <c r="B10" t="s">
        <v>61</v>
      </c>
      <c r="C10">
        <v>70.300003051757798</v>
      </c>
      <c r="D10">
        <v>154.98497704402899</v>
      </c>
      <c r="F10">
        <v>27.459999084472699</v>
      </c>
      <c r="G10" t="b">
        <v>1</v>
      </c>
      <c r="H10" s="10">
        <v>1461628799000</v>
      </c>
      <c r="I10">
        <f>IF(weightLogInfo_merged[[#This Row],[BMI]]&gt;25,weightLogInfo_merged[[#This Row],[Id]],"")</f>
        <v>4558609924</v>
      </c>
      <c r="J10">
        <f>VLOOKUP(weightLogInfo_merged[[#This Row],[overweight people id]],weightLogInfo_merged[[Id]:[BMI]],6)</f>
        <v>27</v>
      </c>
    </row>
    <row r="11" spans="1:10" x14ac:dyDescent="0.3">
      <c r="A11">
        <v>4558609924</v>
      </c>
      <c r="B11" t="s">
        <v>62</v>
      </c>
      <c r="C11">
        <v>69.900001525878906</v>
      </c>
      <c r="D11">
        <v>154.10312463130199</v>
      </c>
      <c r="F11">
        <v>27.319999694824201</v>
      </c>
      <c r="G11" t="b">
        <v>1</v>
      </c>
      <c r="H11" s="10">
        <v>1462147199000</v>
      </c>
      <c r="I11">
        <f>IF(weightLogInfo_merged[[#This Row],[BMI]]&gt;25,weightLogInfo_merged[[#This Row],[Id]],"")</f>
        <v>4558609924</v>
      </c>
      <c r="J11">
        <f>VLOOKUP(weightLogInfo_merged[[#This Row],[overweight people id]],weightLogInfo_merged[[Id]:[BMI]],6)</f>
        <v>27</v>
      </c>
    </row>
    <row r="12" spans="1:10" x14ac:dyDescent="0.3">
      <c r="A12">
        <v>4558609924</v>
      </c>
      <c r="B12" t="s">
        <v>53</v>
      </c>
      <c r="C12">
        <v>69.199996948242202</v>
      </c>
      <c r="D12">
        <v>152.55987870404601</v>
      </c>
      <c r="F12">
        <v>27.040000915527301</v>
      </c>
      <c r="G12" t="b">
        <v>1</v>
      </c>
      <c r="H12" s="10">
        <v>1462233599000</v>
      </c>
      <c r="I12">
        <f>IF(weightLogInfo_merged[[#This Row],[BMI]]&gt;25,weightLogInfo_merged[[#This Row],[Id]],"")</f>
        <v>4558609924</v>
      </c>
      <c r="J12">
        <f>VLOOKUP(weightLogInfo_merged[[#This Row],[overweight people id]],weightLogInfo_merged[[Id]:[BMI]],6)</f>
        <v>27</v>
      </c>
    </row>
    <row r="13" spans="1:10" x14ac:dyDescent="0.3">
      <c r="A13">
        <v>4558609924</v>
      </c>
      <c r="B13" t="s">
        <v>63</v>
      </c>
      <c r="C13">
        <v>69.099998474121094</v>
      </c>
      <c r="D13">
        <v>152.339419805848</v>
      </c>
      <c r="F13">
        <v>27</v>
      </c>
      <c r="G13" t="b">
        <v>1</v>
      </c>
      <c r="H13" s="10">
        <v>1462838399000</v>
      </c>
      <c r="I13">
        <f>IF(weightLogInfo_merged[[#This Row],[BMI]]&gt;25,weightLogInfo_merged[[#This Row],[Id]],"")</f>
        <v>4558609924</v>
      </c>
      <c r="J13">
        <f>VLOOKUP(weightLogInfo_merged[[#This Row],[overweight people id]],weightLogInfo_merged[[Id]:[BMI]],6)</f>
        <v>27</v>
      </c>
    </row>
    <row r="14" spans="1:10" x14ac:dyDescent="0.3">
      <c r="A14">
        <v>5577150313</v>
      </c>
      <c r="B14" t="s">
        <v>64</v>
      </c>
      <c r="C14">
        <v>90.699996948242202</v>
      </c>
      <c r="D14">
        <v>199.959265073821</v>
      </c>
      <c r="F14">
        <v>28</v>
      </c>
      <c r="G14" t="b">
        <v>0</v>
      </c>
      <c r="H14" s="10">
        <v>1460884675000</v>
      </c>
      <c r="I14">
        <f>IF(weightLogInfo_merged[[#This Row],[BMI]]&gt;25,weightLogInfo_merged[[#This Row],[Id]],"")</f>
        <v>5577150313</v>
      </c>
      <c r="J14">
        <f>VLOOKUP(weightLogInfo_merged[[#This Row],[overweight people id]],weightLogInfo_merged[[Id]:[BMI]],6)</f>
        <v>28</v>
      </c>
    </row>
    <row r="15" spans="1:10" hidden="1" x14ac:dyDescent="0.3">
      <c r="A15">
        <v>6962181067</v>
      </c>
      <c r="B15" t="s">
        <v>65</v>
      </c>
      <c r="C15">
        <v>62.5</v>
      </c>
      <c r="D15">
        <v>137.78891386562501</v>
      </c>
      <c r="F15">
        <v>24.389999389648398</v>
      </c>
      <c r="G15" t="b">
        <v>1</v>
      </c>
      <c r="H15" s="10">
        <v>1460505599000</v>
      </c>
      <c r="I15" t="str">
        <f>IF(weightLogInfo_merged[[#This Row],[BMI]]&gt;25,weightLogInfo_merged[[#This Row],[Id]],"")</f>
        <v/>
      </c>
      <c r="J15" t="e">
        <f>VLOOKUP(weightLogInfo_merged[[#This Row],[overweight people id]],weightLogInfo_merged[[Id]:[BMI]],6)</f>
        <v>#N/A</v>
      </c>
    </row>
    <row r="16" spans="1:10" hidden="1" x14ac:dyDescent="0.3">
      <c r="A16">
        <v>6962181067</v>
      </c>
      <c r="B16" t="s">
        <v>66</v>
      </c>
      <c r="C16">
        <v>62.099998474121101</v>
      </c>
      <c r="D16">
        <v>136.90706145289801</v>
      </c>
      <c r="F16">
        <v>24.2399997711182</v>
      </c>
      <c r="G16" t="b">
        <v>1</v>
      </c>
      <c r="H16" s="10">
        <v>1460591999000</v>
      </c>
      <c r="I16" t="str">
        <f>IF(weightLogInfo_merged[[#This Row],[BMI]]&gt;25,weightLogInfo_merged[[#This Row],[Id]],"")</f>
        <v/>
      </c>
      <c r="J16" t="e">
        <f>VLOOKUP(weightLogInfo_merged[[#This Row],[overweight people id]],weightLogInfo_merged[[Id]:[BMI]],6)</f>
        <v>#N/A</v>
      </c>
    </row>
    <row r="17" spans="1:10" hidden="1" x14ac:dyDescent="0.3">
      <c r="A17">
        <v>6962181067</v>
      </c>
      <c r="B17" t="s">
        <v>67</v>
      </c>
      <c r="C17">
        <v>61.700000762939503</v>
      </c>
      <c r="D17">
        <v>136.025217450139</v>
      </c>
      <c r="F17">
        <v>24.100000381469702</v>
      </c>
      <c r="G17" t="b">
        <v>1</v>
      </c>
      <c r="H17" s="10">
        <v>1460678399000</v>
      </c>
      <c r="I17" t="str">
        <f>IF(weightLogInfo_merged[[#This Row],[BMI]]&gt;25,weightLogInfo_merged[[#This Row],[Id]],"")</f>
        <v/>
      </c>
      <c r="J17" t="e">
        <f>VLOOKUP(weightLogInfo_merged[[#This Row],[overweight people id]],weightLogInfo_merged[[Id]:[BMI]],6)</f>
        <v>#N/A</v>
      </c>
    </row>
    <row r="18" spans="1:10" hidden="1" x14ac:dyDescent="0.3">
      <c r="A18">
        <v>6962181067</v>
      </c>
      <c r="B18" t="s">
        <v>68</v>
      </c>
      <c r="C18">
        <v>61.5</v>
      </c>
      <c r="D18">
        <v>135.584291243775</v>
      </c>
      <c r="F18">
        <v>24</v>
      </c>
      <c r="G18" t="b">
        <v>1</v>
      </c>
      <c r="H18" s="10">
        <v>1460764799000</v>
      </c>
      <c r="I18" t="str">
        <f>IF(weightLogInfo_merged[[#This Row],[BMI]]&gt;25,weightLogInfo_merged[[#This Row],[Id]],"")</f>
        <v/>
      </c>
      <c r="J18" t="e">
        <f>VLOOKUP(weightLogInfo_merged[[#This Row],[overweight people id]],weightLogInfo_merged[[Id]:[BMI]],6)</f>
        <v>#N/A</v>
      </c>
    </row>
    <row r="19" spans="1:10" hidden="1" x14ac:dyDescent="0.3">
      <c r="A19">
        <v>6962181067</v>
      </c>
      <c r="B19" t="s">
        <v>69</v>
      </c>
      <c r="C19">
        <v>62</v>
      </c>
      <c r="D19">
        <v>136.68660255469999</v>
      </c>
      <c r="F19">
        <v>24.209999084472699</v>
      </c>
      <c r="G19" t="b">
        <v>1</v>
      </c>
      <c r="H19" s="10">
        <v>1460851199000</v>
      </c>
      <c r="I19" t="str">
        <f>IF(weightLogInfo_merged[[#This Row],[BMI]]&gt;25,weightLogInfo_merged[[#This Row],[Id]],"")</f>
        <v/>
      </c>
      <c r="J19" t="e">
        <f>VLOOKUP(weightLogInfo_merged[[#This Row],[overweight people id]],weightLogInfo_merged[[Id]:[BMI]],6)</f>
        <v>#N/A</v>
      </c>
    </row>
    <row r="20" spans="1:10" hidden="1" x14ac:dyDescent="0.3">
      <c r="A20">
        <v>6962181067</v>
      </c>
      <c r="B20" t="s">
        <v>58</v>
      </c>
      <c r="C20">
        <v>61.400001525878899</v>
      </c>
      <c r="D20">
        <v>135.36383234557701</v>
      </c>
      <c r="F20">
        <v>23.959999084472699</v>
      </c>
      <c r="G20" t="b">
        <v>1</v>
      </c>
      <c r="H20" s="10">
        <v>1460937599000</v>
      </c>
      <c r="I20" t="str">
        <f>IF(weightLogInfo_merged[[#This Row],[BMI]]&gt;25,weightLogInfo_merged[[#This Row],[Id]],"")</f>
        <v/>
      </c>
      <c r="J20" t="e">
        <f>VLOOKUP(weightLogInfo_merged[[#This Row],[overweight people id]],weightLogInfo_merged[[Id]:[BMI]],6)</f>
        <v>#N/A</v>
      </c>
    </row>
    <row r="21" spans="1:10" hidden="1" x14ac:dyDescent="0.3">
      <c r="A21">
        <v>6962181067</v>
      </c>
      <c r="B21" t="s">
        <v>60</v>
      </c>
      <c r="C21">
        <v>61.200000762939503</v>
      </c>
      <c r="D21">
        <v>134.92290613921401</v>
      </c>
      <c r="F21">
        <v>23.889999389648398</v>
      </c>
      <c r="G21" t="b">
        <v>1</v>
      </c>
      <c r="H21" s="10">
        <v>1461023999000</v>
      </c>
      <c r="I21" t="str">
        <f>IF(weightLogInfo_merged[[#This Row],[BMI]]&gt;25,weightLogInfo_merged[[#This Row],[Id]],"")</f>
        <v/>
      </c>
      <c r="J21" t="e">
        <f>VLOOKUP(weightLogInfo_merged[[#This Row],[overweight people id]],weightLogInfo_merged[[Id]:[BMI]],6)</f>
        <v>#N/A</v>
      </c>
    </row>
    <row r="22" spans="1:10" hidden="1" x14ac:dyDescent="0.3">
      <c r="A22">
        <v>6962181067</v>
      </c>
      <c r="B22" t="s">
        <v>70</v>
      </c>
      <c r="C22">
        <v>61.400001525878899</v>
      </c>
      <c r="D22">
        <v>135.36383234557701</v>
      </c>
      <c r="F22">
        <v>23.959999084472699</v>
      </c>
      <c r="G22" t="b">
        <v>1</v>
      </c>
      <c r="H22" s="10">
        <v>1461110399000</v>
      </c>
      <c r="I22" t="str">
        <f>IF(weightLogInfo_merged[[#This Row],[BMI]]&gt;25,weightLogInfo_merged[[#This Row],[Id]],"")</f>
        <v/>
      </c>
      <c r="J22" t="e">
        <f>VLOOKUP(weightLogInfo_merged[[#This Row],[overweight people id]],weightLogInfo_merged[[Id]:[BMI]],6)</f>
        <v>#N/A</v>
      </c>
    </row>
    <row r="23" spans="1:10" hidden="1" x14ac:dyDescent="0.3">
      <c r="A23">
        <v>6962181067</v>
      </c>
      <c r="B23" t="s">
        <v>71</v>
      </c>
      <c r="C23">
        <v>61.700000762939503</v>
      </c>
      <c r="D23">
        <v>136.025217450139</v>
      </c>
      <c r="F23">
        <v>24.100000381469702</v>
      </c>
      <c r="G23" t="b">
        <v>1</v>
      </c>
      <c r="H23" s="10">
        <v>1461196799000</v>
      </c>
      <c r="I23" t="str">
        <f>IF(weightLogInfo_merged[[#This Row],[BMI]]&gt;25,weightLogInfo_merged[[#This Row],[Id]],"")</f>
        <v/>
      </c>
      <c r="J23" t="e">
        <f>VLOOKUP(weightLogInfo_merged[[#This Row],[overweight people id]],weightLogInfo_merged[[Id]:[BMI]],6)</f>
        <v>#N/A</v>
      </c>
    </row>
    <row r="24" spans="1:10" hidden="1" x14ac:dyDescent="0.3">
      <c r="A24">
        <v>6962181067</v>
      </c>
      <c r="B24" t="s">
        <v>56</v>
      </c>
      <c r="C24">
        <v>61.400001525878899</v>
      </c>
      <c r="D24">
        <v>135.36383234557701</v>
      </c>
      <c r="F24">
        <v>23.959999084472699</v>
      </c>
      <c r="G24" t="b">
        <v>1</v>
      </c>
      <c r="H24" s="10">
        <v>1461283199000</v>
      </c>
      <c r="I24" t="str">
        <f>IF(weightLogInfo_merged[[#This Row],[BMI]]&gt;25,weightLogInfo_merged[[#This Row],[Id]],"")</f>
        <v/>
      </c>
      <c r="J24" t="e">
        <f>VLOOKUP(weightLogInfo_merged[[#This Row],[overweight people id]],weightLogInfo_merged[[Id]:[BMI]],6)</f>
        <v>#N/A</v>
      </c>
    </row>
    <row r="25" spans="1:10" hidden="1" x14ac:dyDescent="0.3">
      <c r="A25">
        <v>6962181067</v>
      </c>
      <c r="B25" t="s">
        <v>72</v>
      </c>
      <c r="C25">
        <v>61.400001525878899</v>
      </c>
      <c r="D25">
        <v>135.36383234557701</v>
      </c>
      <c r="F25">
        <v>23.959999084472699</v>
      </c>
      <c r="G25" t="b">
        <v>1</v>
      </c>
      <c r="H25" s="10">
        <v>1461369599000</v>
      </c>
      <c r="I25" t="str">
        <f>IF(weightLogInfo_merged[[#This Row],[BMI]]&gt;25,weightLogInfo_merged[[#This Row],[Id]],"")</f>
        <v/>
      </c>
      <c r="J25" t="e">
        <f>VLOOKUP(weightLogInfo_merged[[#This Row],[overweight people id]],weightLogInfo_merged[[Id]:[BMI]],6)</f>
        <v>#N/A</v>
      </c>
    </row>
    <row r="26" spans="1:10" hidden="1" x14ac:dyDescent="0.3">
      <c r="A26">
        <v>6962181067</v>
      </c>
      <c r="B26" t="s">
        <v>73</v>
      </c>
      <c r="C26">
        <v>61.5</v>
      </c>
      <c r="D26">
        <v>135.584291243775</v>
      </c>
      <c r="F26">
        <v>24</v>
      </c>
      <c r="G26" t="b">
        <v>1</v>
      </c>
      <c r="H26" s="10">
        <v>1461455999000</v>
      </c>
      <c r="I26" t="str">
        <f>IF(weightLogInfo_merged[[#This Row],[BMI]]&gt;25,weightLogInfo_merged[[#This Row],[Id]],"")</f>
        <v/>
      </c>
      <c r="J26" t="e">
        <f>VLOOKUP(weightLogInfo_merged[[#This Row],[overweight people id]],weightLogInfo_merged[[Id]:[BMI]],6)</f>
        <v>#N/A</v>
      </c>
    </row>
    <row r="27" spans="1:10" hidden="1" x14ac:dyDescent="0.3">
      <c r="A27">
        <v>6962181067</v>
      </c>
      <c r="B27" t="s">
        <v>74</v>
      </c>
      <c r="C27">
        <v>61.5</v>
      </c>
      <c r="D27">
        <v>135.584291243775</v>
      </c>
      <c r="F27">
        <v>24</v>
      </c>
      <c r="G27" t="b">
        <v>1</v>
      </c>
      <c r="H27" s="10">
        <v>1461542399000</v>
      </c>
      <c r="I27" t="str">
        <f>IF(weightLogInfo_merged[[#This Row],[BMI]]&gt;25,weightLogInfo_merged[[#This Row],[Id]],"")</f>
        <v/>
      </c>
      <c r="J27" t="e">
        <f>VLOOKUP(weightLogInfo_merged[[#This Row],[overweight people id]],weightLogInfo_merged[[Id]:[BMI]],6)</f>
        <v>#N/A</v>
      </c>
    </row>
    <row r="28" spans="1:10" hidden="1" x14ac:dyDescent="0.3">
      <c r="A28">
        <v>6962181067</v>
      </c>
      <c r="B28" t="s">
        <v>61</v>
      </c>
      <c r="C28">
        <v>61.700000762939503</v>
      </c>
      <c r="D28">
        <v>136.025217450139</v>
      </c>
      <c r="F28">
        <v>24.100000381469702</v>
      </c>
      <c r="G28" t="b">
        <v>1</v>
      </c>
      <c r="H28" s="10">
        <v>1461628799000</v>
      </c>
      <c r="I28" t="str">
        <f>IF(weightLogInfo_merged[[#This Row],[BMI]]&gt;25,weightLogInfo_merged[[#This Row],[Id]],"")</f>
        <v/>
      </c>
      <c r="J28" t="e">
        <f>VLOOKUP(weightLogInfo_merged[[#This Row],[overweight people id]],weightLogInfo_merged[[Id]:[BMI]],6)</f>
        <v>#N/A</v>
      </c>
    </row>
    <row r="29" spans="1:10" hidden="1" x14ac:dyDescent="0.3">
      <c r="A29">
        <v>6962181067</v>
      </c>
      <c r="B29" t="s">
        <v>75</v>
      </c>
      <c r="C29">
        <v>61.200000762939503</v>
      </c>
      <c r="D29">
        <v>134.92290613921401</v>
      </c>
      <c r="F29">
        <v>23.889999389648398</v>
      </c>
      <c r="G29" t="b">
        <v>1</v>
      </c>
      <c r="H29" s="10">
        <v>1461801599000</v>
      </c>
      <c r="I29" t="str">
        <f>IF(weightLogInfo_merged[[#This Row],[BMI]]&gt;25,weightLogInfo_merged[[#This Row],[Id]],"")</f>
        <v/>
      </c>
      <c r="J29" t="e">
        <f>VLOOKUP(weightLogInfo_merged[[#This Row],[overweight people id]],weightLogInfo_merged[[Id]:[BMI]],6)</f>
        <v>#N/A</v>
      </c>
    </row>
    <row r="30" spans="1:10" hidden="1" x14ac:dyDescent="0.3">
      <c r="A30">
        <v>6962181067</v>
      </c>
      <c r="B30" t="s">
        <v>76</v>
      </c>
      <c r="C30">
        <v>61.200000762939503</v>
      </c>
      <c r="D30">
        <v>134.92290613921401</v>
      </c>
      <c r="F30">
        <v>23.889999389648398</v>
      </c>
      <c r="G30" t="b">
        <v>1</v>
      </c>
      <c r="H30" s="10">
        <v>1461887999000</v>
      </c>
      <c r="I30" t="str">
        <f>IF(weightLogInfo_merged[[#This Row],[BMI]]&gt;25,weightLogInfo_merged[[#This Row],[Id]],"")</f>
        <v/>
      </c>
      <c r="J30" t="e">
        <f>VLOOKUP(weightLogInfo_merged[[#This Row],[overweight people id]],weightLogInfo_merged[[Id]:[BMI]],6)</f>
        <v>#N/A</v>
      </c>
    </row>
    <row r="31" spans="1:10" hidden="1" x14ac:dyDescent="0.3">
      <c r="A31">
        <v>6962181067</v>
      </c>
      <c r="B31" t="s">
        <v>77</v>
      </c>
      <c r="C31">
        <v>61.400001525878899</v>
      </c>
      <c r="D31">
        <v>135.36383234557701</v>
      </c>
      <c r="F31">
        <v>23.959999084472699</v>
      </c>
      <c r="G31" t="b">
        <v>1</v>
      </c>
      <c r="H31" s="10">
        <v>1461974399000</v>
      </c>
      <c r="I31" t="str">
        <f>IF(weightLogInfo_merged[[#This Row],[BMI]]&gt;25,weightLogInfo_merged[[#This Row],[Id]],"")</f>
        <v/>
      </c>
      <c r="J31" t="e">
        <f>VLOOKUP(weightLogInfo_merged[[#This Row],[overweight people id]],weightLogInfo_merged[[Id]:[BMI]],6)</f>
        <v>#N/A</v>
      </c>
    </row>
    <row r="32" spans="1:10" hidden="1" x14ac:dyDescent="0.3">
      <c r="A32">
        <v>6962181067</v>
      </c>
      <c r="B32" t="s">
        <v>78</v>
      </c>
      <c r="C32">
        <v>61</v>
      </c>
      <c r="D32">
        <v>134.48197993285001</v>
      </c>
      <c r="F32">
        <v>23.819999694824201</v>
      </c>
      <c r="G32" t="b">
        <v>1</v>
      </c>
      <c r="H32" s="10">
        <v>1462060799000</v>
      </c>
      <c r="I32" t="str">
        <f>IF(weightLogInfo_merged[[#This Row],[BMI]]&gt;25,weightLogInfo_merged[[#This Row],[Id]],"")</f>
        <v/>
      </c>
      <c r="J32" t="e">
        <f>VLOOKUP(weightLogInfo_merged[[#This Row],[overweight people id]],weightLogInfo_merged[[Id]:[BMI]],6)</f>
        <v>#N/A</v>
      </c>
    </row>
    <row r="33" spans="1:10" hidden="1" x14ac:dyDescent="0.3">
      <c r="A33">
        <v>6962181067</v>
      </c>
      <c r="B33" t="s">
        <v>62</v>
      </c>
      <c r="C33">
        <v>61.700000762939503</v>
      </c>
      <c r="D33">
        <v>136.025217450139</v>
      </c>
      <c r="F33">
        <v>24.100000381469702</v>
      </c>
      <c r="G33" t="b">
        <v>1</v>
      </c>
      <c r="H33" s="10">
        <v>1462147199000</v>
      </c>
      <c r="I33" t="str">
        <f>IF(weightLogInfo_merged[[#This Row],[BMI]]&gt;25,weightLogInfo_merged[[#This Row],[Id]],"")</f>
        <v/>
      </c>
      <c r="J33" t="e">
        <f>VLOOKUP(weightLogInfo_merged[[#This Row],[overweight people id]],weightLogInfo_merged[[Id]:[BMI]],6)</f>
        <v>#N/A</v>
      </c>
    </row>
    <row r="34" spans="1:10" hidden="1" x14ac:dyDescent="0.3">
      <c r="A34">
        <v>6962181067</v>
      </c>
      <c r="B34" t="s">
        <v>53</v>
      </c>
      <c r="C34">
        <v>61.5</v>
      </c>
      <c r="D34">
        <v>135.584291243775</v>
      </c>
      <c r="F34">
        <v>24</v>
      </c>
      <c r="G34" t="b">
        <v>1</v>
      </c>
      <c r="H34" s="10">
        <v>1462233599000</v>
      </c>
      <c r="I34" t="str">
        <f>IF(weightLogInfo_merged[[#This Row],[BMI]]&gt;25,weightLogInfo_merged[[#This Row],[Id]],"")</f>
        <v/>
      </c>
      <c r="J34" t="e">
        <f>VLOOKUP(weightLogInfo_merged[[#This Row],[overweight people id]],weightLogInfo_merged[[Id]:[BMI]],6)</f>
        <v>#N/A</v>
      </c>
    </row>
    <row r="35" spans="1:10" hidden="1" x14ac:dyDescent="0.3">
      <c r="A35">
        <v>6962181067</v>
      </c>
      <c r="B35" t="s">
        <v>54</v>
      </c>
      <c r="C35">
        <v>61</v>
      </c>
      <c r="D35">
        <v>134.48197993285001</v>
      </c>
      <c r="F35">
        <v>23.819999694824201</v>
      </c>
      <c r="G35" t="b">
        <v>1</v>
      </c>
      <c r="H35" s="10">
        <v>1462319999000</v>
      </c>
      <c r="I35" t="str">
        <f>IF(weightLogInfo_merged[[#This Row],[BMI]]&gt;25,weightLogInfo_merged[[#This Row],[Id]],"")</f>
        <v/>
      </c>
      <c r="J35" t="e">
        <f>VLOOKUP(weightLogInfo_merged[[#This Row],[overweight people id]],weightLogInfo_merged[[Id]:[BMI]],6)</f>
        <v>#N/A</v>
      </c>
    </row>
    <row r="36" spans="1:10" hidden="1" x14ac:dyDescent="0.3">
      <c r="A36">
        <v>6962181067</v>
      </c>
      <c r="B36" t="s">
        <v>59</v>
      </c>
      <c r="C36">
        <v>61.099998474121101</v>
      </c>
      <c r="D36">
        <v>134.702438831048</v>
      </c>
      <c r="F36">
        <v>23.850000381469702</v>
      </c>
      <c r="G36" t="b">
        <v>1</v>
      </c>
      <c r="H36" s="10">
        <v>1462406399000</v>
      </c>
      <c r="I36" t="str">
        <f>IF(weightLogInfo_merged[[#This Row],[BMI]]&gt;25,weightLogInfo_merged[[#This Row],[Id]],"")</f>
        <v/>
      </c>
      <c r="J36" t="e">
        <f>VLOOKUP(weightLogInfo_merged[[#This Row],[overweight people id]],weightLogInfo_merged[[Id]:[BMI]],6)</f>
        <v>#N/A</v>
      </c>
    </row>
    <row r="37" spans="1:10" hidden="1" x14ac:dyDescent="0.3">
      <c r="A37">
        <v>6962181067</v>
      </c>
      <c r="B37" t="s">
        <v>79</v>
      </c>
      <c r="C37">
        <v>61.299999237060497</v>
      </c>
      <c r="D37">
        <v>135.143365037411</v>
      </c>
      <c r="F37">
        <v>23.930000305175799</v>
      </c>
      <c r="G37" t="b">
        <v>1</v>
      </c>
      <c r="H37" s="10">
        <v>1462492799000</v>
      </c>
      <c r="I37" t="str">
        <f>IF(weightLogInfo_merged[[#This Row],[BMI]]&gt;25,weightLogInfo_merged[[#This Row],[Id]],"")</f>
        <v/>
      </c>
      <c r="J37" t="e">
        <f>VLOOKUP(weightLogInfo_merged[[#This Row],[overweight people id]],weightLogInfo_merged[[Id]:[BMI]],6)</f>
        <v>#N/A</v>
      </c>
    </row>
    <row r="38" spans="1:10" hidden="1" x14ac:dyDescent="0.3">
      <c r="A38">
        <v>6962181067</v>
      </c>
      <c r="B38" t="s">
        <v>80</v>
      </c>
      <c r="C38">
        <v>61.5</v>
      </c>
      <c r="D38">
        <v>135.584291243775</v>
      </c>
      <c r="F38">
        <v>24</v>
      </c>
      <c r="G38" t="b">
        <v>1</v>
      </c>
      <c r="H38" s="10">
        <v>1462579199000</v>
      </c>
      <c r="I38" t="str">
        <f>IF(weightLogInfo_merged[[#This Row],[BMI]]&gt;25,weightLogInfo_merged[[#This Row],[Id]],"")</f>
        <v/>
      </c>
      <c r="J38" t="e">
        <f>VLOOKUP(weightLogInfo_merged[[#This Row],[overweight people id]],weightLogInfo_merged[[Id]:[BMI]],6)</f>
        <v>#N/A</v>
      </c>
    </row>
    <row r="39" spans="1:10" hidden="1" x14ac:dyDescent="0.3">
      <c r="A39">
        <v>6962181067</v>
      </c>
      <c r="B39" t="s">
        <v>81</v>
      </c>
      <c r="C39">
        <v>61.200000762939503</v>
      </c>
      <c r="D39">
        <v>134.92290613921401</v>
      </c>
      <c r="F39">
        <v>23.889999389648398</v>
      </c>
      <c r="G39" t="b">
        <v>1</v>
      </c>
      <c r="H39" s="10">
        <v>1462665599000</v>
      </c>
      <c r="I39" t="str">
        <f>IF(weightLogInfo_merged[[#This Row],[BMI]]&gt;25,weightLogInfo_merged[[#This Row],[Id]],"")</f>
        <v/>
      </c>
      <c r="J39" t="e">
        <f>VLOOKUP(weightLogInfo_merged[[#This Row],[overweight people id]],weightLogInfo_merged[[Id]:[BMI]],6)</f>
        <v>#N/A</v>
      </c>
    </row>
    <row r="40" spans="1:10" hidden="1" x14ac:dyDescent="0.3">
      <c r="A40">
        <v>6962181067</v>
      </c>
      <c r="B40" t="s">
        <v>82</v>
      </c>
      <c r="C40">
        <v>61.200000762939503</v>
      </c>
      <c r="D40">
        <v>134.92290613921401</v>
      </c>
      <c r="F40">
        <v>23.889999389648398</v>
      </c>
      <c r="G40" t="b">
        <v>1</v>
      </c>
      <c r="H40" s="10">
        <v>1462751999000</v>
      </c>
      <c r="I40" t="str">
        <f>IF(weightLogInfo_merged[[#This Row],[BMI]]&gt;25,weightLogInfo_merged[[#This Row],[Id]],"")</f>
        <v/>
      </c>
      <c r="J40" t="e">
        <f>VLOOKUP(weightLogInfo_merged[[#This Row],[overweight people id]],weightLogInfo_merged[[Id]:[BMI]],6)</f>
        <v>#N/A</v>
      </c>
    </row>
    <row r="41" spans="1:10" hidden="1" x14ac:dyDescent="0.3">
      <c r="A41">
        <v>6962181067</v>
      </c>
      <c r="B41" t="s">
        <v>63</v>
      </c>
      <c r="C41">
        <v>62.400001525878899</v>
      </c>
      <c r="D41">
        <v>137.56845496742699</v>
      </c>
      <c r="F41">
        <v>24.350000381469702</v>
      </c>
      <c r="G41" t="b">
        <v>1</v>
      </c>
      <c r="H41" s="10">
        <v>1462838399000</v>
      </c>
      <c r="I41" t="str">
        <f>IF(weightLogInfo_merged[[#This Row],[BMI]]&gt;25,weightLogInfo_merged[[#This Row],[Id]],"")</f>
        <v/>
      </c>
      <c r="J41" t="e">
        <f>VLOOKUP(weightLogInfo_merged[[#This Row],[overweight people id]],weightLogInfo_merged[[Id]:[BMI]],6)</f>
        <v>#N/A</v>
      </c>
    </row>
    <row r="42" spans="1:10" hidden="1" x14ac:dyDescent="0.3">
      <c r="A42">
        <v>6962181067</v>
      </c>
      <c r="B42" t="s">
        <v>83</v>
      </c>
      <c r="C42">
        <v>62.099998474121101</v>
      </c>
      <c r="D42">
        <v>136.90706145289801</v>
      </c>
      <c r="F42">
        <v>24.2399997711182</v>
      </c>
      <c r="G42" t="b">
        <v>1</v>
      </c>
      <c r="H42" s="10">
        <v>1462924799000</v>
      </c>
      <c r="I42" t="str">
        <f>IF(weightLogInfo_merged[[#This Row],[BMI]]&gt;25,weightLogInfo_merged[[#This Row],[Id]],"")</f>
        <v/>
      </c>
      <c r="J42" t="e">
        <f>VLOOKUP(weightLogInfo_merged[[#This Row],[overweight people id]],weightLogInfo_merged[[Id]:[BMI]],6)</f>
        <v>#N/A</v>
      </c>
    </row>
    <row r="43" spans="1:10" hidden="1" x14ac:dyDescent="0.3">
      <c r="A43">
        <v>6962181067</v>
      </c>
      <c r="B43" t="s">
        <v>84</v>
      </c>
      <c r="C43">
        <v>61.900001525878899</v>
      </c>
      <c r="D43">
        <v>136.466143656502</v>
      </c>
      <c r="F43">
        <v>24.170000076293899</v>
      </c>
      <c r="G43" t="b">
        <v>1</v>
      </c>
      <c r="H43" s="10">
        <v>1463011199000</v>
      </c>
      <c r="I43" t="str">
        <f>IF(weightLogInfo_merged[[#This Row],[BMI]]&gt;25,weightLogInfo_merged[[#This Row],[Id]],"")</f>
        <v/>
      </c>
      <c r="J43" t="e">
        <f>VLOOKUP(weightLogInfo_merged[[#This Row],[overweight people id]],weightLogInfo_merged[[Id]:[BMI]],6)</f>
        <v>#N/A</v>
      </c>
    </row>
    <row r="44" spans="1:10" hidden="1" x14ac:dyDescent="0.3">
      <c r="A44">
        <v>6962181067</v>
      </c>
      <c r="B44" t="s">
        <v>57</v>
      </c>
      <c r="C44">
        <v>61.900001525878899</v>
      </c>
      <c r="D44">
        <v>136.466143656502</v>
      </c>
      <c r="F44">
        <v>24.170000076293899</v>
      </c>
      <c r="G44" t="b">
        <v>1</v>
      </c>
      <c r="H44" s="10">
        <v>1463097599000</v>
      </c>
      <c r="I44" t="str">
        <f>IF(weightLogInfo_merged[[#This Row],[BMI]]&gt;25,weightLogInfo_merged[[#This Row],[Id]],"")</f>
        <v/>
      </c>
      <c r="J44" t="e">
        <f>VLOOKUP(weightLogInfo_merged[[#This Row],[overweight people id]],weightLogInfo_merged[[Id]:[BMI]],6)</f>
        <v>#N/A</v>
      </c>
    </row>
    <row r="45" spans="1:10" x14ac:dyDescent="0.3">
      <c r="A45">
        <v>8877689391</v>
      </c>
      <c r="B45" t="s">
        <v>85</v>
      </c>
      <c r="C45">
        <v>85.800003051757798</v>
      </c>
      <c r="D45">
        <v>189.156627682704</v>
      </c>
      <c r="F45">
        <v>25.680000305175799</v>
      </c>
      <c r="G45" t="b">
        <v>0</v>
      </c>
      <c r="H45" s="10">
        <v>1460443631000</v>
      </c>
      <c r="I45">
        <f>IF(weightLogInfo_merged[[#This Row],[BMI]]&gt;25,weightLogInfo_merged[[#This Row],[Id]],"")</f>
        <v>8877689391</v>
      </c>
      <c r="J45">
        <f>VLOOKUP(weightLogInfo_merged[[#This Row],[overweight people id]],weightLogInfo_merged[[Id]:[BMI]],6)</f>
        <v>25.139999389648398</v>
      </c>
    </row>
    <row r="46" spans="1:10" x14ac:dyDescent="0.3">
      <c r="A46">
        <v>8877689391</v>
      </c>
      <c r="B46" t="s">
        <v>86</v>
      </c>
      <c r="C46">
        <v>84.900001525878906</v>
      </c>
      <c r="D46">
        <v>187.17246395905201</v>
      </c>
      <c r="F46">
        <v>25.409999847412099</v>
      </c>
      <c r="G46" t="b">
        <v>0</v>
      </c>
      <c r="H46" s="10">
        <v>1460530500000</v>
      </c>
      <c r="I46">
        <f>IF(weightLogInfo_merged[[#This Row],[BMI]]&gt;25,weightLogInfo_merged[[#This Row],[Id]],"")</f>
        <v>8877689391</v>
      </c>
      <c r="J46">
        <f>VLOOKUP(weightLogInfo_merged[[#This Row],[overweight people id]],weightLogInfo_merged[[Id]:[BMI]],6)</f>
        <v>25.139999389648398</v>
      </c>
    </row>
    <row r="47" spans="1:10" x14ac:dyDescent="0.3">
      <c r="A47">
        <v>8877689391</v>
      </c>
      <c r="B47" t="s">
        <v>87</v>
      </c>
      <c r="C47">
        <v>84.5</v>
      </c>
      <c r="D47">
        <v>186.29061154632501</v>
      </c>
      <c r="F47">
        <v>25.309999465942401</v>
      </c>
      <c r="G47" t="b">
        <v>0</v>
      </c>
      <c r="H47" s="10">
        <v>1460616523000</v>
      </c>
      <c r="I47">
        <f>IF(weightLogInfo_merged[[#This Row],[BMI]]&gt;25,weightLogInfo_merged[[#This Row],[Id]],"")</f>
        <v>8877689391</v>
      </c>
      <c r="J47">
        <f>VLOOKUP(weightLogInfo_merged[[#This Row],[overweight people id]],weightLogInfo_merged[[Id]:[BMI]],6)</f>
        <v>25.139999389648398</v>
      </c>
    </row>
    <row r="48" spans="1:10" x14ac:dyDescent="0.3">
      <c r="A48">
        <v>8877689391</v>
      </c>
      <c r="B48" t="s">
        <v>88</v>
      </c>
      <c r="C48">
        <v>85.5</v>
      </c>
      <c r="D48">
        <v>188.49523416817499</v>
      </c>
      <c r="F48">
        <v>25.590000152587901</v>
      </c>
      <c r="G48" t="b">
        <v>0</v>
      </c>
      <c r="H48" s="10">
        <v>1460813965000</v>
      </c>
      <c r="I48">
        <f>IF(weightLogInfo_merged[[#This Row],[BMI]]&gt;25,weightLogInfo_merged[[#This Row],[Id]],"")</f>
        <v>8877689391</v>
      </c>
      <c r="J48">
        <f>VLOOKUP(weightLogInfo_merged[[#This Row],[overweight people id]],weightLogInfo_merged[[Id]:[BMI]],6)</f>
        <v>25.139999389648398</v>
      </c>
    </row>
    <row r="49" spans="1:10" x14ac:dyDescent="0.3">
      <c r="A49">
        <v>8877689391</v>
      </c>
      <c r="B49" t="s">
        <v>89</v>
      </c>
      <c r="C49">
        <v>85.800003051757798</v>
      </c>
      <c r="D49">
        <v>189.156627682704</v>
      </c>
      <c r="F49">
        <v>25.680000305175799</v>
      </c>
      <c r="G49" t="b">
        <v>0</v>
      </c>
      <c r="H49" s="10">
        <v>1460962274000</v>
      </c>
      <c r="I49">
        <f>IF(weightLogInfo_merged[[#This Row],[BMI]]&gt;25,weightLogInfo_merged[[#This Row],[Id]],"")</f>
        <v>8877689391</v>
      </c>
      <c r="J49">
        <f>VLOOKUP(weightLogInfo_merged[[#This Row],[overweight people id]],weightLogInfo_merged[[Id]:[BMI]],6)</f>
        <v>25.139999389648398</v>
      </c>
    </row>
    <row r="50" spans="1:10" x14ac:dyDescent="0.3">
      <c r="A50">
        <v>8877689391</v>
      </c>
      <c r="B50" t="s">
        <v>90</v>
      </c>
      <c r="C50">
        <v>85.300003051757798</v>
      </c>
      <c r="D50">
        <v>188.05431637177901</v>
      </c>
      <c r="F50">
        <v>25.530000686645501</v>
      </c>
      <c r="G50" t="b">
        <v>0</v>
      </c>
      <c r="H50" s="10">
        <v>1461047971000</v>
      </c>
      <c r="I50">
        <f>IF(weightLogInfo_merged[[#This Row],[BMI]]&gt;25,weightLogInfo_merged[[#This Row],[Id]],"")</f>
        <v>8877689391</v>
      </c>
      <c r="J50">
        <f>VLOOKUP(weightLogInfo_merged[[#This Row],[overweight people id]],weightLogInfo_merged[[Id]:[BMI]],6)</f>
        <v>25.139999389648398</v>
      </c>
    </row>
    <row r="51" spans="1:10" x14ac:dyDescent="0.3">
      <c r="A51">
        <v>8877689391</v>
      </c>
      <c r="B51" t="s">
        <v>91</v>
      </c>
      <c r="C51">
        <v>84.900001525878906</v>
      </c>
      <c r="D51">
        <v>187.17246395905201</v>
      </c>
      <c r="F51">
        <v>25.409999847412099</v>
      </c>
      <c r="G51" t="b">
        <v>0</v>
      </c>
      <c r="H51" s="10">
        <v>1461134694000</v>
      </c>
      <c r="I51">
        <f>IF(weightLogInfo_merged[[#This Row],[BMI]]&gt;25,weightLogInfo_merged[[#This Row],[Id]],"")</f>
        <v>8877689391</v>
      </c>
      <c r="J51">
        <f>VLOOKUP(weightLogInfo_merged[[#This Row],[overweight people id]],weightLogInfo_merged[[Id]:[BMI]],6)</f>
        <v>25.139999389648398</v>
      </c>
    </row>
    <row r="52" spans="1:10" x14ac:dyDescent="0.3">
      <c r="A52">
        <v>8877689391</v>
      </c>
      <c r="B52" t="s">
        <v>92</v>
      </c>
      <c r="C52">
        <v>84.5</v>
      </c>
      <c r="D52">
        <v>186.29061154632501</v>
      </c>
      <c r="F52">
        <v>25.290000915527301</v>
      </c>
      <c r="G52" t="b">
        <v>0</v>
      </c>
      <c r="H52" s="10">
        <v>1461221427000</v>
      </c>
      <c r="I52">
        <f>IF(weightLogInfo_merged[[#This Row],[BMI]]&gt;25,weightLogInfo_merged[[#This Row],[Id]],"")</f>
        <v>8877689391</v>
      </c>
      <c r="J52">
        <f>VLOOKUP(weightLogInfo_merged[[#This Row],[overweight people id]],weightLogInfo_merged[[Id]:[BMI]],6)</f>
        <v>25.139999389648398</v>
      </c>
    </row>
    <row r="53" spans="1:10" x14ac:dyDescent="0.3">
      <c r="A53">
        <v>8877689391</v>
      </c>
      <c r="B53" t="s">
        <v>93</v>
      </c>
      <c r="C53">
        <v>85.5</v>
      </c>
      <c r="D53">
        <v>188.49523416817499</v>
      </c>
      <c r="F53">
        <v>25.590000152587901</v>
      </c>
      <c r="G53" t="b">
        <v>0</v>
      </c>
      <c r="H53" s="10">
        <v>1461396148000</v>
      </c>
      <c r="I53">
        <f>IF(weightLogInfo_merged[[#This Row],[BMI]]&gt;25,weightLogInfo_merged[[#This Row],[Id]],"")</f>
        <v>8877689391</v>
      </c>
      <c r="J53">
        <f>VLOOKUP(weightLogInfo_merged[[#This Row],[overweight people id]],weightLogInfo_merged[[Id]:[BMI]],6)</f>
        <v>25.139999389648398</v>
      </c>
    </row>
    <row r="54" spans="1:10" x14ac:dyDescent="0.3">
      <c r="A54">
        <v>8877689391</v>
      </c>
      <c r="B54" t="s">
        <v>94</v>
      </c>
      <c r="C54">
        <v>85.5</v>
      </c>
      <c r="D54">
        <v>188.49523416817499</v>
      </c>
      <c r="F54">
        <v>25.590000152587901</v>
      </c>
      <c r="G54" t="b">
        <v>0</v>
      </c>
      <c r="H54" s="10">
        <v>1461483485000</v>
      </c>
      <c r="I54">
        <f>IF(weightLogInfo_merged[[#This Row],[BMI]]&gt;25,weightLogInfo_merged[[#This Row],[Id]],"")</f>
        <v>8877689391</v>
      </c>
      <c r="J54">
        <f>VLOOKUP(weightLogInfo_merged[[#This Row],[overweight people id]],weightLogInfo_merged[[Id]:[BMI]],6)</f>
        <v>25.139999389648398</v>
      </c>
    </row>
    <row r="55" spans="1:10" x14ac:dyDescent="0.3">
      <c r="A55">
        <v>8877689391</v>
      </c>
      <c r="B55" t="s">
        <v>95</v>
      </c>
      <c r="C55">
        <v>85.400001525878906</v>
      </c>
      <c r="D55">
        <v>188.274775269977</v>
      </c>
      <c r="F55">
        <v>25.559999465942401</v>
      </c>
      <c r="G55" t="b">
        <v>0</v>
      </c>
      <c r="H55" s="10">
        <v>1461566416000</v>
      </c>
      <c r="I55">
        <f>IF(weightLogInfo_merged[[#This Row],[BMI]]&gt;25,weightLogInfo_merged[[#This Row],[Id]],"")</f>
        <v>8877689391</v>
      </c>
      <c r="J55">
        <f>VLOOKUP(weightLogInfo_merged[[#This Row],[overweight people id]],weightLogInfo_merged[[Id]:[BMI]],6)</f>
        <v>25.139999389648398</v>
      </c>
    </row>
    <row r="56" spans="1:10" x14ac:dyDescent="0.3">
      <c r="A56">
        <v>8877689391</v>
      </c>
      <c r="B56" t="s">
        <v>96</v>
      </c>
      <c r="C56">
        <v>85.099998474121094</v>
      </c>
      <c r="D56">
        <v>187.61338175544799</v>
      </c>
      <c r="F56">
        <v>25.4899997711182</v>
      </c>
      <c r="G56" t="b">
        <v>0</v>
      </c>
      <c r="H56" s="10">
        <v>1461653427000</v>
      </c>
      <c r="I56">
        <f>IF(weightLogInfo_merged[[#This Row],[BMI]]&gt;25,weightLogInfo_merged[[#This Row],[Id]],"")</f>
        <v>8877689391</v>
      </c>
      <c r="J56">
        <f>VLOOKUP(weightLogInfo_merged[[#This Row],[overweight people id]],weightLogInfo_merged[[Id]:[BMI]],6)</f>
        <v>25.139999389648398</v>
      </c>
    </row>
    <row r="57" spans="1:10" x14ac:dyDescent="0.3">
      <c r="A57">
        <v>8877689391</v>
      </c>
      <c r="B57" t="s">
        <v>97</v>
      </c>
      <c r="C57">
        <v>85.400001525878906</v>
      </c>
      <c r="D57">
        <v>188.274775269977</v>
      </c>
      <c r="F57">
        <v>25.559999465942401</v>
      </c>
      <c r="G57" t="b">
        <v>0</v>
      </c>
      <c r="H57" s="10">
        <v>1461739865000</v>
      </c>
      <c r="I57">
        <f>IF(weightLogInfo_merged[[#This Row],[BMI]]&gt;25,weightLogInfo_merged[[#This Row],[Id]],"")</f>
        <v>8877689391</v>
      </c>
      <c r="J57">
        <f>VLOOKUP(weightLogInfo_merged[[#This Row],[overweight people id]],weightLogInfo_merged[[Id]:[BMI]],6)</f>
        <v>25.139999389648398</v>
      </c>
    </row>
    <row r="58" spans="1:10" x14ac:dyDescent="0.3">
      <c r="A58">
        <v>8877689391</v>
      </c>
      <c r="B58" t="s">
        <v>98</v>
      </c>
      <c r="C58">
        <v>85.099998474121094</v>
      </c>
      <c r="D58">
        <v>187.61338175544799</v>
      </c>
      <c r="F58">
        <v>25.4899997711182</v>
      </c>
      <c r="G58" t="b">
        <v>0</v>
      </c>
      <c r="H58" s="10">
        <v>1461826203000</v>
      </c>
      <c r="I58">
        <f>IF(weightLogInfo_merged[[#This Row],[BMI]]&gt;25,weightLogInfo_merged[[#This Row],[Id]],"")</f>
        <v>8877689391</v>
      </c>
      <c r="J58">
        <f>VLOOKUP(weightLogInfo_merged[[#This Row],[overweight people id]],weightLogInfo_merged[[Id]:[BMI]],6)</f>
        <v>25.139999389648398</v>
      </c>
    </row>
    <row r="59" spans="1:10" x14ac:dyDescent="0.3">
      <c r="A59">
        <v>8877689391</v>
      </c>
      <c r="B59" t="s">
        <v>99</v>
      </c>
      <c r="C59">
        <v>84.900001525878906</v>
      </c>
      <c r="D59">
        <v>187.17246395905201</v>
      </c>
      <c r="F59">
        <v>25.409999847412099</v>
      </c>
      <c r="G59" t="b">
        <v>0</v>
      </c>
      <c r="H59" s="10">
        <v>1461912595000</v>
      </c>
      <c r="I59">
        <f>IF(weightLogInfo_merged[[#This Row],[BMI]]&gt;25,weightLogInfo_merged[[#This Row],[Id]],"")</f>
        <v>8877689391</v>
      </c>
      <c r="J59">
        <f>VLOOKUP(weightLogInfo_merged[[#This Row],[overweight people id]],weightLogInfo_merged[[Id]:[BMI]],6)</f>
        <v>25.139999389648398</v>
      </c>
    </row>
    <row r="60" spans="1:10" x14ac:dyDescent="0.3">
      <c r="A60">
        <v>8877689391</v>
      </c>
      <c r="B60" t="s">
        <v>100</v>
      </c>
      <c r="C60">
        <v>85.5</v>
      </c>
      <c r="D60">
        <v>188.49523416817499</v>
      </c>
      <c r="F60">
        <v>25.590000152587901</v>
      </c>
      <c r="G60" t="b">
        <v>0</v>
      </c>
      <c r="H60" s="10">
        <v>1462002543000</v>
      </c>
      <c r="I60">
        <f>IF(weightLogInfo_merged[[#This Row],[BMI]]&gt;25,weightLogInfo_merged[[#This Row],[Id]],"")</f>
        <v>8877689391</v>
      </c>
      <c r="J60">
        <f>VLOOKUP(weightLogInfo_merged[[#This Row],[overweight people id]],weightLogInfo_merged[[Id]:[BMI]],6)</f>
        <v>25.139999389648398</v>
      </c>
    </row>
    <row r="61" spans="1:10" x14ac:dyDescent="0.3">
      <c r="A61">
        <v>8877689391</v>
      </c>
      <c r="B61" t="s">
        <v>101</v>
      </c>
      <c r="C61">
        <v>85.300003051757798</v>
      </c>
      <c r="D61">
        <v>188.05431637177901</v>
      </c>
      <c r="F61">
        <v>25.530000686645501</v>
      </c>
      <c r="G61" t="b">
        <v>0</v>
      </c>
      <c r="H61" s="10">
        <v>1462092469000</v>
      </c>
      <c r="I61">
        <f>IF(weightLogInfo_merged[[#This Row],[BMI]]&gt;25,weightLogInfo_merged[[#This Row],[Id]],"")</f>
        <v>8877689391</v>
      </c>
      <c r="J61">
        <f>VLOOKUP(weightLogInfo_merged[[#This Row],[overweight people id]],weightLogInfo_merged[[Id]:[BMI]],6)</f>
        <v>25.139999389648398</v>
      </c>
    </row>
    <row r="62" spans="1:10" x14ac:dyDescent="0.3">
      <c r="A62">
        <v>8877689391</v>
      </c>
      <c r="B62" t="s">
        <v>102</v>
      </c>
      <c r="C62">
        <v>84.900001525878906</v>
      </c>
      <c r="D62">
        <v>187.17246395905201</v>
      </c>
      <c r="F62">
        <v>25.409999847412099</v>
      </c>
      <c r="G62" t="b">
        <v>0</v>
      </c>
      <c r="H62" s="10">
        <v>1462258181000</v>
      </c>
      <c r="I62">
        <f>IF(weightLogInfo_merged[[#This Row],[BMI]]&gt;25,weightLogInfo_merged[[#This Row],[Id]],"")</f>
        <v>8877689391</v>
      </c>
      <c r="J62">
        <f>VLOOKUP(weightLogInfo_merged[[#This Row],[overweight people id]],weightLogInfo_merged[[Id]:[BMI]],6)</f>
        <v>25.139999389648398</v>
      </c>
    </row>
    <row r="63" spans="1:10" x14ac:dyDescent="0.3">
      <c r="A63">
        <v>8877689391</v>
      </c>
      <c r="B63" t="s">
        <v>103</v>
      </c>
      <c r="C63">
        <v>84.400001525878906</v>
      </c>
      <c r="D63">
        <v>186.07015264812699</v>
      </c>
      <c r="F63">
        <v>25.2600002288818</v>
      </c>
      <c r="G63" t="b">
        <v>0</v>
      </c>
      <c r="H63" s="10">
        <v>1462344502000</v>
      </c>
      <c r="I63">
        <f>IF(weightLogInfo_merged[[#This Row],[BMI]]&gt;25,weightLogInfo_merged[[#This Row],[Id]],"")</f>
        <v>8877689391</v>
      </c>
      <c r="J63">
        <f>VLOOKUP(weightLogInfo_merged[[#This Row],[overweight people id]],weightLogInfo_merged[[Id]:[BMI]],6)</f>
        <v>25.139999389648398</v>
      </c>
    </row>
    <row r="64" spans="1:10" x14ac:dyDescent="0.3">
      <c r="A64">
        <v>8877689391</v>
      </c>
      <c r="B64" t="s">
        <v>104</v>
      </c>
      <c r="C64">
        <v>85</v>
      </c>
      <c r="D64">
        <v>187.39292285725</v>
      </c>
      <c r="F64">
        <v>25.440000534057599</v>
      </c>
      <c r="G64" t="b">
        <v>0</v>
      </c>
      <c r="H64" s="10">
        <v>1462517015000</v>
      </c>
      <c r="I64">
        <f>IF(weightLogInfo_merged[[#This Row],[BMI]]&gt;25,weightLogInfo_merged[[#This Row],[Id]],"")</f>
        <v>8877689391</v>
      </c>
      <c r="J64">
        <f>VLOOKUP(weightLogInfo_merged[[#This Row],[overweight people id]],weightLogInfo_merged[[Id]:[BMI]],6)</f>
        <v>25.139999389648398</v>
      </c>
    </row>
    <row r="65" spans="1:10" x14ac:dyDescent="0.3">
      <c r="A65">
        <v>8877689391</v>
      </c>
      <c r="B65" t="s">
        <v>105</v>
      </c>
      <c r="C65">
        <v>85.400001525878906</v>
      </c>
      <c r="D65">
        <v>188.274775269977</v>
      </c>
      <c r="F65">
        <v>25.559999465942401</v>
      </c>
      <c r="G65" t="b">
        <v>0</v>
      </c>
      <c r="H65" s="10">
        <v>1462692953000</v>
      </c>
      <c r="I65">
        <f>IF(weightLogInfo_merged[[#This Row],[BMI]]&gt;25,weightLogInfo_merged[[#This Row],[Id]],"")</f>
        <v>8877689391</v>
      </c>
      <c r="J65">
        <f>VLOOKUP(weightLogInfo_merged[[#This Row],[overweight people id]],weightLogInfo_merged[[Id]:[BMI]],6)</f>
        <v>25.139999389648398</v>
      </c>
    </row>
    <row r="66" spans="1:10" x14ac:dyDescent="0.3">
      <c r="A66">
        <v>8877689391</v>
      </c>
      <c r="B66" t="s">
        <v>106</v>
      </c>
      <c r="C66">
        <v>85.5</v>
      </c>
      <c r="D66">
        <v>188.49523416817499</v>
      </c>
      <c r="F66">
        <v>25.610000610351602</v>
      </c>
      <c r="G66" t="b">
        <v>0</v>
      </c>
      <c r="H66" s="10">
        <v>1462775984000</v>
      </c>
      <c r="I66">
        <f>IF(weightLogInfo_merged[[#This Row],[BMI]]&gt;25,weightLogInfo_merged[[#This Row],[Id]],"")</f>
        <v>8877689391</v>
      </c>
      <c r="J66">
        <f>VLOOKUP(weightLogInfo_merged[[#This Row],[overweight people id]],weightLogInfo_merged[[Id]:[BMI]],6)</f>
        <v>25.139999389648398</v>
      </c>
    </row>
    <row r="67" spans="1:10" x14ac:dyDescent="0.3">
      <c r="A67">
        <v>8877689391</v>
      </c>
      <c r="B67" t="s">
        <v>107</v>
      </c>
      <c r="C67">
        <v>85.400001525878906</v>
      </c>
      <c r="D67">
        <v>188.274775269977</v>
      </c>
      <c r="F67">
        <v>25.559999465942401</v>
      </c>
      <c r="G67" t="b">
        <v>0</v>
      </c>
      <c r="H67" s="10">
        <v>1462949507000</v>
      </c>
      <c r="I67">
        <f>IF(weightLogInfo_merged[[#This Row],[BMI]]&gt;25,weightLogInfo_merged[[#This Row],[Id]],"")</f>
        <v>8877689391</v>
      </c>
      <c r="J67">
        <f>VLOOKUP(weightLogInfo_merged[[#This Row],[overweight people id]],weightLogInfo_merged[[Id]:[BMI]],6)</f>
        <v>25.139999389648398</v>
      </c>
    </row>
    <row r="68" spans="1:10" x14ac:dyDescent="0.3">
      <c r="A68">
        <v>8877689391</v>
      </c>
      <c r="B68" t="s">
        <v>108</v>
      </c>
      <c r="C68">
        <v>84</v>
      </c>
      <c r="D68">
        <v>185.18830023539999</v>
      </c>
      <c r="F68">
        <v>25.139999389648398</v>
      </c>
      <c r="G68" t="b">
        <v>0</v>
      </c>
      <c r="H68" s="10">
        <v>1463035373000</v>
      </c>
      <c r="I68">
        <f>IF(weightLogInfo_merged[[#This Row],[BMI]]&gt;25,weightLogInfo_merged[[#This Row],[Id]],"")</f>
        <v>8877689391</v>
      </c>
      <c r="J68">
        <f>VLOOKUP(weightLogInfo_merged[[#This Row],[overweight people id]],weightLogInfo_merged[[Id]:[BMI]],6)</f>
        <v>25.139999389648398</v>
      </c>
    </row>
  </sheetData>
  <phoneticPr fontId="3" type="noConversion"/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{F3CF87AF-E296-4696-89C2-15124D132EE3}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F87AF-E296-4696-89C2-15124D132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8943-52D9-474E-8018-6029B2254C1E}">
  <dimension ref="A1:K179"/>
  <sheetViews>
    <sheetView topLeftCell="C1" workbookViewId="0">
      <selection activeCell="K4" sqref="K4"/>
    </sheetView>
  </sheetViews>
  <sheetFormatPr defaultRowHeight="14.4" x14ac:dyDescent="0.3"/>
  <cols>
    <col min="1" max="1" width="0" hidden="1" customWidth="1"/>
    <col min="2" max="2" width="11" hidden="1" customWidth="1"/>
    <col min="5" max="5" width="18.88671875" bestFit="1" customWidth="1"/>
    <col min="10" max="10" width="15.44140625" bestFit="1" customWidth="1"/>
    <col min="11" max="11" width="11" bestFit="1" customWidth="1"/>
  </cols>
  <sheetData>
    <row r="1" spans="1:11" x14ac:dyDescent="0.3">
      <c r="A1" s="2" t="s">
        <v>109</v>
      </c>
      <c r="B1" s="3" t="s">
        <v>110</v>
      </c>
      <c r="E1" s="2" t="s">
        <v>112</v>
      </c>
      <c r="F1" s="3" t="s">
        <v>111</v>
      </c>
      <c r="J1" s="11" t="s">
        <v>113</v>
      </c>
      <c r="K1" s="11" t="s">
        <v>114</v>
      </c>
    </row>
    <row r="2" spans="1:11" x14ac:dyDescent="0.3">
      <c r="A2" s="8">
        <v>186</v>
      </c>
      <c r="B2" s="5">
        <v>4020332650</v>
      </c>
      <c r="E2" s="8">
        <v>1927972279</v>
      </c>
      <c r="F2" s="5">
        <v>47.540000915527301</v>
      </c>
      <c r="J2" s="12">
        <v>203</v>
      </c>
      <c r="K2" s="12">
        <v>2022484408</v>
      </c>
    </row>
    <row r="3" spans="1:11" x14ac:dyDescent="0.3">
      <c r="A3" s="9">
        <v>186</v>
      </c>
      <c r="B3" s="7">
        <v>4558609924</v>
      </c>
      <c r="E3" s="9">
        <v>4319703577</v>
      </c>
      <c r="F3" s="7">
        <v>27.379999160766602</v>
      </c>
      <c r="J3" s="12">
        <v>195</v>
      </c>
      <c r="K3" s="12">
        <v>2347167796</v>
      </c>
    </row>
    <row r="4" spans="1:11" x14ac:dyDescent="0.3">
      <c r="A4" s="9">
        <v>186</v>
      </c>
      <c r="B4" s="7">
        <v>4558609924</v>
      </c>
      <c r="E4" s="9">
        <v>4558609924</v>
      </c>
      <c r="F4" s="7">
        <v>27</v>
      </c>
      <c r="J4" s="12">
        <v>191</v>
      </c>
      <c r="K4" s="12">
        <v>4020332650</v>
      </c>
    </row>
    <row r="5" spans="1:11" x14ac:dyDescent="0.3">
      <c r="A5" s="8">
        <v>186</v>
      </c>
      <c r="B5" s="5">
        <v>4558609924</v>
      </c>
      <c r="E5" s="8">
        <v>5577150313</v>
      </c>
      <c r="F5" s="5">
        <v>28</v>
      </c>
      <c r="J5" s="12">
        <v>199</v>
      </c>
      <c r="K5" s="12">
        <v>4558609924</v>
      </c>
    </row>
    <row r="6" spans="1:11" x14ac:dyDescent="0.3">
      <c r="A6" s="8">
        <v>186</v>
      </c>
      <c r="B6" s="5">
        <v>4558609924</v>
      </c>
      <c r="E6" s="9">
        <v>8877689391</v>
      </c>
      <c r="F6" s="7">
        <v>25.139999389648398</v>
      </c>
    </row>
    <row r="7" spans="1:11" x14ac:dyDescent="0.3">
      <c r="A7" s="9">
        <v>187</v>
      </c>
      <c r="B7" s="7">
        <v>4020332650</v>
      </c>
      <c r="E7" s="9"/>
      <c r="F7" s="7"/>
    </row>
    <row r="8" spans="1:11" x14ac:dyDescent="0.3">
      <c r="A8" s="8">
        <v>187</v>
      </c>
      <c r="B8" s="5">
        <v>4558609924</v>
      </c>
    </row>
    <row r="9" spans="1:11" x14ac:dyDescent="0.3">
      <c r="A9" s="8">
        <v>187</v>
      </c>
      <c r="B9" s="5">
        <v>4558609924</v>
      </c>
    </row>
    <row r="10" spans="1:11" x14ac:dyDescent="0.3">
      <c r="A10" s="8">
        <v>187</v>
      </c>
      <c r="B10" s="5">
        <v>4558609924</v>
      </c>
    </row>
    <row r="11" spans="1:11" x14ac:dyDescent="0.3">
      <c r="A11" s="9">
        <v>187</v>
      </c>
      <c r="B11" s="7">
        <v>4558609924</v>
      </c>
    </row>
    <row r="12" spans="1:11" x14ac:dyDescent="0.3">
      <c r="A12" s="8">
        <v>187</v>
      </c>
      <c r="B12" s="5">
        <v>4558609924</v>
      </c>
    </row>
    <row r="13" spans="1:11" x14ac:dyDescent="0.3">
      <c r="A13" s="9">
        <v>188</v>
      </c>
      <c r="B13" s="7">
        <v>2022484408</v>
      </c>
    </row>
    <row r="14" spans="1:11" x14ac:dyDescent="0.3">
      <c r="A14" s="8">
        <v>188</v>
      </c>
      <c r="B14" s="5">
        <v>2022484408</v>
      </c>
    </row>
    <row r="15" spans="1:11" x14ac:dyDescent="0.3">
      <c r="A15" s="8">
        <v>188</v>
      </c>
      <c r="B15" s="5">
        <v>2022484408</v>
      </c>
    </row>
    <row r="16" spans="1:11" x14ac:dyDescent="0.3">
      <c r="A16" s="9">
        <v>188</v>
      </c>
      <c r="B16" s="7">
        <v>2347167796</v>
      </c>
    </row>
    <row r="17" spans="1:2" x14ac:dyDescent="0.3">
      <c r="A17" s="8">
        <v>188</v>
      </c>
      <c r="B17" s="5">
        <v>4020332650</v>
      </c>
    </row>
    <row r="18" spans="1:2" x14ac:dyDescent="0.3">
      <c r="A18" s="9">
        <v>188</v>
      </c>
      <c r="B18" s="7">
        <v>4558609924</v>
      </c>
    </row>
    <row r="19" spans="1:2" x14ac:dyDescent="0.3">
      <c r="A19" s="9">
        <v>188</v>
      </c>
      <c r="B19" s="7">
        <v>4558609924</v>
      </c>
    </row>
    <row r="20" spans="1:2" x14ac:dyDescent="0.3">
      <c r="A20" s="8">
        <v>188</v>
      </c>
      <c r="B20" s="5">
        <v>4558609924</v>
      </c>
    </row>
    <row r="21" spans="1:2" x14ac:dyDescent="0.3">
      <c r="A21" s="9">
        <v>188</v>
      </c>
      <c r="B21" s="7">
        <v>4558609924</v>
      </c>
    </row>
    <row r="22" spans="1:2" x14ac:dyDescent="0.3">
      <c r="A22" s="8">
        <v>189</v>
      </c>
      <c r="B22" s="5">
        <v>2022484408</v>
      </c>
    </row>
    <row r="23" spans="1:2" x14ac:dyDescent="0.3">
      <c r="A23" s="8">
        <v>189</v>
      </c>
      <c r="B23" s="5">
        <v>2022484408</v>
      </c>
    </row>
    <row r="24" spans="1:2" x14ac:dyDescent="0.3">
      <c r="A24" s="9">
        <v>189</v>
      </c>
      <c r="B24" s="7">
        <v>2022484408</v>
      </c>
    </row>
    <row r="25" spans="1:2" x14ac:dyDescent="0.3">
      <c r="A25" s="8">
        <v>189</v>
      </c>
      <c r="B25" s="5">
        <v>2022484408</v>
      </c>
    </row>
    <row r="26" spans="1:2" x14ac:dyDescent="0.3">
      <c r="A26" s="9">
        <v>189</v>
      </c>
      <c r="B26" s="7">
        <v>2022484408</v>
      </c>
    </row>
    <row r="27" spans="1:2" x14ac:dyDescent="0.3">
      <c r="A27" s="8">
        <v>189</v>
      </c>
      <c r="B27" s="5">
        <v>2347167796</v>
      </c>
    </row>
    <row r="28" spans="1:2" x14ac:dyDescent="0.3">
      <c r="A28" s="8">
        <v>189</v>
      </c>
      <c r="B28" s="5">
        <v>4020332650</v>
      </c>
    </row>
    <row r="29" spans="1:2" x14ac:dyDescent="0.3">
      <c r="A29" s="9">
        <v>189</v>
      </c>
      <c r="B29" s="7">
        <v>4020332650</v>
      </c>
    </row>
    <row r="30" spans="1:2" x14ac:dyDescent="0.3">
      <c r="A30" s="8">
        <v>189</v>
      </c>
      <c r="B30" s="5">
        <v>4558609924</v>
      </c>
    </row>
    <row r="31" spans="1:2" x14ac:dyDescent="0.3">
      <c r="A31" s="8">
        <v>189</v>
      </c>
      <c r="B31" s="5">
        <v>4558609924</v>
      </c>
    </row>
    <row r="32" spans="1:2" x14ac:dyDescent="0.3">
      <c r="A32" s="8">
        <v>189</v>
      </c>
      <c r="B32" s="5">
        <v>4558609924</v>
      </c>
    </row>
    <row r="33" spans="1:2" x14ac:dyDescent="0.3">
      <c r="A33" s="9">
        <v>189</v>
      </c>
      <c r="B33" s="7">
        <v>4558609924</v>
      </c>
    </row>
    <row r="34" spans="1:2" x14ac:dyDescent="0.3">
      <c r="A34" s="9">
        <v>189</v>
      </c>
      <c r="B34" s="7">
        <v>4558609924</v>
      </c>
    </row>
    <row r="35" spans="1:2" x14ac:dyDescent="0.3">
      <c r="A35" s="8">
        <v>190</v>
      </c>
      <c r="B35" s="5">
        <v>4020332650</v>
      </c>
    </row>
    <row r="36" spans="1:2" x14ac:dyDescent="0.3">
      <c r="A36" s="9">
        <v>190</v>
      </c>
      <c r="B36" s="7">
        <v>4020332650</v>
      </c>
    </row>
    <row r="37" spans="1:2" x14ac:dyDescent="0.3">
      <c r="A37" s="8">
        <v>190</v>
      </c>
      <c r="B37" s="5">
        <v>4020332650</v>
      </c>
    </row>
    <row r="38" spans="1:2" x14ac:dyDescent="0.3">
      <c r="A38" s="9">
        <v>190</v>
      </c>
      <c r="B38" s="7">
        <v>4020332650</v>
      </c>
    </row>
    <row r="39" spans="1:2" x14ac:dyDescent="0.3">
      <c r="A39" s="8">
        <v>190</v>
      </c>
      <c r="B39" s="5">
        <v>4558609924</v>
      </c>
    </row>
    <row r="40" spans="1:2" x14ac:dyDescent="0.3">
      <c r="A40" s="8">
        <v>190</v>
      </c>
      <c r="B40" s="5">
        <v>4558609924</v>
      </c>
    </row>
    <row r="41" spans="1:2" x14ac:dyDescent="0.3">
      <c r="A41" s="9">
        <v>191</v>
      </c>
      <c r="B41" s="7">
        <v>2347167796</v>
      </c>
    </row>
    <row r="42" spans="1:2" x14ac:dyDescent="0.3">
      <c r="A42" s="9">
        <v>191</v>
      </c>
      <c r="B42" s="7">
        <v>4020332650</v>
      </c>
    </row>
    <row r="43" spans="1:2" x14ac:dyDescent="0.3">
      <c r="A43" s="8">
        <v>191</v>
      </c>
      <c r="B43" s="5">
        <v>4020332650</v>
      </c>
    </row>
    <row r="44" spans="1:2" x14ac:dyDescent="0.3">
      <c r="A44">
        <v>191</v>
      </c>
      <c r="B44">
        <v>4020332650</v>
      </c>
    </row>
    <row r="45" spans="1:2" x14ac:dyDescent="0.3">
      <c r="A45" s="8">
        <v>191</v>
      </c>
      <c r="B45" s="5">
        <v>4020332650</v>
      </c>
    </row>
    <row r="46" spans="1:2" x14ac:dyDescent="0.3">
      <c r="A46">
        <v>191</v>
      </c>
      <c r="B46">
        <v>4020332650</v>
      </c>
    </row>
    <row r="47" spans="1:2" x14ac:dyDescent="0.3">
      <c r="A47" s="8">
        <v>191</v>
      </c>
      <c r="B47" s="5">
        <v>4020332650</v>
      </c>
    </row>
    <row r="48" spans="1:2" x14ac:dyDescent="0.3">
      <c r="A48" s="9">
        <v>191</v>
      </c>
      <c r="B48" s="7">
        <v>4020332650</v>
      </c>
    </row>
    <row r="49" spans="1:2" x14ac:dyDescent="0.3">
      <c r="A49" s="8">
        <v>191</v>
      </c>
      <c r="B49" s="5">
        <v>4020332650</v>
      </c>
    </row>
    <row r="50" spans="1:2" x14ac:dyDescent="0.3">
      <c r="A50">
        <v>191</v>
      </c>
      <c r="B50">
        <v>4020332650</v>
      </c>
    </row>
    <row r="51" spans="1:2" x14ac:dyDescent="0.3">
      <c r="A51" s="8">
        <v>191</v>
      </c>
      <c r="B51" s="5">
        <v>4020332650</v>
      </c>
    </row>
    <row r="52" spans="1:2" x14ac:dyDescent="0.3">
      <c r="A52" s="9">
        <v>191</v>
      </c>
      <c r="B52" s="7">
        <v>4020332650</v>
      </c>
    </row>
    <row r="53" spans="1:2" x14ac:dyDescent="0.3">
      <c r="A53" s="8">
        <v>191</v>
      </c>
      <c r="B53" s="5">
        <v>4020332650</v>
      </c>
    </row>
    <row r="54" spans="1:2" x14ac:dyDescent="0.3">
      <c r="A54" s="9">
        <v>191</v>
      </c>
      <c r="B54" s="7">
        <v>4020332650</v>
      </c>
    </row>
    <row r="55" spans="1:2" x14ac:dyDescent="0.3">
      <c r="A55" s="8">
        <v>191</v>
      </c>
      <c r="B55" s="5">
        <v>4020332650</v>
      </c>
    </row>
    <row r="56" spans="1:2" x14ac:dyDescent="0.3">
      <c r="A56" s="9">
        <v>191</v>
      </c>
      <c r="B56" s="7">
        <v>4020332650</v>
      </c>
    </row>
    <row r="57" spans="1:2" x14ac:dyDescent="0.3">
      <c r="A57" s="8">
        <v>191</v>
      </c>
      <c r="B57" s="5">
        <v>4020332650</v>
      </c>
    </row>
    <row r="58" spans="1:2" x14ac:dyDescent="0.3">
      <c r="A58" s="9">
        <v>191</v>
      </c>
      <c r="B58" s="7">
        <v>4020332650</v>
      </c>
    </row>
    <row r="59" spans="1:2" x14ac:dyDescent="0.3">
      <c r="A59" s="8">
        <v>191</v>
      </c>
      <c r="B59" s="5">
        <v>4020332650</v>
      </c>
    </row>
    <row r="60" spans="1:2" x14ac:dyDescent="0.3">
      <c r="A60" s="9">
        <v>191</v>
      </c>
      <c r="B60" s="7">
        <v>4020332650</v>
      </c>
    </row>
    <row r="61" spans="1:2" x14ac:dyDescent="0.3">
      <c r="A61" s="8">
        <v>191</v>
      </c>
      <c r="B61" s="5">
        <v>4020332650</v>
      </c>
    </row>
    <row r="62" spans="1:2" x14ac:dyDescent="0.3">
      <c r="A62" s="9">
        <v>191</v>
      </c>
      <c r="B62" s="7">
        <v>4020332650</v>
      </c>
    </row>
    <row r="63" spans="1:2" x14ac:dyDescent="0.3">
      <c r="A63" s="8">
        <v>191</v>
      </c>
      <c r="B63" s="5">
        <v>4020332650</v>
      </c>
    </row>
    <row r="64" spans="1:2" x14ac:dyDescent="0.3">
      <c r="A64" s="9">
        <v>191</v>
      </c>
      <c r="B64" s="7">
        <v>4020332650</v>
      </c>
    </row>
    <row r="65" spans="1:2" x14ac:dyDescent="0.3">
      <c r="A65" s="8">
        <v>191</v>
      </c>
      <c r="B65" s="5">
        <v>4020332650</v>
      </c>
    </row>
    <row r="66" spans="1:2" x14ac:dyDescent="0.3">
      <c r="A66" s="9">
        <v>191</v>
      </c>
      <c r="B66" s="7">
        <v>4020332650</v>
      </c>
    </row>
    <row r="67" spans="1:2" x14ac:dyDescent="0.3">
      <c r="A67" s="8">
        <v>191</v>
      </c>
      <c r="B67" s="5">
        <v>4020332650</v>
      </c>
    </row>
    <row r="68" spans="1:2" x14ac:dyDescent="0.3">
      <c r="A68" s="9">
        <v>191</v>
      </c>
      <c r="B68" s="7">
        <v>4020332650</v>
      </c>
    </row>
    <row r="69" spans="1:2" x14ac:dyDescent="0.3">
      <c r="A69" s="8">
        <v>191</v>
      </c>
      <c r="B69" s="5">
        <v>4020332650</v>
      </c>
    </row>
    <row r="70" spans="1:2" x14ac:dyDescent="0.3">
      <c r="A70" s="9">
        <v>191</v>
      </c>
      <c r="B70" s="7">
        <v>4020332650</v>
      </c>
    </row>
    <row r="71" spans="1:2" x14ac:dyDescent="0.3">
      <c r="A71" s="8">
        <v>191</v>
      </c>
      <c r="B71" s="5">
        <v>4020332650</v>
      </c>
    </row>
    <row r="72" spans="1:2" x14ac:dyDescent="0.3">
      <c r="A72" s="9">
        <v>191</v>
      </c>
      <c r="B72" s="7">
        <v>4020332650</v>
      </c>
    </row>
    <row r="73" spans="1:2" x14ac:dyDescent="0.3">
      <c r="A73" s="8">
        <v>191</v>
      </c>
      <c r="B73" s="5">
        <v>4020332650</v>
      </c>
    </row>
    <row r="74" spans="1:2" x14ac:dyDescent="0.3">
      <c r="A74" s="9">
        <v>191</v>
      </c>
      <c r="B74" s="7">
        <v>4020332650</v>
      </c>
    </row>
    <row r="75" spans="1:2" x14ac:dyDescent="0.3">
      <c r="A75" s="8">
        <v>191</v>
      </c>
      <c r="B75" s="5">
        <v>4020332650</v>
      </c>
    </row>
    <row r="76" spans="1:2" x14ac:dyDescent="0.3">
      <c r="A76" s="9">
        <v>191</v>
      </c>
      <c r="B76" s="7">
        <v>4020332650</v>
      </c>
    </row>
    <row r="77" spans="1:2" x14ac:dyDescent="0.3">
      <c r="A77" s="8">
        <v>191</v>
      </c>
      <c r="B77" s="5">
        <v>4020332650</v>
      </c>
    </row>
    <row r="78" spans="1:2" x14ac:dyDescent="0.3">
      <c r="A78" s="9">
        <v>191</v>
      </c>
      <c r="B78" s="7">
        <v>4020332650</v>
      </c>
    </row>
    <row r="79" spans="1:2" x14ac:dyDescent="0.3">
      <c r="A79" s="8">
        <v>191</v>
      </c>
      <c r="B79" s="5">
        <v>4020332650</v>
      </c>
    </row>
    <row r="80" spans="1:2" x14ac:dyDescent="0.3">
      <c r="A80" s="9">
        <v>191</v>
      </c>
      <c r="B80" s="7">
        <v>4020332650</v>
      </c>
    </row>
    <row r="81" spans="1:2" x14ac:dyDescent="0.3">
      <c r="A81" s="8">
        <v>191</v>
      </c>
      <c r="B81" s="5">
        <v>4020332650</v>
      </c>
    </row>
    <row r="82" spans="1:2" x14ac:dyDescent="0.3">
      <c r="A82" s="9">
        <v>191</v>
      </c>
      <c r="B82" s="7">
        <v>4020332650</v>
      </c>
    </row>
    <row r="83" spans="1:2" x14ac:dyDescent="0.3">
      <c r="A83" s="8">
        <v>191</v>
      </c>
      <c r="B83" s="5">
        <v>4020332650</v>
      </c>
    </row>
    <row r="84" spans="1:2" x14ac:dyDescent="0.3">
      <c r="A84" s="9">
        <v>191</v>
      </c>
      <c r="B84" s="7">
        <v>4020332650</v>
      </c>
    </row>
    <row r="85" spans="1:2" x14ac:dyDescent="0.3">
      <c r="A85" s="8">
        <v>191</v>
      </c>
      <c r="B85" s="5">
        <v>4020332650</v>
      </c>
    </row>
    <row r="86" spans="1:2" x14ac:dyDescent="0.3">
      <c r="A86" s="9">
        <v>191</v>
      </c>
      <c r="B86" s="7">
        <v>4020332650</v>
      </c>
    </row>
    <row r="87" spans="1:2" x14ac:dyDescent="0.3">
      <c r="A87" s="8">
        <v>191</v>
      </c>
      <c r="B87" s="5">
        <v>4020332650</v>
      </c>
    </row>
    <row r="88" spans="1:2" x14ac:dyDescent="0.3">
      <c r="A88" s="9">
        <v>191</v>
      </c>
      <c r="B88" s="7">
        <v>4020332650</v>
      </c>
    </row>
    <row r="89" spans="1:2" x14ac:dyDescent="0.3">
      <c r="A89" s="8">
        <v>191</v>
      </c>
      <c r="B89" s="5">
        <v>4020332650</v>
      </c>
    </row>
    <row r="90" spans="1:2" x14ac:dyDescent="0.3">
      <c r="A90" s="9">
        <v>191</v>
      </c>
      <c r="B90" s="7">
        <v>4020332650</v>
      </c>
    </row>
    <row r="91" spans="1:2" x14ac:dyDescent="0.3">
      <c r="A91" s="8">
        <v>191</v>
      </c>
      <c r="B91" s="5">
        <v>4020332650</v>
      </c>
    </row>
    <row r="92" spans="1:2" x14ac:dyDescent="0.3">
      <c r="A92" s="9">
        <v>191</v>
      </c>
      <c r="B92" s="7">
        <v>4020332650</v>
      </c>
    </row>
    <row r="93" spans="1:2" x14ac:dyDescent="0.3">
      <c r="A93" s="8">
        <v>191</v>
      </c>
      <c r="B93" s="5">
        <v>4020332650</v>
      </c>
    </row>
    <row r="94" spans="1:2" x14ac:dyDescent="0.3">
      <c r="A94" s="9">
        <v>191</v>
      </c>
      <c r="B94" s="7">
        <v>4020332650</v>
      </c>
    </row>
    <row r="95" spans="1:2" x14ac:dyDescent="0.3">
      <c r="A95" s="8">
        <v>191</v>
      </c>
      <c r="B95" s="5">
        <v>4020332650</v>
      </c>
    </row>
    <row r="96" spans="1:2" x14ac:dyDescent="0.3">
      <c r="A96" s="9">
        <v>191</v>
      </c>
      <c r="B96" s="7">
        <v>4020332650</v>
      </c>
    </row>
    <row r="97" spans="1:2" x14ac:dyDescent="0.3">
      <c r="A97" s="8">
        <v>191</v>
      </c>
      <c r="B97" s="5">
        <v>4020332650</v>
      </c>
    </row>
    <row r="98" spans="1:2" x14ac:dyDescent="0.3">
      <c r="A98" s="9">
        <v>191</v>
      </c>
      <c r="B98" s="7">
        <v>4020332650</v>
      </c>
    </row>
    <row r="99" spans="1:2" x14ac:dyDescent="0.3">
      <c r="A99" s="8">
        <v>191</v>
      </c>
      <c r="B99" s="5">
        <v>4020332650</v>
      </c>
    </row>
    <row r="100" spans="1:2" x14ac:dyDescent="0.3">
      <c r="A100" s="9">
        <v>191</v>
      </c>
      <c r="B100" s="7">
        <v>4020332650</v>
      </c>
    </row>
    <row r="101" spans="1:2" x14ac:dyDescent="0.3">
      <c r="A101" s="8">
        <v>191</v>
      </c>
      <c r="B101" s="5">
        <v>4020332650</v>
      </c>
    </row>
    <row r="102" spans="1:2" x14ac:dyDescent="0.3">
      <c r="A102" s="9">
        <v>191</v>
      </c>
      <c r="B102" s="7">
        <v>4020332650</v>
      </c>
    </row>
    <row r="103" spans="1:2" x14ac:dyDescent="0.3">
      <c r="A103" s="8">
        <v>191</v>
      </c>
      <c r="B103" s="5">
        <v>4020332650</v>
      </c>
    </row>
    <row r="104" spans="1:2" x14ac:dyDescent="0.3">
      <c r="A104" s="9">
        <v>191</v>
      </c>
      <c r="B104" s="7">
        <v>4020332650</v>
      </c>
    </row>
    <row r="105" spans="1:2" x14ac:dyDescent="0.3">
      <c r="A105" s="8">
        <v>191</v>
      </c>
      <c r="B105" s="5">
        <v>4020332650</v>
      </c>
    </row>
    <row r="106" spans="1:2" x14ac:dyDescent="0.3">
      <c r="A106" s="8">
        <v>191</v>
      </c>
      <c r="B106" s="5">
        <v>4558609924</v>
      </c>
    </row>
    <row r="107" spans="1:2" x14ac:dyDescent="0.3">
      <c r="A107" s="9">
        <v>191</v>
      </c>
      <c r="B107" s="7">
        <v>4558609924</v>
      </c>
    </row>
    <row r="108" spans="1:2" x14ac:dyDescent="0.3">
      <c r="A108" s="9">
        <v>191</v>
      </c>
      <c r="B108" s="7">
        <v>4558609924</v>
      </c>
    </row>
    <row r="109" spans="1:2" x14ac:dyDescent="0.3">
      <c r="A109" s="9">
        <v>191</v>
      </c>
      <c r="B109" s="7">
        <v>4558609924</v>
      </c>
    </row>
    <row r="110" spans="1:2" x14ac:dyDescent="0.3">
      <c r="A110" s="8">
        <v>192</v>
      </c>
      <c r="B110" s="5">
        <v>2022484408</v>
      </c>
    </row>
    <row r="111" spans="1:2" x14ac:dyDescent="0.3">
      <c r="A111" s="9">
        <v>192</v>
      </c>
      <c r="B111" s="7">
        <v>2022484408</v>
      </c>
    </row>
    <row r="112" spans="1:2" x14ac:dyDescent="0.3">
      <c r="A112" s="8">
        <v>192</v>
      </c>
      <c r="B112" s="5">
        <v>4558609924</v>
      </c>
    </row>
    <row r="113" spans="1:2" x14ac:dyDescent="0.3">
      <c r="A113" s="9">
        <v>192</v>
      </c>
      <c r="B113" s="7">
        <v>4558609924</v>
      </c>
    </row>
    <row r="114" spans="1:2" x14ac:dyDescent="0.3">
      <c r="A114" s="9">
        <v>192</v>
      </c>
      <c r="B114" s="7">
        <v>4558609924</v>
      </c>
    </row>
    <row r="115" spans="1:2" x14ac:dyDescent="0.3">
      <c r="A115" s="9">
        <v>193</v>
      </c>
      <c r="B115" s="7">
        <v>2022484408</v>
      </c>
    </row>
    <row r="116" spans="1:2" x14ac:dyDescent="0.3">
      <c r="A116" s="9">
        <v>193</v>
      </c>
      <c r="B116" s="7">
        <v>4558609924</v>
      </c>
    </row>
    <row r="117" spans="1:2" x14ac:dyDescent="0.3">
      <c r="A117" s="9">
        <v>193</v>
      </c>
      <c r="B117" s="7">
        <v>4558609924</v>
      </c>
    </row>
    <row r="118" spans="1:2" x14ac:dyDescent="0.3">
      <c r="A118" s="8">
        <v>193</v>
      </c>
      <c r="B118" s="5">
        <v>4558609924</v>
      </c>
    </row>
    <row r="119" spans="1:2" x14ac:dyDescent="0.3">
      <c r="A119" s="9">
        <v>194</v>
      </c>
      <c r="B119" s="7">
        <v>2022484408</v>
      </c>
    </row>
    <row r="120" spans="1:2" x14ac:dyDescent="0.3">
      <c r="A120" s="8">
        <v>194</v>
      </c>
      <c r="B120" s="5">
        <v>2022484408</v>
      </c>
    </row>
    <row r="121" spans="1:2" x14ac:dyDescent="0.3">
      <c r="A121" s="9">
        <v>194</v>
      </c>
      <c r="B121" s="7">
        <v>2347167796</v>
      </c>
    </row>
    <row r="122" spans="1:2" x14ac:dyDescent="0.3">
      <c r="A122" s="8">
        <v>194</v>
      </c>
      <c r="B122" s="5">
        <v>4558609924</v>
      </c>
    </row>
    <row r="123" spans="1:2" x14ac:dyDescent="0.3">
      <c r="A123" s="8">
        <v>194</v>
      </c>
      <c r="B123" s="5">
        <v>4558609924</v>
      </c>
    </row>
    <row r="124" spans="1:2" x14ac:dyDescent="0.3">
      <c r="A124">
        <v>194</v>
      </c>
      <c r="B124">
        <v>4558609924</v>
      </c>
    </row>
    <row r="125" spans="1:2" x14ac:dyDescent="0.3">
      <c r="A125" s="9">
        <v>195</v>
      </c>
      <c r="B125" s="7">
        <v>2022484408</v>
      </c>
    </row>
    <row r="126" spans="1:2" x14ac:dyDescent="0.3">
      <c r="A126" s="8">
        <v>195</v>
      </c>
      <c r="B126" s="5">
        <v>2022484408</v>
      </c>
    </row>
    <row r="127" spans="1:2" x14ac:dyDescent="0.3">
      <c r="A127" s="9">
        <v>195</v>
      </c>
      <c r="B127" s="7">
        <v>2022484408</v>
      </c>
    </row>
    <row r="128" spans="1:2" x14ac:dyDescent="0.3">
      <c r="A128" s="8">
        <v>195</v>
      </c>
      <c r="B128" s="5">
        <v>4558609924</v>
      </c>
    </row>
    <row r="129" spans="1:2" x14ac:dyDescent="0.3">
      <c r="A129" s="9">
        <v>195</v>
      </c>
      <c r="B129" s="7">
        <v>4558609924</v>
      </c>
    </row>
    <row r="130" spans="1:2" x14ac:dyDescent="0.3">
      <c r="A130" s="9">
        <v>195</v>
      </c>
      <c r="B130" s="7">
        <v>4558609924</v>
      </c>
    </row>
    <row r="131" spans="1:2" x14ac:dyDescent="0.3">
      <c r="A131" s="9">
        <v>195</v>
      </c>
      <c r="B131" s="7">
        <v>4558609924</v>
      </c>
    </row>
    <row r="132" spans="1:2" x14ac:dyDescent="0.3">
      <c r="A132" s="8">
        <v>195</v>
      </c>
      <c r="B132" s="5">
        <v>4558609924</v>
      </c>
    </row>
    <row r="133" spans="1:2" x14ac:dyDescent="0.3">
      <c r="A133" s="9">
        <v>196</v>
      </c>
      <c r="B133" s="7">
        <v>4558609924</v>
      </c>
    </row>
    <row r="134" spans="1:2" x14ac:dyDescent="0.3">
      <c r="A134" s="8">
        <v>196</v>
      </c>
      <c r="B134" s="5">
        <v>4558609924</v>
      </c>
    </row>
    <row r="135" spans="1:2" x14ac:dyDescent="0.3">
      <c r="A135" s="8">
        <v>196</v>
      </c>
      <c r="B135" s="5">
        <v>4558609924</v>
      </c>
    </row>
    <row r="136" spans="1:2" x14ac:dyDescent="0.3">
      <c r="A136" s="9">
        <v>196</v>
      </c>
      <c r="B136" s="7">
        <v>4558609924</v>
      </c>
    </row>
    <row r="137" spans="1:2" x14ac:dyDescent="0.3">
      <c r="A137" s="9">
        <v>197</v>
      </c>
      <c r="B137" s="7">
        <v>2022484408</v>
      </c>
    </row>
    <row r="138" spans="1:2" x14ac:dyDescent="0.3">
      <c r="A138" s="8">
        <v>197</v>
      </c>
      <c r="B138" s="5">
        <v>2022484408</v>
      </c>
    </row>
    <row r="139" spans="1:2" x14ac:dyDescent="0.3">
      <c r="A139" s="9">
        <v>197</v>
      </c>
      <c r="B139" s="7">
        <v>2022484408</v>
      </c>
    </row>
    <row r="140" spans="1:2" x14ac:dyDescent="0.3">
      <c r="A140" s="8">
        <v>197</v>
      </c>
      <c r="B140" s="5">
        <v>2022484408</v>
      </c>
    </row>
    <row r="141" spans="1:2" x14ac:dyDescent="0.3">
      <c r="A141" s="8">
        <v>197</v>
      </c>
      <c r="B141" s="5">
        <v>2022484408</v>
      </c>
    </row>
    <row r="142" spans="1:2" x14ac:dyDescent="0.3">
      <c r="A142" s="9">
        <v>197</v>
      </c>
      <c r="B142" s="7">
        <v>4558609924</v>
      </c>
    </row>
    <row r="143" spans="1:2" x14ac:dyDescent="0.3">
      <c r="A143" s="8">
        <v>197</v>
      </c>
      <c r="B143" s="5">
        <v>4558609924</v>
      </c>
    </row>
    <row r="144" spans="1:2" x14ac:dyDescent="0.3">
      <c r="A144" s="8">
        <v>197</v>
      </c>
      <c r="B144" s="5">
        <v>4558609924</v>
      </c>
    </row>
    <row r="145" spans="1:2" x14ac:dyDescent="0.3">
      <c r="A145" s="9">
        <v>197</v>
      </c>
      <c r="B145" s="7">
        <v>4558609924</v>
      </c>
    </row>
    <row r="146" spans="1:2" x14ac:dyDescent="0.3">
      <c r="A146" s="8">
        <v>198</v>
      </c>
      <c r="B146" s="5">
        <v>2022484408</v>
      </c>
    </row>
    <row r="147" spans="1:2" x14ac:dyDescent="0.3">
      <c r="A147" s="8">
        <v>198</v>
      </c>
      <c r="B147" s="5">
        <v>4558609924</v>
      </c>
    </row>
    <row r="148" spans="1:2" x14ac:dyDescent="0.3">
      <c r="A148" s="9">
        <v>198</v>
      </c>
      <c r="B148" s="7">
        <v>4558609924</v>
      </c>
    </row>
    <row r="149" spans="1:2" x14ac:dyDescent="0.3">
      <c r="A149" s="9">
        <v>198</v>
      </c>
      <c r="B149" s="7">
        <v>4558609924</v>
      </c>
    </row>
    <row r="150" spans="1:2" x14ac:dyDescent="0.3">
      <c r="A150" s="9">
        <v>198</v>
      </c>
      <c r="B150" s="7">
        <v>4558609924</v>
      </c>
    </row>
    <row r="151" spans="1:2" x14ac:dyDescent="0.3">
      <c r="A151" s="9">
        <v>198</v>
      </c>
      <c r="B151" s="7">
        <v>4558609924</v>
      </c>
    </row>
    <row r="152" spans="1:2" x14ac:dyDescent="0.3">
      <c r="A152" s="8">
        <v>198</v>
      </c>
      <c r="B152" s="5">
        <v>4558609924</v>
      </c>
    </row>
    <row r="153" spans="1:2" x14ac:dyDescent="0.3">
      <c r="A153" s="9">
        <v>199</v>
      </c>
      <c r="B153" s="7">
        <v>2022484408</v>
      </c>
    </row>
    <row r="154" spans="1:2" x14ac:dyDescent="0.3">
      <c r="A154" s="8">
        <v>199</v>
      </c>
      <c r="B154" s="5">
        <v>2022484408</v>
      </c>
    </row>
    <row r="155" spans="1:2" x14ac:dyDescent="0.3">
      <c r="A155" s="9">
        <v>199</v>
      </c>
      <c r="B155" s="7">
        <v>2022484408</v>
      </c>
    </row>
    <row r="156" spans="1:2" x14ac:dyDescent="0.3">
      <c r="A156" s="9">
        <v>199</v>
      </c>
      <c r="B156" s="7">
        <v>2022484408</v>
      </c>
    </row>
    <row r="157" spans="1:2" x14ac:dyDescent="0.3">
      <c r="A157" s="8">
        <v>199</v>
      </c>
      <c r="B157" s="5">
        <v>4558609924</v>
      </c>
    </row>
    <row r="158" spans="1:2" x14ac:dyDescent="0.3">
      <c r="A158" s="9">
        <v>199</v>
      </c>
      <c r="B158" s="7">
        <v>4558609924</v>
      </c>
    </row>
    <row r="159" spans="1:2" x14ac:dyDescent="0.3">
      <c r="A159" s="8">
        <v>199</v>
      </c>
      <c r="B159" s="5">
        <v>4558609924</v>
      </c>
    </row>
    <row r="160" spans="1:2" x14ac:dyDescent="0.3">
      <c r="A160" s="8">
        <v>200</v>
      </c>
      <c r="B160" s="5">
        <v>2022484408</v>
      </c>
    </row>
    <row r="161" spans="1:2" x14ac:dyDescent="0.3">
      <c r="A161" s="9">
        <v>200</v>
      </c>
      <c r="B161" s="7">
        <v>2022484408</v>
      </c>
    </row>
    <row r="162" spans="1:2" x14ac:dyDescent="0.3">
      <c r="A162" s="8">
        <v>200</v>
      </c>
      <c r="B162" s="5">
        <v>2022484408</v>
      </c>
    </row>
    <row r="163" spans="1:2" x14ac:dyDescent="0.3">
      <c r="A163" s="8">
        <v>200</v>
      </c>
      <c r="B163" s="5">
        <v>2022484408</v>
      </c>
    </row>
    <row r="164" spans="1:2" x14ac:dyDescent="0.3">
      <c r="A164" s="8">
        <v>201</v>
      </c>
      <c r="B164" s="5">
        <v>2022484408</v>
      </c>
    </row>
    <row r="165" spans="1:2" x14ac:dyDescent="0.3">
      <c r="A165" s="9">
        <v>202</v>
      </c>
      <c r="B165" s="7">
        <v>2022484408</v>
      </c>
    </row>
    <row r="166" spans="1:2" x14ac:dyDescent="0.3">
      <c r="A166" s="9">
        <v>202</v>
      </c>
      <c r="B166" s="7">
        <v>2022484408</v>
      </c>
    </row>
    <row r="167" spans="1:2" x14ac:dyDescent="0.3">
      <c r="A167" s="9">
        <v>202</v>
      </c>
      <c r="B167" s="7">
        <v>2022484408</v>
      </c>
    </row>
    <row r="168" spans="1:2" x14ac:dyDescent="0.3">
      <c r="A168" s="9">
        <v>202</v>
      </c>
      <c r="B168" s="7">
        <v>2022484408</v>
      </c>
    </row>
    <row r="169" spans="1:2" x14ac:dyDescent="0.3">
      <c r="A169" s="8">
        <v>203</v>
      </c>
      <c r="B169" s="5">
        <v>2022484408</v>
      </c>
    </row>
    <row r="170" spans="1:2" x14ac:dyDescent="0.3">
      <c r="A170" s="8">
        <v>203</v>
      </c>
      <c r="B170" s="5">
        <v>2022484408</v>
      </c>
    </row>
    <row r="171" spans="1:2" x14ac:dyDescent="0.3">
      <c r="A171" s="9">
        <v>203</v>
      </c>
      <c r="B171" s="7">
        <v>2022484408</v>
      </c>
    </row>
    <row r="172" spans="1:2" x14ac:dyDescent="0.3">
      <c r="A172" s="8">
        <v>203</v>
      </c>
      <c r="B172" s="5">
        <v>2022484408</v>
      </c>
    </row>
    <row r="173" spans="1:2" x14ac:dyDescent="0.3">
      <c r="A173" s="9">
        <v>203</v>
      </c>
      <c r="B173" s="7">
        <v>2022484408</v>
      </c>
    </row>
    <row r="174" spans="1:2" x14ac:dyDescent="0.3">
      <c r="A174" s="8">
        <v>203</v>
      </c>
      <c r="B174" s="5">
        <v>2022484408</v>
      </c>
    </row>
    <row r="175" spans="1:2" x14ac:dyDescent="0.3">
      <c r="A175" s="9">
        <v>203</v>
      </c>
      <c r="B175" s="7">
        <v>2022484408</v>
      </c>
    </row>
    <row r="176" spans="1:2" x14ac:dyDescent="0.3">
      <c r="A176" s="9"/>
      <c r="B176" s="7"/>
    </row>
    <row r="177" spans="1:2" x14ac:dyDescent="0.3">
      <c r="A177" s="9"/>
      <c r="B177" s="7"/>
    </row>
    <row r="178" spans="1:2" x14ac:dyDescent="0.3">
      <c r="A178" s="9"/>
      <c r="B178" s="7"/>
    </row>
    <row r="179" spans="1:2" x14ac:dyDescent="0.3">
      <c r="A179" s="9"/>
      <c r="B179" s="7"/>
    </row>
  </sheetData>
  <autoFilter ref="A1:B180" xr:uid="{D09B8943-52D9-474E-8018-6029B2254C1E}">
    <sortState xmlns:xlrd2="http://schemas.microsoft.com/office/spreadsheetml/2017/richdata2" ref="A2:B180">
      <sortCondition ref="A1:A180"/>
    </sortState>
  </autoFilter>
  <conditionalFormatting sqref="F1:F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{25F73461-85DA-4389-AA8C-F0FFAAAE7DFF}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73461-85DA-4389-AA8C-F0FFAAAE7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FAD4-7F8F-477C-9457-FC1CF901BFF6}">
  <dimension ref="A1:N40"/>
  <sheetViews>
    <sheetView workbookViewId="0">
      <selection activeCell="F11" sqref="F11"/>
    </sheetView>
  </sheetViews>
  <sheetFormatPr defaultRowHeight="14.4" x14ac:dyDescent="0.3"/>
  <cols>
    <col min="1" max="1" width="11" bestFit="1" customWidth="1"/>
    <col min="2" max="2" width="24.44140625" bestFit="1" customWidth="1"/>
    <col min="3" max="3" width="16.88671875" bestFit="1" customWidth="1"/>
    <col min="6" max="6" width="11" bestFit="1" customWidth="1"/>
    <col min="7" max="7" width="24.44140625" bestFit="1" customWidth="1"/>
    <col min="8" max="8" width="16.88671875" bestFit="1" customWidth="1"/>
    <col min="9" max="9" width="20.5546875" customWidth="1"/>
    <col min="12" max="12" width="11" bestFit="1" customWidth="1"/>
    <col min="13" max="13" width="24.44140625" bestFit="1" customWidth="1"/>
    <col min="14" max="14" width="17.5546875" bestFit="1" customWidth="1"/>
  </cols>
  <sheetData>
    <row r="1" spans="1:14" x14ac:dyDescent="0.3">
      <c r="A1" s="47" t="s">
        <v>125</v>
      </c>
      <c r="B1" s="47"/>
      <c r="C1" s="47"/>
    </row>
    <row r="2" spans="1:14" ht="28.2" customHeight="1" x14ac:dyDescent="0.3">
      <c r="A2" s="47"/>
      <c r="B2" s="47"/>
      <c r="C2" s="47"/>
      <c r="F2" s="47" t="s">
        <v>144</v>
      </c>
      <c r="G2" s="51"/>
      <c r="H2" s="51"/>
      <c r="I2" s="51"/>
      <c r="L2" s="47" t="s">
        <v>145</v>
      </c>
      <c r="M2" s="47"/>
      <c r="N2" s="47"/>
    </row>
    <row r="3" spans="1:14" ht="15" thickBot="1" x14ac:dyDescent="0.35">
      <c r="C3" s="23"/>
    </row>
    <row r="4" spans="1:14" ht="29.4" thickTop="1" x14ac:dyDescent="0.3">
      <c r="A4" s="21" t="s">
        <v>0</v>
      </c>
      <c r="B4" s="24" t="s">
        <v>124</v>
      </c>
      <c r="C4" s="22" t="s">
        <v>126</v>
      </c>
      <c r="F4" s="31" t="s">
        <v>0</v>
      </c>
      <c r="G4" s="32" t="s">
        <v>124</v>
      </c>
      <c r="H4" s="32" t="s">
        <v>126</v>
      </c>
      <c r="I4" s="41" t="s">
        <v>127</v>
      </c>
      <c r="L4" s="31" t="s">
        <v>0</v>
      </c>
      <c r="M4" s="32" t="s">
        <v>124</v>
      </c>
      <c r="N4" s="34" t="s">
        <v>135</v>
      </c>
    </row>
    <row r="5" spans="1:14" x14ac:dyDescent="0.3">
      <c r="A5" s="18">
        <v>1503960366</v>
      </c>
      <c r="B5">
        <v>31</v>
      </c>
      <c r="C5" s="19" t="s">
        <v>155</v>
      </c>
      <c r="F5" s="18">
        <v>8877689391</v>
      </c>
      <c r="G5">
        <v>31</v>
      </c>
      <c r="H5" t="s">
        <v>156</v>
      </c>
      <c r="I5" s="42">
        <v>409.59999728202826</v>
      </c>
      <c r="L5" s="18">
        <v>8053475328</v>
      </c>
      <c r="M5">
        <v>31</v>
      </c>
      <c r="N5" s="19">
        <v>2640</v>
      </c>
    </row>
    <row r="6" spans="1:14" x14ac:dyDescent="0.3">
      <c r="A6" s="18">
        <v>1624580081</v>
      </c>
      <c r="B6">
        <v>31</v>
      </c>
      <c r="C6" s="19" t="s">
        <v>155</v>
      </c>
      <c r="F6" s="18">
        <v>8053475328</v>
      </c>
      <c r="G6">
        <v>31</v>
      </c>
      <c r="H6" t="s">
        <v>156</v>
      </c>
      <c r="I6" s="42">
        <v>355.72999715805048</v>
      </c>
      <c r="L6" s="18">
        <v>5577150313</v>
      </c>
      <c r="M6">
        <v>30</v>
      </c>
      <c r="N6" s="19">
        <v>2620</v>
      </c>
    </row>
    <row r="7" spans="1:14" x14ac:dyDescent="0.3">
      <c r="A7" s="18">
        <v>1844505072</v>
      </c>
      <c r="B7">
        <v>31</v>
      </c>
      <c r="C7" s="19" t="s">
        <v>155</v>
      </c>
      <c r="F7" s="18">
        <v>4388161847</v>
      </c>
      <c r="G7">
        <v>31</v>
      </c>
      <c r="H7" t="s">
        <v>156</v>
      </c>
      <c r="I7" s="42">
        <v>260.19000267982477</v>
      </c>
      <c r="L7" s="18">
        <v>8877689391</v>
      </c>
      <c r="M7">
        <v>31</v>
      </c>
      <c r="N7" s="19">
        <v>2048</v>
      </c>
    </row>
    <row r="8" spans="1:14" x14ac:dyDescent="0.3">
      <c r="A8" s="18">
        <v>1927972279</v>
      </c>
      <c r="B8">
        <v>31</v>
      </c>
      <c r="C8" s="19" t="s">
        <v>155</v>
      </c>
      <c r="F8" s="18">
        <v>2022484408</v>
      </c>
      <c r="G8">
        <v>31</v>
      </c>
      <c r="H8" t="s">
        <v>156</v>
      </c>
      <c r="I8" s="42">
        <v>250.60999822616571</v>
      </c>
      <c r="L8" s="18">
        <v>8378563200</v>
      </c>
      <c r="M8">
        <v>31</v>
      </c>
      <c r="N8" s="19">
        <v>1819</v>
      </c>
    </row>
    <row r="9" spans="1:14" x14ac:dyDescent="0.3">
      <c r="A9" s="18">
        <v>2022484408</v>
      </c>
      <c r="B9">
        <v>31</v>
      </c>
      <c r="C9" s="19" t="s">
        <v>155</v>
      </c>
      <c r="F9" s="18">
        <v>1503960366</v>
      </c>
      <c r="G9">
        <v>31</v>
      </c>
      <c r="H9" t="s">
        <v>156</v>
      </c>
      <c r="I9" s="42">
        <v>242.09999895095825</v>
      </c>
      <c r="L9" s="18">
        <v>7086361926</v>
      </c>
      <c r="M9">
        <v>31</v>
      </c>
      <c r="N9" s="19">
        <v>1320</v>
      </c>
    </row>
    <row r="10" spans="1:14" x14ac:dyDescent="0.3">
      <c r="A10" s="18">
        <v>2026352035</v>
      </c>
      <c r="B10">
        <v>31</v>
      </c>
      <c r="C10" s="19" t="s">
        <v>155</v>
      </c>
      <c r="F10" s="18">
        <v>3977333714</v>
      </c>
      <c r="G10">
        <v>30</v>
      </c>
      <c r="H10" t="s">
        <v>156</v>
      </c>
      <c r="I10" s="42">
        <v>225.50999832153329</v>
      </c>
      <c r="L10" s="18">
        <v>1503960366</v>
      </c>
      <c r="M10">
        <v>31</v>
      </c>
      <c r="N10" s="19">
        <v>1200</v>
      </c>
    </row>
    <row r="11" spans="1:14" x14ac:dyDescent="0.3">
      <c r="A11" s="18">
        <v>2320127002</v>
      </c>
      <c r="B11">
        <v>31</v>
      </c>
      <c r="C11" s="19" t="s">
        <v>155</v>
      </c>
      <c r="F11" s="18">
        <v>4702921684</v>
      </c>
      <c r="G11">
        <v>31</v>
      </c>
      <c r="H11" t="s">
        <v>156</v>
      </c>
      <c r="I11" s="42">
        <v>215.60999977588659</v>
      </c>
      <c r="L11" s="18">
        <v>2022484408</v>
      </c>
      <c r="M11">
        <v>31</v>
      </c>
      <c r="N11" s="19">
        <v>1125</v>
      </c>
    </row>
    <row r="12" spans="1:14" x14ac:dyDescent="0.3">
      <c r="A12" s="18">
        <v>2873212765</v>
      </c>
      <c r="B12">
        <v>31</v>
      </c>
      <c r="C12" s="19" t="s">
        <v>155</v>
      </c>
      <c r="F12" s="18">
        <v>8378563200</v>
      </c>
      <c r="G12">
        <v>31</v>
      </c>
      <c r="H12" t="s">
        <v>156</v>
      </c>
      <c r="I12" s="42">
        <v>214.32000231742848</v>
      </c>
      <c r="L12" s="18">
        <v>7007744171</v>
      </c>
      <c r="M12">
        <v>26</v>
      </c>
      <c r="N12" s="19">
        <v>807</v>
      </c>
    </row>
    <row r="13" spans="1:14" x14ac:dyDescent="0.3">
      <c r="A13" s="18">
        <v>4020332650</v>
      </c>
      <c r="B13">
        <v>31</v>
      </c>
      <c r="C13" s="19" t="s">
        <v>155</v>
      </c>
      <c r="F13" s="18">
        <v>7007744171</v>
      </c>
      <c r="G13">
        <v>26</v>
      </c>
      <c r="H13" t="s">
        <v>156</v>
      </c>
      <c r="I13" s="42">
        <v>208.39999938011167</v>
      </c>
      <c r="L13" s="18">
        <v>5553957443</v>
      </c>
      <c r="M13">
        <v>31</v>
      </c>
      <c r="N13" s="19">
        <v>726</v>
      </c>
    </row>
    <row r="14" spans="1:14" x14ac:dyDescent="0.3">
      <c r="A14" s="18">
        <v>4319703577</v>
      </c>
      <c r="B14">
        <v>31</v>
      </c>
      <c r="C14" s="19" t="s">
        <v>155</v>
      </c>
      <c r="F14" s="18">
        <v>6962181067</v>
      </c>
      <c r="G14">
        <v>31</v>
      </c>
      <c r="H14" t="s">
        <v>156</v>
      </c>
      <c r="I14" s="42">
        <v>204.16000080108645</v>
      </c>
      <c r="L14" s="18">
        <v>4388161847</v>
      </c>
      <c r="M14">
        <v>31</v>
      </c>
      <c r="N14" s="19">
        <v>718</v>
      </c>
    </row>
    <row r="15" spans="1:14" x14ac:dyDescent="0.3">
      <c r="A15" s="18">
        <v>4388161847</v>
      </c>
      <c r="B15">
        <v>31</v>
      </c>
      <c r="C15" s="19" t="s">
        <v>155</v>
      </c>
      <c r="F15" s="18">
        <v>7086361926</v>
      </c>
      <c r="G15">
        <v>31</v>
      </c>
      <c r="H15" t="s">
        <v>156</v>
      </c>
      <c r="I15" s="42">
        <v>198.02999974228445</v>
      </c>
      <c r="L15" s="18">
        <v>6962181067</v>
      </c>
      <c r="M15">
        <v>31</v>
      </c>
      <c r="N15" s="19">
        <v>707</v>
      </c>
    </row>
    <row r="16" spans="1:14" x14ac:dyDescent="0.3">
      <c r="A16" s="18">
        <v>4445114986</v>
      </c>
      <c r="B16">
        <v>31</v>
      </c>
      <c r="C16" s="19" t="s">
        <v>155</v>
      </c>
      <c r="F16" s="18">
        <v>5577150313</v>
      </c>
      <c r="G16">
        <v>30</v>
      </c>
      <c r="H16" t="s">
        <v>156</v>
      </c>
      <c r="I16" s="42">
        <v>186.39999914169314</v>
      </c>
      <c r="L16" s="18">
        <v>3977333714</v>
      </c>
      <c r="M16">
        <v>30</v>
      </c>
      <c r="N16" s="19">
        <v>567</v>
      </c>
    </row>
    <row r="17" spans="1:14" x14ac:dyDescent="0.3">
      <c r="A17" s="18">
        <v>4558609924</v>
      </c>
      <c r="B17">
        <v>31</v>
      </c>
      <c r="C17" s="19" t="s">
        <v>155</v>
      </c>
      <c r="F17" s="18">
        <v>5553957443</v>
      </c>
      <c r="G17">
        <v>31</v>
      </c>
      <c r="H17" t="s">
        <v>156</v>
      </c>
      <c r="I17" s="42">
        <v>174.83000093698499</v>
      </c>
      <c r="L17" s="18">
        <v>2873212765</v>
      </c>
      <c r="M17">
        <v>31</v>
      </c>
      <c r="N17" s="19">
        <v>437</v>
      </c>
    </row>
    <row r="18" spans="1:14" x14ac:dyDescent="0.3">
      <c r="A18" s="18">
        <v>4702921684</v>
      </c>
      <c r="B18">
        <v>31</v>
      </c>
      <c r="C18" s="19" t="s">
        <v>155</v>
      </c>
      <c r="F18" s="18">
        <v>8583815059</v>
      </c>
      <c r="G18">
        <v>31</v>
      </c>
      <c r="H18" t="s">
        <v>156</v>
      </c>
      <c r="I18" s="42">
        <v>174.07999849319464</v>
      </c>
      <c r="L18" s="18">
        <v>8253242879</v>
      </c>
      <c r="M18">
        <v>19</v>
      </c>
      <c r="N18" s="19">
        <v>390</v>
      </c>
    </row>
    <row r="19" spans="1:14" x14ac:dyDescent="0.3">
      <c r="A19" s="18">
        <v>5553957443</v>
      </c>
      <c r="B19">
        <v>31</v>
      </c>
      <c r="C19" s="19" t="s">
        <v>155</v>
      </c>
      <c r="F19" s="18">
        <v>1644430081</v>
      </c>
      <c r="G19">
        <v>30</v>
      </c>
      <c r="H19" t="s">
        <v>156</v>
      </c>
      <c r="I19" s="42">
        <v>158.86000061035159</v>
      </c>
      <c r="L19" s="18">
        <v>4558609924</v>
      </c>
      <c r="M19">
        <v>31</v>
      </c>
      <c r="N19" s="19">
        <v>322</v>
      </c>
    </row>
    <row r="20" spans="1:14" x14ac:dyDescent="0.3">
      <c r="A20" s="18">
        <v>6962181067</v>
      </c>
      <c r="B20">
        <v>31</v>
      </c>
      <c r="C20" s="19" t="s">
        <v>155</v>
      </c>
      <c r="F20" s="18">
        <v>2873212765</v>
      </c>
      <c r="G20">
        <v>31</v>
      </c>
      <c r="H20" t="s">
        <v>156</v>
      </c>
      <c r="I20" s="42">
        <v>158.14999866485593</v>
      </c>
      <c r="L20" s="18">
        <v>8583815059</v>
      </c>
      <c r="M20">
        <v>31</v>
      </c>
      <c r="N20" s="19">
        <v>300</v>
      </c>
    </row>
    <row r="21" spans="1:14" x14ac:dyDescent="0.3">
      <c r="A21" s="18">
        <v>7086361926</v>
      </c>
      <c r="B21">
        <v>31</v>
      </c>
      <c r="C21" s="19" t="s">
        <v>155</v>
      </c>
      <c r="F21" s="18">
        <v>4558609924</v>
      </c>
      <c r="G21">
        <v>31</v>
      </c>
      <c r="H21" t="s">
        <v>156</v>
      </c>
      <c r="I21" s="42">
        <v>157.50000047683716</v>
      </c>
      <c r="L21" s="18">
        <v>1644430081</v>
      </c>
      <c r="M21">
        <v>30</v>
      </c>
      <c r="N21" s="19">
        <v>287</v>
      </c>
    </row>
    <row r="22" spans="1:14" x14ac:dyDescent="0.3">
      <c r="A22" s="18">
        <v>8053475328</v>
      </c>
      <c r="B22">
        <v>31</v>
      </c>
      <c r="C22" s="19" t="s">
        <v>155</v>
      </c>
      <c r="F22" s="18">
        <v>4319703577</v>
      </c>
      <c r="G22">
        <v>31</v>
      </c>
      <c r="H22" t="s">
        <v>156</v>
      </c>
      <c r="I22" s="42">
        <v>151.65999945811927</v>
      </c>
      <c r="L22" s="18">
        <v>6775888955</v>
      </c>
      <c r="M22">
        <v>26</v>
      </c>
      <c r="N22" s="19">
        <v>286</v>
      </c>
    </row>
    <row r="23" spans="1:14" x14ac:dyDescent="0.3">
      <c r="A23" s="18">
        <v>8378563200</v>
      </c>
      <c r="B23">
        <v>31</v>
      </c>
      <c r="C23" s="19" t="s">
        <v>155</v>
      </c>
      <c r="F23" s="18">
        <v>6117666160</v>
      </c>
      <c r="G23">
        <v>28</v>
      </c>
      <c r="H23" t="s">
        <v>156</v>
      </c>
      <c r="I23" s="42">
        <v>149.58000159263608</v>
      </c>
      <c r="L23" s="18">
        <v>1624580081</v>
      </c>
      <c r="M23">
        <v>31</v>
      </c>
      <c r="N23" s="19">
        <v>269</v>
      </c>
    </row>
    <row r="24" spans="1:14" x14ac:dyDescent="0.3">
      <c r="A24" s="18">
        <v>8583815059</v>
      </c>
      <c r="B24">
        <v>31</v>
      </c>
      <c r="C24" s="19" t="s">
        <v>155</v>
      </c>
      <c r="F24" s="18">
        <v>6290855005</v>
      </c>
      <c r="G24">
        <v>29</v>
      </c>
      <c r="H24" t="s">
        <v>156</v>
      </c>
      <c r="I24" s="42">
        <v>123.90000033378601</v>
      </c>
      <c r="L24" s="18">
        <v>2347167796</v>
      </c>
      <c r="M24">
        <v>18</v>
      </c>
      <c r="N24" s="19">
        <v>243</v>
      </c>
    </row>
    <row r="25" spans="1:14" x14ac:dyDescent="0.3">
      <c r="A25" s="18">
        <v>8877689391</v>
      </c>
      <c r="B25">
        <v>31</v>
      </c>
      <c r="C25" s="19" t="s">
        <v>155</v>
      </c>
      <c r="F25" s="18">
        <v>1624580081</v>
      </c>
      <c r="G25">
        <v>31</v>
      </c>
      <c r="H25" t="s">
        <v>156</v>
      </c>
      <c r="I25" s="42">
        <v>121.36000061035153</v>
      </c>
      <c r="L25" s="18">
        <v>4445114986</v>
      </c>
      <c r="M25">
        <v>31</v>
      </c>
      <c r="N25" s="19">
        <v>205</v>
      </c>
    </row>
    <row r="26" spans="1:14" x14ac:dyDescent="0.3">
      <c r="A26" s="18">
        <v>1644430081</v>
      </c>
      <c r="B26">
        <v>30</v>
      </c>
      <c r="C26" s="19" t="s">
        <v>156</v>
      </c>
      <c r="F26" s="18">
        <v>2347167796</v>
      </c>
      <c r="G26">
        <v>18</v>
      </c>
      <c r="H26" t="s">
        <v>157</v>
      </c>
      <c r="I26" s="42">
        <v>114.39999964647002</v>
      </c>
      <c r="L26" s="18">
        <v>3372868164</v>
      </c>
      <c r="M26">
        <v>20</v>
      </c>
      <c r="N26" s="19">
        <v>183</v>
      </c>
    </row>
    <row r="27" spans="1:14" x14ac:dyDescent="0.3">
      <c r="A27" s="18">
        <v>3977333714</v>
      </c>
      <c r="B27">
        <v>30</v>
      </c>
      <c r="C27" s="19" t="s">
        <v>156</v>
      </c>
      <c r="F27" s="18">
        <v>2026352035</v>
      </c>
      <c r="G27">
        <v>31</v>
      </c>
      <c r="H27" t="s">
        <v>156</v>
      </c>
      <c r="I27" s="42">
        <v>107.10000017285347</v>
      </c>
      <c r="L27" s="18">
        <v>4020332650</v>
      </c>
      <c r="M27">
        <v>31</v>
      </c>
      <c r="N27" s="19">
        <v>161</v>
      </c>
    </row>
    <row r="28" spans="1:14" ht="15" thickBot="1" x14ac:dyDescent="0.35">
      <c r="A28" s="18">
        <v>5577150313</v>
      </c>
      <c r="B28">
        <v>30</v>
      </c>
      <c r="C28" s="19" t="s">
        <v>156</v>
      </c>
      <c r="F28" s="20">
        <v>4445114986</v>
      </c>
      <c r="G28" s="23">
        <v>31</v>
      </c>
      <c r="H28" s="23" t="s">
        <v>156</v>
      </c>
      <c r="I28" s="43">
        <v>100.61999964714049</v>
      </c>
      <c r="L28" s="18">
        <v>4702921684</v>
      </c>
      <c r="M28">
        <v>31</v>
      </c>
      <c r="N28" s="19">
        <v>159</v>
      </c>
    </row>
    <row r="29" spans="1:14" ht="15" thickTop="1" x14ac:dyDescent="0.3">
      <c r="A29" s="18">
        <v>6290855005</v>
      </c>
      <c r="B29">
        <v>29</v>
      </c>
      <c r="C29" s="19" t="s">
        <v>156</v>
      </c>
      <c r="L29" s="18">
        <v>4319703577</v>
      </c>
      <c r="M29">
        <v>31</v>
      </c>
      <c r="N29" s="19">
        <v>111</v>
      </c>
    </row>
    <row r="30" spans="1:14" x14ac:dyDescent="0.3">
      <c r="A30" s="18">
        <v>8792009665</v>
      </c>
      <c r="B30">
        <v>29</v>
      </c>
      <c r="C30" s="19" t="s">
        <v>156</v>
      </c>
      <c r="L30" s="18">
        <v>6290855005</v>
      </c>
      <c r="M30">
        <v>29</v>
      </c>
      <c r="N30" s="19">
        <v>80</v>
      </c>
    </row>
    <row r="31" spans="1:14" x14ac:dyDescent="0.3">
      <c r="A31" s="18">
        <v>6117666160</v>
      </c>
      <c r="B31">
        <v>28</v>
      </c>
      <c r="C31" s="19" t="s">
        <v>156</v>
      </c>
      <c r="L31" s="18">
        <v>6117666160</v>
      </c>
      <c r="M31">
        <v>28</v>
      </c>
      <c r="N31" s="19">
        <v>44</v>
      </c>
    </row>
    <row r="32" spans="1:14" x14ac:dyDescent="0.3">
      <c r="A32" s="18">
        <v>6775888955</v>
      </c>
      <c r="B32">
        <v>26</v>
      </c>
      <c r="C32" s="19" t="s">
        <v>156</v>
      </c>
      <c r="L32" s="18">
        <v>2320127002</v>
      </c>
      <c r="M32">
        <v>31</v>
      </c>
      <c r="N32" s="19">
        <v>42</v>
      </c>
    </row>
    <row r="33" spans="1:14" x14ac:dyDescent="0.3">
      <c r="A33" s="18">
        <v>7007744171</v>
      </c>
      <c r="B33">
        <v>26</v>
      </c>
      <c r="C33" s="19" t="s">
        <v>156</v>
      </c>
      <c r="L33" s="18">
        <v>1927972279</v>
      </c>
      <c r="M33">
        <v>31</v>
      </c>
      <c r="N33" s="19">
        <v>41</v>
      </c>
    </row>
    <row r="34" spans="1:14" x14ac:dyDescent="0.3">
      <c r="A34" s="18">
        <v>3372868164</v>
      </c>
      <c r="B34">
        <v>20</v>
      </c>
      <c r="C34" s="19" t="s">
        <v>157</v>
      </c>
      <c r="L34" s="18">
        <v>8792009665</v>
      </c>
      <c r="M34">
        <v>29</v>
      </c>
      <c r="N34" s="19">
        <v>28</v>
      </c>
    </row>
    <row r="35" spans="1:14" x14ac:dyDescent="0.3">
      <c r="A35" s="18">
        <v>8253242879</v>
      </c>
      <c r="B35">
        <v>19</v>
      </c>
      <c r="C35" s="19" t="s">
        <v>157</v>
      </c>
      <c r="L35" s="18">
        <v>1844505072</v>
      </c>
      <c r="M35">
        <v>31</v>
      </c>
      <c r="N35" s="19">
        <v>4</v>
      </c>
    </row>
    <row r="36" spans="1:14" ht="15" thickBot="1" x14ac:dyDescent="0.35">
      <c r="A36" s="20">
        <v>2347167796</v>
      </c>
      <c r="B36" s="23">
        <v>18</v>
      </c>
      <c r="C36" s="19" t="s">
        <v>157</v>
      </c>
      <c r="L36" s="18">
        <v>2026352035</v>
      </c>
      <c r="M36">
        <v>31</v>
      </c>
      <c r="N36" s="19">
        <v>3</v>
      </c>
    </row>
    <row r="37" spans="1:14" ht="15.6" thickTop="1" thickBot="1" x14ac:dyDescent="0.35">
      <c r="C37" s="30"/>
      <c r="L37" s="20">
        <v>4057192912</v>
      </c>
      <c r="M37" s="23">
        <v>4</v>
      </c>
      <c r="N37" s="36">
        <v>3</v>
      </c>
    </row>
    <row r="38" spans="1:14" ht="15" thickTop="1" x14ac:dyDescent="0.3">
      <c r="A38" s="26"/>
      <c r="C38" s="26"/>
      <c r="F38" s="26"/>
    </row>
    <row r="39" spans="1:14" ht="37.200000000000003" customHeight="1" x14ac:dyDescent="0.3">
      <c r="A39" s="48" t="s">
        <v>129</v>
      </c>
      <c r="B39" s="49"/>
      <c r="C39" s="50"/>
      <c r="D39" s="28"/>
      <c r="E39" s="27"/>
      <c r="F39" s="28"/>
      <c r="G39" s="28"/>
      <c r="H39" s="27"/>
      <c r="I39" s="27"/>
      <c r="J39" s="29"/>
    </row>
    <row r="40" spans="1:14" x14ac:dyDescent="0.3">
      <c r="A40" s="25"/>
      <c r="B40" s="25"/>
      <c r="C40" s="25"/>
      <c r="D40" s="25"/>
      <c r="E40" s="25"/>
      <c r="F40" s="25"/>
      <c r="G40" s="25"/>
      <c r="H40" s="25"/>
      <c r="I40" s="25"/>
    </row>
  </sheetData>
  <mergeCells count="4">
    <mergeCell ref="A1:C2"/>
    <mergeCell ref="A39:C39"/>
    <mergeCell ref="F2:I2"/>
    <mergeCell ref="L2:N2"/>
  </mergeCells>
  <conditionalFormatting sqref="B5:B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BF60-F567-4109-9E8F-34E77CBE4271}">
  <dimension ref="A1:Z225"/>
  <sheetViews>
    <sheetView tabSelected="1" workbookViewId="0">
      <selection activeCell="K14" sqref="K14"/>
    </sheetView>
  </sheetViews>
  <sheetFormatPr defaultRowHeight="14.4" x14ac:dyDescent="0.3"/>
  <cols>
    <col min="1" max="1" width="11" bestFit="1" customWidth="1"/>
    <col min="2" max="2" width="16.88671875" bestFit="1" customWidth="1"/>
    <col min="3" max="3" width="18.5546875" bestFit="1" customWidth="1"/>
    <col min="7" max="7" width="11" hidden="1" customWidth="1"/>
    <col min="8" max="8" width="22.44140625" hidden="1" customWidth="1"/>
    <col min="9" max="9" width="14.6640625" hidden="1" customWidth="1"/>
    <col min="10" max="10" width="16.33203125" style="10" hidden="1" customWidth="1"/>
    <col min="13" max="13" width="11" bestFit="1" customWidth="1"/>
    <col min="14" max="14" width="22.44140625" bestFit="1" customWidth="1"/>
    <col min="15" max="15" width="14.6640625" bestFit="1" customWidth="1"/>
    <col min="16" max="16" width="16.33203125" bestFit="1" customWidth="1"/>
    <col min="19" max="19" width="11" bestFit="1" customWidth="1"/>
    <col min="20" max="20" width="14.6640625" bestFit="1" customWidth="1"/>
    <col min="21" max="21" width="16.33203125" bestFit="1" customWidth="1"/>
    <col min="24" max="24" width="11" bestFit="1" customWidth="1"/>
    <col min="25" max="25" width="14.6640625" bestFit="1" customWidth="1"/>
    <col min="26" max="26" width="16.33203125" bestFit="1" customWidth="1"/>
  </cols>
  <sheetData>
    <row r="1" spans="1:26" x14ac:dyDescent="0.3">
      <c r="A1" s="52" t="s">
        <v>118</v>
      </c>
      <c r="B1" s="52"/>
      <c r="M1" s="53" t="s">
        <v>119</v>
      </c>
      <c r="N1" s="53"/>
      <c r="O1" s="53"/>
      <c r="P1" s="53"/>
      <c r="S1" s="53" t="s">
        <v>122</v>
      </c>
      <c r="T1" s="53"/>
      <c r="U1" s="53"/>
      <c r="X1" s="53" t="s">
        <v>121</v>
      </c>
      <c r="Y1" s="53"/>
      <c r="Z1" s="53"/>
    </row>
    <row r="2" spans="1:26" x14ac:dyDescent="0.3">
      <c r="A2" s="52"/>
      <c r="B2" s="52"/>
      <c r="M2" s="53"/>
      <c r="N2" s="53"/>
      <c r="O2" s="53"/>
      <c r="P2" s="53"/>
      <c r="S2" s="53"/>
      <c r="T2" s="53"/>
      <c r="U2" s="53"/>
      <c r="X2" s="53"/>
      <c r="Y2" s="53"/>
      <c r="Z2" s="53"/>
    </row>
    <row r="4" spans="1:26" x14ac:dyDescent="0.3">
      <c r="A4" s="1" t="s">
        <v>0</v>
      </c>
      <c r="B4" s="2" t="s">
        <v>115</v>
      </c>
      <c r="C4" s="3" t="s">
        <v>116</v>
      </c>
      <c r="G4" s="1" t="s">
        <v>0</v>
      </c>
      <c r="H4" s="2" t="s">
        <v>117</v>
      </c>
      <c r="I4" s="2" t="s">
        <v>115</v>
      </c>
      <c r="J4" s="3" t="s">
        <v>116</v>
      </c>
      <c r="M4" s="1" t="s">
        <v>0</v>
      </c>
      <c r="N4" s="2" t="s">
        <v>117</v>
      </c>
      <c r="O4" s="2" t="s">
        <v>115</v>
      </c>
      <c r="P4" s="3" t="s">
        <v>116</v>
      </c>
      <c r="S4" s="1" t="s">
        <v>0</v>
      </c>
      <c r="T4" s="2" t="s">
        <v>115</v>
      </c>
      <c r="U4" s="3" t="s">
        <v>116</v>
      </c>
      <c r="X4" s="1" t="s">
        <v>0</v>
      </c>
      <c r="Y4" s="2" t="s">
        <v>115</v>
      </c>
      <c r="Z4" s="3" t="s">
        <v>116</v>
      </c>
    </row>
    <row r="5" spans="1:26" x14ac:dyDescent="0.3">
      <c r="A5" s="6">
        <v>7007744171</v>
      </c>
      <c r="B5" s="15">
        <v>0.96666666666666667</v>
      </c>
      <c r="C5" s="16">
        <v>1.0166666666666666</v>
      </c>
      <c r="G5" s="4">
        <v>1644430081</v>
      </c>
      <c r="H5" s="13">
        <v>2.75</v>
      </c>
      <c r="I5" s="13">
        <v>13.266666666666667</v>
      </c>
      <c r="J5" s="14">
        <v>16.016666666666666</v>
      </c>
      <c r="M5" s="4">
        <v>2026352035</v>
      </c>
      <c r="N5" s="13">
        <v>1.0166666666666666</v>
      </c>
      <c r="O5" s="13">
        <v>7.2833333333333332</v>
      </c>
      <c r="P5" s="14">
        <v>8.3000000000000007</v>
      </c>
      <c r="S5" s="6">
        <v>7007744171</v>
      </c>
      <c r="T5" s="15">
        <v>0.96666666666666667</v>
      </c>
      <c r="U5" s="16">
        <v>1.0166666666666666</v>
      </c>
      <c r="X5" s="4">
        <v>2026352035</v>
      </c>
      <c r="Y5" s="13">
        <v>9.0166666666666675</v>
      </c>
      <c r="Z5" s="14">
        <v>9.4666666666666668</v>
      </c>
    </row>
    <row r="6" spans="1:26" x14ac:dyDescent="0.3">
      <c r="A6" s="4">
        <v>4319703577</v>
      </c>
      <c r="B6" s="13">
        <v>0.98333333333333328</v>
      </c>
      <c r="C6" s="14">
        <v>1.0833333333333333</v>
      </c>
      <c r="G6" s="6">
        <v>1844505072</v>
      </c>
      <c r="H6" s="15">
        <v>5.2833333333333332</v>
      </c>
      <c r="I6" s="15">
        <v>10.733333333333333</v>
      </c>
      <c r="J6" s="16">
        <v>16.016666666666666</v>
      </c>
      <c r="M6" s="6">
        <v>2347167796</v>
      </c>
      <c r="N6" s="15">
        <v>1.0666666666666667</v>
      </c>
      <c r="O6" s="15">
        <v>7.7833333333333332</v>
      </c>
      <c r="P6" s="16">
        <v>8.85</v>
      </c>
      <c r="S6" s="4">
        <v>4319703577</v>
      </c>
      <c r="T6" s="13">
        <v>0.98333333333333328</v>
      </c>
      <c r="U6" s="14">
        <v>1.0833333333333333</v>
      </c>
      <c r="X6" s="6">
        <v>6962181067</v>
      </c>
      <c r="Y6" s="15">
        <v>9.0166666666666675</v>
      </c>
      <c r="Z6" s="16">
        <v>9.4833333333333325</v>
      </c>
    </row>
    <row r="7" spans="1:26" x14ac:dyDescent="0.3">
      <c r="A7" s="4">
        <v>2320127002</v>
      </c>
      <c r="B7" s="13">
        <v>1.0166666666666666</v>
      </c>
      <c r="C7" s="14">
        <v>1.1499999999999999</v>
      </c>
      <c r="G7" s="4">
        <v>1844505072</v>
      </c>
      <c r="H7" s="13">
        <v>3.9833333333333334</v>
      </c>
      <c r="I7" s="13">
        <v>12.033333333333333</v>
      </c>
      <c r="J7" s="14">
        <v>16.016666666666666</v>
      </c>
      <c r="M7" s="4">
        <v>3977333714</v>
      </c>
      <c r="N7" s="13">
        <v>2.2000000000000002</v>
      </c>
      <c r="O7" s="13">
        <v>7.0666666666666664</v>
      </c>
      <c r="P7" s="14">
        <v>9.2666666666666675</v>
      </c>
      <c r="S7" s="4">
        <v>2320127002</v>
      </c>
      <c r="T7" s="13">
        <v>1.0166666666666666</v>
      </c>
      <c r="U7" s="14">
        <v>1.1499999999999999</v>
      </c>
      <c r="X7" s="4">
        <v>6117666160</v>
      </c>
      <c r="Y7" s="13">
        <v>9.0333333333333332</v>
      </c>
      <c r="Z7" s="14">
        <v>9.2833333333333332</v>
      </c>
    </row>
    <row r="8" spans="1:26" x14ac:dyDescent="0.3">
      <c r="A8" s="6">
        <v>4388161847</v>
      </c>
      <c r="B8" s="15">
        <v>1.0333333333333334</v>
      </c>
      <c r="C8" s="16">
        <v>1.0833333333333333</v>
      </c>
      <c r="G8" s="6">
        <v>1844505072</v>
      </c>
      <c r="H8" s="15">
        <v>6.1833333333333336</v>
      </c>
      <c r="I8" s="15">
        <v>9.8333333333333339</v>
      </c>
      <c r="J8" s="16">
        <v>16.016666666666666</v>
      </c>
      <c r="M8" s="6">
        <v>4388161847</v>
      </c>
      <c r="N8" s="15">
        <v>1.0166666666666666</v>
      </c>
      <c r="O8" s="15">
        <v>7.3166666666666664</v>
      </c>
      <c r="P8" s="16">
        <v>8.3333333333333339</v>
      </c>
      <c r="S8" s="6">
        <v>4388161847</v>
      </c>
      <c r="T8" s="15">
        <v>1.0333333333333334</v>
      </c>
      <c r="U8" s="16">
        <v>1.0833333333333333</v>
      </c>
      <c r="X8" s="4">
        <v>5577150313</v>
      </c>
      <c r="Y8" s="13">
        <v>9.0500000000000007</v>
      </c>
      <c r="Z8" s="14">
        <v>10.25</v>
      </c>
    </row>
    <row r="9" spans="1:26" x14ac:dyDescent="0.3">
      <c r="A9" s="6">
        <v>8053475328</v>
      </c>
      <c r="B9" s="15">
        <v>1.2333333333333334</v>
      </c>
      <c r="C9" s="16">
        <v>1.25</v>
      </c>
      <c r="G9" s="4">
        <v>2026352035</v>
      </c>
      <c r="H9" s="13">
        <v>1.0166666666666666</v>
      </c>
      <c r="I9" s="13">
        <v>7.2833333333333332</v>
      </c>
      <c r="J9" s="14">
        <v>8.3000000000000007</v>
      </c>
      <c r="M9" s="4">
        <v>4445114986</v>
      </c>
      <c r="N9" s="13">
        <v>1.2666666666666666</v>
      </c>
      <c r="O9" s="13">
        <v>7.6166666666666663</v>
      </c>
      <c r="P9" s="14">
        <v>8.8833333333333329</v>
      </c>
      <c r="S9" s="6">
        <v>8053475328</v>
      </c>
      <c r="T9" s="15">
        <v>1.2333333333333334</v>
      </c>
      <c r="U9" s="16">
        <v>1.25</v>
      </c>
      <c r="X9" s="6">
        <v>2026352035</v>
      </c>
      <c r="Y9" s="15">
        <v>9.0833333333333339</v>
      </c>
      <c r="Z9" s="16">
        <v>9.4666666666666668</v>
      </c>
    </row>
    <row r="10" spans="1:26" x14ac:dyDescent="0.3">
      <c r="A10" s="4">
        <v>5577150313</v>
      </c>
      <c r="B10" s="13">
        <v>1.2333333333333334</v>
      </c>
      <c r="C10" s="14">
        <v>1.3</v>
      </c>
      <c r="G10" s="6">
        <v>2347167796</v>
      </c>
      <c r="H10" s="15">
        <v>1.0666666666666667</v>
      </c>
      <c r="I10" s="15">
        <v>7.7833333333333332</v>
      </c>
      <c r="J10" s="16">
        <v>8.85</v>
      </c>
      <c r="M10" s="4">
        <v>6117666160</v>
      </c>
      <c r="N10" s="13">
        <v>1.1000000000000001</v>
      </c>
      <c r="O10" s="13">
        <v>8</v>
      </c>
      <c r="P10" s="14">
        <v>9.1</v>
      </c>
      <c r="S10" s="4">
        <v>5577150313</v>
      </c>
      <c r="T10" s="13">
        <v>1.2333333333333334</v>
      </c>
      <c r="U10" s="14">
        <v>1.3</v>
      </c>
      <c r="X10" s="4">
        <v>8378563200</v>
      </c>
      <c r="Y10" s="13">
        <v>9.0833333333333339</v>
      </c>
      <c r="Z10" s="14">
        <v>10.1</v>
      </c>
    </row>
    <row r="11" spans="1:26" x14ac:dyDescent="0.3">
      <c r="A11" s="6">
        <v>4020332650</v>
      </c>
      <c r="B11" s="15">
        <v>1.2833333333333334</v>
      </c>
      <c r="C11" s="16">
        <v>1.2833333333333334</v>
      </c>
      <c r="G11" s="4">
        <v>2347167796</v>
      </c>
      <c r="H11" s="13">
        <v>1.0333333333333334</v>
      </c>
      <c r="I11" s="13">
        <v>6.85</v>
      </c>
      <c r="J11" s="14">
        <v>7.8833333333333337</v>
      </c>
      <c r="M11" s="6">
        <v>6117666160</v>
      </c>
      <c r="N11" s="15">
        <v>1.1333333333333333</v>
      </c>
      <c r="O11" s="15">
        <v>8.4499999999999993</v>
      </c>
      <c r="P11" s="16">
        <v>9.5833333333333339</v>
      </c>
      <c r="S11" s="6">
        <v>4020332650</v>
      </c>
      <c r="T11" s="15">
        <v>1.2833333333333334</v>
      </c>
      <c r="U11" s="16">
        <v>1.2833333333333334</v>
      </c>
      <c r="X11" s="4">
        <v>4388161847</v>
      </c>
      <c r="Y11" s="13">
        <v>9.1166666666666671</v>
      </c>
      <c r="Z11" s="14">
        <v>9.9499999999999993</v>
      </c>
    </row>
    <row r="12" spans="1:26" x14ac:dyDescent="0.3">
      <c r="A12" s="4">
        <v>7007744171</v>
      </c>
      <c r="B12" s="13">
        <v>1.3166666666666667</v>
      </c>
      <c r="C12" s="14">
        <v>1.3666666666666667</v>
      </c>
      <c r="G12" s="6">
        <v>3977333714</v>
      </c>
      <c r="H12" s="15">
        <v>3.25</v>
      </c>
      <c r="I12" s="15">
        <v>4.5666666666666664</v>
      </c>
      <c r="J12" s="16">
        <v>7.8166666666666664</v>
      </c>
      <c r="M12" s="6">
        <v>8378563200</v>
      </c>
      <c r="N12" s="15">
        <v>1.1000000000000001</v>
      </c>
      <c r="O12" s="15">
        <v>8.75</v>
      </c>
      <c r="P12" s="16">
        <v>9.85</v>
      </c>
      <c r="S12" s="4">
        <v>7007744171</v>
      </c>
      <c r="T12" s="13">
        <v>1.3166666666666667</v>
      </c>
      <c r="U12" s="14">
        <v>1.3666666666666667</v>
      </c>
      <c r="X12" s="4">
        <v>5577150313</v>
      </c>
      <c r="Y12" s="13">
        <v>9.15</v>
      </c>
      <c r="Z12" s="14">
        <v>9.7166666666666668</v>
      </c>
    </row>
    <row r="13" spans="1:26" x14ac:dyDescent="0.3">
      <c r="A13" s="4">
        <v>4388161847</v>
      </c>
      <c r="B13" s="13">
        <v>1.3666666666666667</v>
      </c>
      <c r="C13" s="14">
        <v>1.4166666666666667</v>
      </c>
      <c r="G13" s="4">
        <v>3977333714</v>
      </c>
      <c r="H13" s="13">
        <v>2.6833333333333331</v>
      </c>
      <c r="I13" s="13">
        <v>4.916666666666667</v>
      </c>
      <c r="J13" s="14">
        <v>7.6</v>
      </c>
      <c r="M13" s="4">
        <v>8378563200</v>
      </c>
      <c r="N13" s="13">
        <v>1.1499999999999999</v>
      </c>
      <c r="O13" s="13">
        <v>8.85</v>
      </c>
      <c r="P13" s="14">
        <v>10</v>
      </c>
      <c r="S13" s="4">
        <v>4388161847</v>
      </c>
      <c r="T13" s="13">
        <v>1.3666666666666667</v>
      </c>
      <c r="U13" s="14">
        <v>1.4166666666666667</v>
      </c>
      <c r="X13" s="6">
        <v>8378563200</v>
      </c>
      <c r="Y13" s="15">
        <v>9.1666666666666661</v>
      </c>
      <c r="Z13" s="16">
        <v>9.7333333333333325</v>
      </c>
    </row>
    <row r="14" spans="1:26" x14ac:dyDescent="0.3">
      <c r="A14" s="6">
        <v>4445114986</v>
      </c>
      <c r="B14" s="15">
        <v>1.6333333333333333</v>
      </c>
      <c r="C14" s="16">
        <v>1.7833333333333334</v>
      </c>
      <c r="G14" s="6">
        <v>3977333714</v>
      </c>
      <c r="H14" s="15">
        <v>1.7666666666666666</v>
      </c>
      <c r="I14" s="15">
        <v>4.8499999999999996</v>
      </c>
      <c r="J14" s="16">
        <v>6.6166666666666663</v>
      </c>
      <c r="M14" s="6">
        <v>8378563200</v>
      </c>
      <c r="N14" s="15">
        <v>1.45</v>
      </c>
      <c r="O14" s="15">
        <v>7.8</v>
      </c>
      <c r="P14" s="16">
        <v>9.25</v>
      </c>
      <c r="S14" s="6">
        <v>4445114986</v>
      </c>
      <c r="T14" s="15">
        <v>1.6333333333333333</v>
      </c>
      <c r="U14" s="16">
        <v>1.7833333333333334</v>
      </c>
      <c r="X14" s="6">
        <v>4388161847</v>
      </c>
      <c r="Y14" s="15">
        <v>9.1999999999999993</v>
      </c>
      <c r="Z14" s="16">
        <v>9.9166666666666661</v>
      </c>
    </row>
    <row r="15" spans="1:26" x14ac:dyDescent="0.3">
      <c r="A15" s="4">
        <v>4388161847</v>
      </c>
      <c r="B15" s="13">
        <v>1.65</v>
      </c>
      <c r="C15" s="14">
        <v>1.7333333333333334</v>
      </c>
      <c r="G15" s="4">
        <v>3977333714</v>
      </c>
      <c r="H15" s="13">
        <v>2.2000000000000002</v>
      </c>
      <c r="I15" s="13">
        <v>7.0666666666666664</v>
      </c>
      <c r="J15" s="14">
        <v>9.2666666666666675</v>
      </c>
      <c r="M15" s="4">
        <v>8378563200</v>
      </c>
      <c r="N15" s="13">
        <v>1.0666666666666667</v>
      </c>
      <c r="O15" s="13">
        <v>7.916666666666667</v>
      </c>
      <c r="P15" s="14">
        <v>8.9833333333333325</v>
      </c>
      <c r="S15" s="4">
        <v>4388161847</v>
      </c>
      <c r="T15" s="13">
        <v>1.65</v>
      </c>
      <c r="U15" s="14">
        <v>1.7333333333333334</v>
      </c>
      <c r="X15" s="4">
        <v>5553957443</v>
      </c>
      <c r="Y15" s="13">
        <v>9.2166666666666668</v>
      </c>
      <c r="Z15" s="14">
        <v>10.666666666666666</v>
      </c>
    </row>
    <row r="16" spans="1:26" x14ac:dyDescent="0.3">
      <c r="A16" s="6">
        <v>4558609924</v>
      </c>
      <c r="B16" s="15">
        <v>1.7166666666666666</v>
      </c>
      <c r="C16" s="16">
        <v>2.0166666666666666</v>
      </c>
      <c r="G16" s="6">
        <v>3977333714</v>
      </c>
      <c r="H16" s="15">
        <v>3.7833333333333332</v>
      </c>
      <c r="I16" s="15">
        <v>4.7166666666666668</v>
      </c>
      <c r="J16" s="16">
        <v>8.5</v>
      </c>
      <c r="S16" s="6">
        <v>4558609924</v>
      </c>
      <c r="T16" s="15">
        <v>1.7166666666666666</v>
      </c>
      <c r="U16" s="16">
        <v>2.0166666666666666</v>
      </c>
      <c r="X16" s="4">
        <v>2026352035</v>
      </c>
      <c r="Y16" s="13">
        <v>9.25</v>
      </c>
      <c r="Z16" s="14">
        <v>9.85</v>
      </c>
    </row>
    <row r="17" spans="1:26" x14ac:dyDescent="0.3">
      <c r="A17" s="4">
        <v>4445114986</v>
      </c>
      <c r="B17" s="13">
        <v>1.7666666666666666</v>
      </c>
      <c r="C17" s="14">
        <v>1.8</v>
      </c>
      <c r="G17" s="4">
        <v>3977333714</v>
      </c>
      <c r="H17" s="13">
        <v>3.0833333333333335</v>
      </c>
      <c r="I17" s="13">
        <v>6.35</v>
      </c>
      <c r="J17" s="14">
        <v>9.4333333333333336</v>
      </c>
      <c r="S17" s="4">
        <v>4445114986</v>
      </c>
      <c r="T17" s="13">
        <v>1.7666666666666666</v>
      </c>
      <c r="U17" s="14">
        <v>1.8</v>
      </c>
      <c r="X17" s="6">
        <v>6117666160</v>
      </c>
      <c r="Y17" s="15">
        <v>9.25</v>
      </c>
      <c r="Z17" s="16">
        <v>10.050000000000001</v>
      </c>
    </row>
    <row r="18" spans="1:26" x14ac:dyDescent="0.3">
      <c r="A18" s="6">
        <v>4558609924</v>
      </c>
      <c r="B18" s="15">
        <v>1.9166666666666667</v>
      </c>
      <c r="C18" s="16">
        <v>2.15</v>
      </c>
      <c r="G18" s="6">
        <v>3977333714</v>
      </c>
      <c r="H18" s="15">
        <v>1.8333333333333333</v>
      </c>
      <c r="I18" s="15">
        <v>6.8666666666666663</v>
      </c>
      <c r="J18" s="16">
        <v>8.6999999999999993</v>
      </c>
      <c r="M18" s="54" t="s">
        <v>120</v>
      </c>
      <c r="N18" s="54"/>
      <c r="O18" s="54"/>
      <c r="S18" s="6">
        <v>4558609924</v>
      </c>
      <c r="T18" s="15">
        <v>1.9166666666666667</v>
      </c>
      <c r="U18" s="16">
        <v>2.15</v>
      </c>
      <c r="X18" s="6">
        <v>2347167796</v>
      </c>
      <c r="Y18" s="15">
        <v>9.2666666666666675</v>
      </c>
      <c r="Z18" s="16">
        <v>10.033333333333333</v>
      </c>
    </row>
    <row r="19" spans="1:26" x14ac:dyDescent="0.3">
      <c r="A19" s="4">
        <v>1644430081</v>
      </c>
      <c r="B19" s="13">
        <v>1.9833333333333334</v>
      </c>
      <c r="C19" s="14">
        <v>2.1166666666666667</v>
      </c>
      <c r="G19" s="4">
        <v>3977333714</v>
      </c>
      <c r="H19" s="13">
        <v>2.9333333333333331</v>
      </c>
      <c r="I19" s="13">
        <v>3.65</v>
      </c>
      <c r="J19" s="14">
        <v>6.583333333333333</v>
      </c>
      <c r="M19" s="54"/>
      <c r="N19" s="54"/>
      <c r="O19" s="54"/>
      <c r="S19" s="4">
        <v>1644430081</v>
      </c>
      <c r="T19" s="13">
        <v>1.9833333333333334</v>
      </c>
      <c r="U19" s="14">
        <v>2.1166666666666667</v>
      </c>
      <c r="X19" s="4">
        <v>8378563200</v>
      </c>
      <c r="Y19" s="13">
        <v>9.4166666666666661</v>
      </c>
      <c r="Z19" s="14">
        <v>9.85</v>
      </c>
    </row>
    <row r="20" spans="1:26" x14ac:dyDescent="0.3">
      <c r="A20" s="4">
        <v>4558609924</v>
      </c>
      <c r="B20" s="13">
        <v>2.0499999999999998</v>
      </c>
      <c r="C20" s="14">
        <v>2.2333333333333334</v>
      </c>
      <c r="G20" s="6">
        <v>3977333714</v>
      </c>
      <c r="H20" s="15">
        <v>2.5499999999999998</v>
      </c>
      <c r="I20" s="15">
        <v>2.5333333333333332</v>
      </c>
      <c r="J20" s="16">
        <v>5.083333333333333</v>
      </c>
      <c r="S20" s="4">
        <v>4558609924</v>
      </c>
      <c r="T20" s="13">
        <v>2.0499999999999998</v>
      </c>
      <c r="U20" s="14">
        <v>2.2333333333333334</v>
      </c>
      <c r="X20" s="6">
        <v>5553957443</v>
      </c>
      <c r="Y20" s="15">
        <v>9.4666666666666668</v>
      </c>
      <c r="Z20" s="16">
        <v>10.133333333333333</v>
      </c>
    </row>
    <row r="21" spans="1:26" x14ac:dyDescent="0.3">
      <c r="A21" s="6">
        <v>1644430081</v>
      </c>
      <c r="B21" s="15">
        <v>2.0666666666666669</v>
      </c>
      <c r="C21" s="16">
        <v>2.3666666666666667</v>
      </c>
      <c r="G21" s="4">
        <v>3977333714</v>
      </c>
      <c r="H21" s="13">
        <v>3</v>
      </c>
      <c r="I21" s="13">
        <v>5.5333333333333332</v>
      </c>
      <c r="J21" s="14">
        <v>8.5333333333333332</v>
      </c>
      <c r="M21" s="1" t="s">
        <v>0</v>
      </c>
      <c r="N21" s="2" t="s">
        <v>115</v>
      </c>
      <c r="O21" s="3" t="s">
        <v>116</v>
      </c>
      <c r="S21" s="6">
        <v>1644430081</v>
      </c>
      <c r="T21" s="15">
        <v>2.0666666666666669</v>
      </c>
      <c r="U21" s="16">
        <v>2.3666666666666667</v>
      </c>
      <c r="X21" s="6">
        <v>2026352035</v>
      </c>
      <c r="Y21" s="15">
        <v>9.5500000000000007</v>
      </c>
      <c r="Z21" s="16">
        <v>10.116666666666667</v>
      </c>
    </row>
    <row r="22" spans="1:26" x14ac:dyDescent="0.3">
      <c r="A22" s="4">
        <v>4558609924</v>
      </c>
      <c r="B22" s="13">
        <v>2.1</v>
      </c>
      <c r="C22" s="14">
        <v>2.2833333333333332</v>
      </c>
      <c r="G22" s="6">
        <v>3977333714</v>
      </c>
      <c r="H22" s="15">
        <v>2.0166666666666666</v>
      </c>
      <c r="I22" s="15">
        <v>5.916666666666667</v>
      </c>
      <c r="J22" s="16">
        <v>7.9333333333333336</v>
      </c>
      <c r="M22" s="6">
        <v>7007744171</v>
      </c>
      <c r="N22" s="15">
        <v>0.96666666666666667</v>
      </c>
      <c r="O22" s="16">
        <v>1.0166666666666666</v>
      </c>
      <c r="S22" s="4">
        <v>4558609924</v>
      </c>
      <c r="T22" s="13">
        <v>2.1</v>
      </c>
      <c r="U22" s="14">
        <v>2.2833333333333332</v>
      </c>
      <c r="X22" s="4">
        <v>1844505072</v>
      </c>
      <c r="Y22" s="13">
        <v>9.8333333333333339</v>
      </c>
      <c r="Z22" s="14">
        <v>16.016666666666666</v>
      </c>
    </row>
    <row r="23" spans="1:26" x14ac:dyDescent="0.3">
      <c r="A23" s="6">
        <v>1644430081</v>
      </c>
      <c r="B23" s="15">
        <v>2.2833333333333332</v>
      </c>
      <c r="C23" s="16">
        <v>2.5666666666666669</v>
      </c>
      <c r="G23" s="4">
        <v>3977333714</v>
      </c>
      <c r="H23" s="13">
        <v>2.2833333333333332</v>
      </c>
      <c r="I23" s="13">
        <v>3.9166666666666665</v>
      </c>
      <c r="J23" s="14">
        <v>6.2</v>
      </c>
      <c r="M23" s="4">
        <v>4319703577</v>
      </c>
      <c r="N23" s="13">
        <v>0.98333333333333328</v>
      </c>
      <c r="O23" s="14">
        <v>1.0833333333333333</v>
      </c>
      <c r="S23" s="6">
        <v>1644430081</v>
      </c>
      <c r="T23" s="15">
        <v>2.2833333333333332</v>
      </c>
      <c r="U23" s="16">
        <v>2.5666666666666669</v>
      </c>
      <c r="X23" s="6">
        <v>4702921684</v>
      </c>
      <c r="Y23" s="15">
        <v>9.85</v>
      </c>
      <c r="Z23" s="16">
        <v>10.199999999999999</v>
      </c>
    </row>
    <row r="24" spans="1:26" x14ac:dyDescent="0.3">
      <c r="A24" s="6">
        <v>3977333714</v>
      </c>
      <c r="B24" s="15">
        <v>2.5333333333333332</v>
      </c>
      <c r="C24" s="16">
        <v>5.083333333333333</v>
      </c>
      <c r="G24" s="6">
        <v>3977333714</v>
      </c>
      <c r="H24" s="15">
        <v>3.6</v>
      </c>
      <c r="I24" s="15">
        <v>5.166666666666667</v>
      </c>
      <c r="J24" s="16">
        <v>8.7666666666666675</v>
      </c>
      <c r="M24" s="6">
        <v>4388161847</v>
      </c>
      <c r="N24" s="15">
        <v>1.0333333333333334</v>
      </c>
      <c r="O24" s="16">
        <v>1.0833333333333333</v>
      </c>
      <c r="S24" s="6">
        <v>3977333714</v>
      </c>
      <c r="T24" s="15">
        <v>2.5333333333333332</v>
      </c>
      <c r="U24" s="16">
        <v>5.083333333333333</v>
      </c>
      <c r="X24" s="4">
        <v>1503960366</v>
      </c>
      <c r="Y24" s="13">
        <v>9.9</v>
      </c>
      <c r="Z24" s="14">
        <v>10.183333333333334</v>
      </c>
    </row>
    <row r="25" spans="1:26" x14ac:dyDescent="0.3">
      <c r="A25" s="4">
        <v>1927972279</v>
      </c>
      <c r="B25" s="13">
        <v>2.7666666666666666</v>
      </c>
      <c r="C25" s="14">
        <v>2.9666666666666668</v>
      </c>
      <c r="G25" s="4">
        <v>3977333714</v>
      </c>
      <c r="H25" s="13">
        <v>3.4166666666666665</v>
      </c>
      <c r="I25" s="13">
        <v>4.3666666666666663</v>
      </c>
      <c r="J25" s="14">
        <v>7.7833333333333332</v>
      </c>
      <c r="M25" s="4">
        <v>2320127002</v>
      </c>
      <c r="N25" s="13">
        <v>1.0166666666666666</v>
      </c>
      <c r="O25" s="14">
        <v>1.1499999999999999</v>
      </c>
      <c r="S25" s="4">
        <v>1927972279</v>
      </c>
      <c r="T25" s="13">
        <v>2.7666666666666666</v>
      </c>
      <c r="U25" s="14">
        <v>2.9666666666666668</v>
      </c>
      <c r="X25" s="4">
        <v>6117666160</v>
      </c>
      <c r="Y25" s="13">
        <v>10</v>
      </c>
      <c r="Z25" s="14">
        <v>10.6</v>
      </c>
    </row>
    <row r="26" spans="1:26" x14ac:dyDescent="0.3">
      <c r="A26" s="4">
        <v>4558609924</v>
      </c>
      <c r="B26" s="13">
        <v>2.85</v>
      </c>
      <c r="C26" s="14">
        <v>2.9833333333333334</v>
      </c>
      <c r="G26" s="6">
        <v>3977333714</v>
      </c>
      <c r="H26" s="15">
        <v>2.0166666666666666</v>
      </c>
      <c r="I26" s="15">
        <v>4.166666666666667</v>
      </c>
      <c r="J26" s="16">
        <v>6.1833333333333336</v>
      </c>
      <c r="M26" s="6">
        <v>8053475328</v>
      </c>
      <c r="N26" s="15">
        <v>1.2333333333333334</v>
      </c>
      <c r="O26" s="16">
        <v>1.25</v>
      </c>
      <c r="S26" s="4">
        <v>4558609924</v>
      </c>
      <c r="T26" s="13">
        <v>2.85</v>
      </c>
      <c r="U26" s="14">
        <v>2.9833333333333334</v>
      </c>
      <c r="X26" s="6">
        <v>4319703577</v>
      </c>
      <c r="Y26" s="15">
        <v>10.033333333333333</v>
      </c>
      <c r="Z26" s="16">
        <v>10.633333333333333</v>
      </c>
    </row>
    <row r="27" spans="1:26" x14ac:dyDescent="0.3">
      <c r="A27" s="6">
        <v>3977333714</v>
      </c>
      <c r="B27" s="15">
        <v>3.55</v>
      </c>
      <c r="C27" s="16">
        <v>5.6</v>
      </c>
      <c r="G27" s="4">
        <v>3977333714</v>
      </c>
      <c r="H27" s="13">
        <v>3.1833333333333331</v>
      </c>
      <c r="I27" s="13">
        <v>5.8166666666666664</v>
      </c>
      <c r="J27" s="14">
        <v>9</v>
      </c>
      <c r="M27" s="6">
        <v>4020332650</v>
      </c>
      <c r="N27" s="15">
        <v>1.2833333333333334</v>
      </c>
      <c r="O27" s="16">
        <v>1.2833333333333334</v>
      </c>
      <c r="S27" s="6">
        <v>3977333714</v>
      </c>
      <c r="T27" s="15">
        <v>3.55</v>
      </c>
      <c r="U27" s="16">
        <v>5.6</v>
      </c>
      <c r="X27" s="6">
        <v>5577150313</v>
      </c>
      <c r="Y27" s="15">
        <v>10.050000000000001</v>
      </c>
      <c r="Z27" s="16">
        <v>10.566666666666666</v>
      </c>
    </row>
    <row r="28" spans="1:26" x14ac:dyDescent="0.3">
      <c r="A28" s="4">
        <v>3977333714</v>
      </c>
      <c r="B28" s="13">
        <v>3.65</v>
      </c>
      <c r="C28" s="14">
        <v>6.583333333333333</v>
      </c>
      <c r="G28" s="6">
        <v>3977333714</v>
      </c>
      <c r="H28" s="15">
        <v>2.7</v>
      </c>
      <c r="I28" s="15">
        <v>4.3499999999999996</v>
      </c>
      <c r="J28" s="16">
        <v>7.05</v>
      </c>
      <c r="M28" s="4">
        <v>5577150313</v>
      </c>
      <c r="N28" s="13">
        <v>1.2333333333333334</v>
      </c>
      <c r="O28" s="14">
        <v>1.3</v>
      </c>
      <c r="S28" s="4">
        <v>3977333714</v>
      </c>
      <c r="T28" s="13">
        <v>3.65</v>
      </c>
      <c r="U28" s="14">
        <v>6.583333333333333</v>
      </c>
      <c r="X28" s="6">
        <v>8378563200</v>
      </c>
      <c r="Y28" s="15">
        <v>10.183333333333334</v>
      </c>
      <c r="Z28" s="16">
        <v>11.483333333333333</v>
      </c>
    </row>
    <row r="29" spans="1:26" x14ac:dyDescent="0.3">
      <c r="A29" s="6">
        <v>4020332650</v>
      </c>
      <c r="B29" s="15">
        <v>3.7666666666666666</v>
      </c>
      <c r="C29" s="16">
        <v>4.1333333333333337</v>
      </c>
      <c r="G29" s="4">
        <v>3977333714</v>
      </c>
      <c r="H29" s="13">
        <v>2.4166666666666665</v>
      </c>
      <c r="I29" s="13">
        <v>5.55</v>
      </c>
      <c r="J29" s="14">
        <v>7.9666666666666668</v>
      </c>
      <c r="M29" s="4">
        <v>7007744171</v>
      </c>
      <c r="N29" s="13">
        <v>1.3166666666666667</v>
      </c>
      <c r="O29" s="14">
        <v>1.3666666666666667</v>
      </c>
      <c r="S29" s="6">
        <v>4020332650</v>
      </c>
      <c r="T29" s="15">
        <v>3.7666666666666666</v>
      </c>
      <c r="U29" s="16">
        <v>4.1333333333333337</v>
      </c>
      <c r="X29" s="6">
        <v>4388161847</v>
      </c>
      <c r="Y29" s="15">
        <v>10.316666666666666</v>
      </c>
      <c r="Z29" s="16">
        <v>10.683333333333334</v>
      </c>
    </row>
    <row r="30" spans="1:26" x14ac:dyDescent="0.3">
      <c r="A30" s="6">
        <v>3977333714</v>
      </c>
      <c r="B30" s="15">
        <v>3.8333333333333335</v>
      </c>
      <c r="C30" s="16">
        <v>6.4</v>
      </c>
      <c r="G30" s="6">
        <v>3977333714</v>
      </c>
      <c r="H30" s="15">
        <v>2.4166666666666665</v>
      </c>
      <c r="I30" s="15">
        <v>3.95</v>
      </c>
      <c r="J30" s="16">
        <v>6.3666666666666663</v>
      </c>
      <c r="M30" s="4">
        <v>4388161847</v>
      </c>
      <c r="N30" s="13">
        <v>1.3666666666666667</v>
      </c>
      <c r="O30" s="14">
        <v>1.4166666666666667</v>
      </c>
      <c r="S30" s="6">
        <v>3977333714</v>
      </c>
      <c r="T30" s="15">
        <v>3.8333333333333335</v>
      </c>
      <c r="U30" s="16">
        <v>6.4</v>
      </c>
      <c r="X30" s="4">
        <v>5553957443</v>
      </c>
      <c r="Y30" s="13">
        <v>10.366666666666667</v>
      </c>
      <c r="Z30" s="14">
        <v>11.433333333333334</v>
      </c>
    </row>
    <row r="31" spans="1:26" x14ac:dyDescent="0.3">
      <c r="A31" s="4">
        <v>6775888955</v>
      </c>
      <c r="B31" s="13">
        <v>3.9166666666666665</v>
      </c>
      <c r="C31" s="14">
        <v>4.333333333333333</v>
      </c>
      <c r="G31" s="4">
        <v>3977333714</v>
      </c>
      <c r="H31" s="13">
        <v>4.05</v>
      </c>
      <c r="I31" s="13">
        <v>6.3833333333333337</v>
      </c>
      <c r="J31" s="14">
        <v>10.433333333333334</v>
      </c>
      <c r="M31" s="4">
        <v>4388161847</v>
      </c>
      <c r="N31" s="13">
        <v>1.65</v>
      </c>
      <c r="O31" s="14">
        <v>1.7333333333333334</v>
      </c>
      <c r="S31" s="4">
        <v>6775888955</v>
      </c>
      <c r="T31" s="13">
        <v>3.9166666666666665</v>
      </c>
      <c r="U31" s="14">
        <v>4.333333333333333</v>
      </c>
      <c r="X31" s="6">
        <v>6962181067</v>
      </c>
      <c r="Y31" s="15">
        <v>10.5</v>
      </c>
      <c r="Z31" s="16">
        <v>11.316666666666666</v>
      </c>
    </row>
    <row r="32" spans="1:26" x14ac:dyDescent="0.3">
      <c r="A32" s="4">
        <v>3977333714</v>
      </c>
      <c r="B32" s="13">
        <v>3.9166666666666665</v>
      </c>
      <c r="C32" s="14">
        <v>6.2</v>
      </c>
      <c r="G32" s="6">
        <v>3977333714</v>
      </c>
      <c r="H32" s="15">
        <v>2.5666666666666669</v>
      </c>
      <c r="I32" s="15">
        <v>3.8333333333333335</v>
      </c>
      <c r="J32" s="16">
        <v>6.4</v>
      </c>
      <c r="M32" s="6">
        <v>4445114986</v>
      </c>
      <c r="N32" s="15">
        <v>1.6333333333333333</v>
      </c>
      <c r="O32" s="16">
        <v>1.7833333333333334</v>
      </c>
      <c r="S32" s="4">
        <v>3977333714</v>
      </c>
      <c r="T32" s="13">
        <v>3.9166666666666665</v>
      </c>
      <c r="U32" s="14">
        <v>6.2</v>
      </c>
      <c r="X32" s="6">
        <v>5553957443</v>
      </c>
      <c r="Y32" s="15">
        <v>10.516666666666667</v>
      </c>
      <c r="Z32" s="16">
        <v>12.083333333333334</v>
      </c>
    </row>
    <row r="33" spans="1:26" x14ac:dyDescent="0.3">
      <c r="A33" s="6">
        <v>3977333714</v>
      </c>
      <c r="B33" s="15">
        <v>3.95</v>
      </c>
      <c r="C33" s="16">
        <v>6.3666666666666663</v>
      </c>
      <c r="G33" s="4">
        <v>3977333714</v>
      </c>
      <c r="H33" s="13">
        <v>3.4666666666666668</v>
      </c>
      <c r="I33" s="13">
        <v>4.8666666666666663</v>
      </c>
      <c r="J33" s="14">
        <v>8.3333333333333339</v>
      </c>
      <c r="M33" s="4">
        <v>4445114986</v>
      </c>
      <c r="N33" s="13">
        <v>1.7666666666666666</v>
      </c>
      <c r="O33" s="14">
        <v>1.8</v>
      </c>
      <c r="S33" s="6">
        <v>3977333714</v>
      </c>
      <c r="T33" s="15">
        <v>3.95</v>
      </c>
      <c r="U33" s="16">
        <v>6.3666666666666663</v>
      </c>
      <c r="X33" s="4">
        <v>1844505072</v>
      </c>
      <c r="Y33" s="13">
        <v>10.733333333333333</v>
      </c>
      <c r="Z33" s="14">
        <v>16.016666666666666</v>
      </c>
    </row>
    <row r="34" spans="1:26" x14ac:dyDescent="0.3">
      <c r="A34" s="4">
        <v>3977333714</v>
      </c>
      <c r="B34" s="13">
        <v>3.95</v>
      </c>
      <c r="C34" s="14">
        <v>7.3833333333333337</v>
      </c>
      <c r="G34" s="6">
        <v>3977333714</v>
      </c>
      <c r="H34" s="15">
        <v>2.0499999999999998</v>
      </c>
      <c r="I34" s="15">
        <v>3.55</v>
      </c>
      <c r="J34" s="16">
        <v>5.6</v>
      </c>
      <c r="M34" s="6">
        <v>4558609924</v>
      </c>
      <c r="N34" s="15">
        <v>1.7166666666666666</v>
      </c>
      <c r="O34" s="16">
        <v>2.0166666666666666</v>
      </c>
      <c r="S34" s="4">
        <v>3977333714</v>
      </c>
      <c r="T34" s="13">
        <v>3.95</v>
      </c>
      <c r="U34" s="14">
        <v>7.3833333333333337</v>
      </c>
      <c r="X34" s="6">
        <v>5553957443</v>
      </c>
      <c r="Y34" s="15">
        <v>10.85</v>
      </c>
      <c r="Z34" s="16">
        <v>11.433333333333334</v>
      </c>
    </row>
    <row r="35" spans="1:26" x14ac:dyDescent="0.3">
      <c r="A35" s="4">
        <v>1503960366</v>
      </c>
      <c r="B35" s="13">
        <v>4.083333333333333</v>
      </c>
      <c r="C35" s="14">
        <v>4.5666666666666664</v>
      </c>
      <c r="G35" s="4">
        <v>3977333714</v>
      </c>
      <c r="H35" s="13">
        <v>2.7</v>
      </c>
      <c r="I35" s="13">
        <v>5.3</v>
      </c>
      <c r="J35" s="14">
        <v>8</v>
      </c>
      <c r="M35" s="4">
        <v>1644430081</v>
      </c>
      <c r="N35" s="13">
        <v>1.9833333333333334</v>
      </c>
      <c r="O35" s="14">
        <v>2.1166666666666667</v>
      </c>
      <c r="S35" s="4">
        <v>1503960366</v>
      </c>
      <c r="T35" s="13">
        <v>4.083333333333333</v>
      </c>
      <c r="U35" s="14">
        <v>4.5666666666666664</v>
      </c>
      <c r="X35" s="4">
        <v>5553957443</v>
      </c>
      <c r="Y35" s="13">
        <v>10.966666666666667</v>
      </c>
      <c r="Z35" s="14">
        <v>11.3</v>
      </c>
    </row>
    <row r="36" spans="1:26" x14ac:dyDescent="0.3">
      <c r="A36" s="6">
        <v>1503960366</v>
      </c>
      <c r="B36" s="15">
        <v>4.1166666666666663</v>
      </c>
      <c r="C36" s="16">
        <v>4.4000000000000004</v>
      </c>
      <c r="G36" s="6">
        <v>3977333714</v>
      </c>
      <c r="H36" s="15">
        <v>3.15</v>
      </c>
      <c r="I36" s="15">
        <v>5.3833333333333337</v>
      </c>
      <c r="J36" s="16">
        <v>8.5333333333333332</v>
      </c>
      <c r="M36" s="6">
        <v>4558609924</v>
      </c>
      <c r="N36" s="15">
        <v>1.9166666666666667</v>
      </c>
      <c r="O36" s="16">
        <v>2.15</v>
      </c>
      <c r="S36" s="6">
        <v>1503960366</v>
      </c>
      <c r="T36" s="15">
        <v>4.1166666666666663</v>
      </c>
      <c r="U36" s="16">
        <v>4.4000000000000004</v>
      </c>
      <c r="X36" s="4">
        <v>6117666160</v>
      </c>
      <c r="Y36" s="13">
        <v>10.966666666666667</v>
      </c>
      <c r="Z36" s="14">
        <v>11.633333333333333</v>
      </c>
    </row>
    <row r="37" spans="1:26" x14ac:dyDescent="0.3">
      <c r="A37" s="6">
        <v>3977333714</v>
      </c>
      <c r="B37" s="15">
        <v>4.166666666666667</v>
      </c>
      <c r="C37" s="16">
        <v>6.1833333333333336</v>
      </c>
      <c r="G37" s="4">
        <v>3977333714</v>
      </c>
      <c r="H37" s="13">
        <v>3.4333333333333331</v>
      </c>
      <c r="I37" s="13">
        <v>3.95</v>
      </c>
      <c r="J37" s="14">
        <v>7.3833333333333337</v>
      </c>
      <c r="M37" s="4">
        <v>4558609924</v>
      </c>
      <c r="N37" s="13">
        <v>2.0499999999999998</v>
      </c>
      <c r="O37" s="14">
        <v>2.2333333333333334</v>
      </c>
      <c r="S37" s="6">
        <v>3977333714</v>
      </c>
      <c r="T37" s="15">
        <v>4.166666666666667</v>
      </c>
      <c r="U37" s="16">
        <v>6.1833333333333336</v>
      </c>
      <c r="X37" s="4">
        <v>7086361926</v>
      </c>
      <c r="Y37" s="13">
        <v>11.35</v>
      </c>
      <c r="Z37" s="14">
        <v>11.733333333333333</v>
      </c>
    </row>
    <row r="38" spans="1:26" x14ac:dyDescent="0.3">
      <c r="A38" s="6">
        <v>4702921684</v>
      </c>
      <c r="B38" s="15">
        <v>4.2166666666666668</v>
      </c>
      <c r="C38" s="16">
        <v>4.2833333333333332</v>
      </c>
      <c r="G38" s="6">
        <v>3977333714</v>
      </c>
      <c r="H38" s="15">
        <v>3.2833333333333332</v>
      </c>
      <c r="I38" s="15">
        <v>4.3166666666666664</v>
      </c>
      <c r="J38" s="16">
        <v>7.6</v>
      </c>
      <c r="M38" s="4">
        <v>4558609924</v>
      </c>
      <c r="N38" s="13">
        <v>2.1</v>
      </c>
      <c r="O38" s="14">
        <v>2.2833333333333332</v>
      </c>
      <c r="S38" s="6">
        <v>4702921684</v>
      </c>
      <c r="T38" s="15">
        <v>4.2166666666666668</v>
      </c>
      <c r="U38" s="16">
        <v>4.2833333333333332</v>
      </c>
      <c r="X38" s="6">
        <v>4319703577</v>
      </c>
      <c r="Y38" s="15">
        <v>11.533333333333333</v>
      </c>
      <c r="Z38" s="16">
        <v>12.033333333333333</v>
      </c>
    </row>
    <row r="39" spans="1:26" x14ac:dyDescent="0.3">
      <c r="A39" s="6">
        <v>3977333714</v>
      </c>
      <c r="B39" s="15">
        <v>4.3166666666666664</v>
      </c>
      <c r="C39" s="16">
        <v>7.6</v>
      </c>
      <c r="G39" s="4">
        <v>3977333714</v>
      </c>
      <c r="H39" s="13">
        <v>2.3333333333333335</v>
      </c>
      <c r="I39" s="13">
        <v>5.2</v>
      </c>
      <c r="J39" s="14">
        <v>7.5333333333333332</v>
      </c>
      <c r="M39" s="6">
        <v>1644430081</v>
      </c>
      <c r="N39" s="15">
        <v>2.0666666666666669</v>
      </c>
      <c r="O39" s="16">
        <v>2.3666666666666667</v>
      </c>
      <c r="S39" s="6">
        <v>3977333714</v>
      </c>
      <c r="T39" s="15">
        <v>4.3166666666666664</v>
      </c>
      <c r="U39" s="16">
        <v>7.6</v>
      </c>
      <c r="X39" s="4">
        <v>1503960366</v>
      </c>
      <c r="Y39" s="13">
        <v>11.666666666666666</v>
      </c>
      <c r="Z39" s="14">
        <v>11.866666666666667</v>
      </c>
    </row>
    <row r="40" spans="1:26" x14ac:dyDescent="0.3">
      <c r="A40" s="6">
        <v>3977333714</v>
      </c>
      <c r="B40" s="15">
        <v>4.3499999999999996</v>
      </c>
      <c r="C40" s="16">
        <v>7.05</v>
      </c>
      <c r="G40" s="6">
        <v>4388161847</v>
      </c>
      <c r="H40" s="15">
        <v>1.0166666666666666</v>
      </c>
      <c r="I40" s="15">
        <v>7.3166666666666664</v>
      </c>
      <c r="J40" s="16">
        <v>8.3333333333333339</v>
      </c>
      <c r="M40" s="6">
        <v>1644430081</v>
      </c>
      <c r="N40" s="15">
        <v>2.2833333333333332</v>
      </c>
      <c r="O40" s="16">
        <v>2.5666666666666669</v>
      </c>
      <c r="S40" s="6">
        <v>3977333714</v>
      </c>
      <c r="T40" s="15">
        <v>4.3499999999999996</v>
      </c>
      <c r="U40" s="16">
        <v>7.05</v>
      </c>
      <c r="X40" s="6">
        <v>1844505072</v>
      </c>
      <c r="Y40" s="15">
        <v>12.033333333333333</v>
      </c>
      <c r="Z40" s="16">
        <v>16.016666666666666</v>
      </c>
    </row>
    <row r="41" spans="1:26" x14ac:dyDescent="0.3">
      <c r="A41" s="4">
        <v>3977333714</v>
      </c>
      <c r="B41" s="13">
        <v>4.3666666666666663</v>
      </c>
      <c r="C41" s="14">
        <v>7.7833333333333332</v>
      </c>
      <c r="G41" s="4">
        <v>4445114986</v>
      </c>
      <c r="H41" s="13">
        <v>1.2666666666666666</v>
      </c>
      <c r="I41" s="13">
        <v>7.6166666666666663</v>
      </c>
      <c r="J41" s="14">
        <v>8.8833333333333329</v>
      </c>
      <c r="M41" s="4">
        <v>1927972279</v>
      </c>
      <c r="N41" s="13">
        <v>2.7666666666666666</v>
      </c>
      <c r="O41" s="14">
        <v>2.9666666666666668</v>
      </c>
      <c r="S41" s="4">
        <v>3977333714</v>
      </c>
      <c r="T41" s="13">
        <v>4.3666666666666663</v>
      </c>
      <c r="U41" s="14">
        <v>7.7833333333333332</v>
      </c>
      <c r="X41" s="6">
        <v>1927972279</v>
      </c>
      <c r="Y41" s="15">
        <v>12.5</v>
      </c>
      <c r="Z41" s="16">
        <v>12.916666666666666</v>
      </c>
    </row>
    <row r="42" spans="1:26" x14ac:dyDescent="0.3">
      <c r="A42" s="4">
        <v>1503960366</v>
      </c>
      <c r="B42" s="13">
        <v>4.55</v>
      </c>
      <c r="C42" s="14">
        <v>4.9333333333333336</v>
      </c>
      <c r="G42" s="6">
        <v>5553957443</v>
      </c>
      <c r="H42" s="15">
        <v>1.0166666666666666</v>
      </c>
      <c r="I42" s="15">
        <v>5.95</v>
      </c>
      <c r="J42" s="16">
        <v>6.9666666666666668</v>
      </c>
      <c r="M42" s="4">
        <v>4558609924</v>
      </c>
      <c r="N42" s="13">
        <v>2.85</v>
      </c>
      <c r="O42" s="14">
        <v>2.9833333333333334</v>
      </c>
      <c r="S42" s="4">
        <v>1503960366</v>
      </c>
      <c r="T42" s="13">
        <v>4.55</v>
      </c>
      <c r="U42" s="14">
        <v>4.9333333333333336</v>
      </c>
      <c r="X42" s="6">
        <v>5553957443</v>
      </c>
      <c r="Y42" s="15">
        <v>12.916666666666666</v>
      </c>
      <c r="Z42" s="16">
        <v>14.05</v>
      </c>
    </row>
    <row r="43" spans="1:26" x14ac:dyDescent="0.3">
      <c r="A43" s="4">
        <v>3977333714</v>
      </c>
      <c r="B43" s="13">
        <v>4.5666666666666664</v>
      </c>
      <c r="C43" s="14">
        <v>7.8166666666666664</v>
      </c>
      <c r="G43" s="4">
        <v>5553957443</v>
      </c>
      <c r="H43" s="13">
        <v>1.5666666666666667</v>
      </c>
      <c r="I43" s="13">
        <v>10.516666666666667</v>
      </c>
      <c r="J43" s="14">
        <v>12.083333333333334</v>
      </c>
      <c r="M43" s="6">
        <v>4020332650</v>
      </c>
      <c r="N43" s="15">
        <v>3.7666666666666666</v>
      </c>
      <c r="O43" s="16">
        <v>4.1333333333333337</v>
      </c>
      <c r="S43" s="4">
        <v>3977333714</v>
      </c>
      <c r="T43" s="13">
        <v>4.5666666666666664</v>
      </c>
      <c r="U43" s="14">
        <v>7.8166666666666664</v>
      </c>
      <c r="X43" s="4">
        <v>1644430081</v>
      </c>
      <c r="Y43" s="13">
        <v>13.266666666666667</v>
      </c>
      <c r="Z43" s="14">
        <v>16.016666666666666</v>
      </c>
    </row>
    <row r="44" spans="1:26" x14ac:dyDescent="0.3">
      <c r="A44" s="6">
        <v>1503960366</v>
      </c>
      <c r="B44" s="15">
        <v>4.6166666666666663</v>
      </c>
      <c r="C44" s="16">
        <v>5.15</v>
      </c>
      <c r="G44" s="6">
        <v>5553957443</v>
      </c>
      <c r="H44" s="15">
        <v>1.45</v>
      </c>
      <c r="I44" s="15">
        <v>9.2166666666666668</v>
      </c>
      <c r="J44" s="16">
        <v>10.666666666666666</v>
      </c>
      <c r="M44" s="6">
        <v>4702921684</v>
      </c>
      <c r="N44" s="15">
        <v>4.2166666666666668</v>
      </c>
      <c r="O44" s="16">
        <v>4.2833333333333332</v>
      </c>
      <c r="S44" s="6">
        <v>1503960366</v>
      </c>
      <c r="T44" s="15">
        <v>4.6166666666666663</v>
      </c>
      <c r="U44" s="16">
        <v>5.15</v>
      </c>
    </row>
    <row r="45" spans="1:26" x14ac:dyDescent="0.3">
      <c r="A45" s="6">
        <v>1503960366</v>
      </c>
      <c r="B45" s="15">
        <v>4.6166666666666663</v>
      </c>
      <c r="C45" s="16">
        <v>5.3833333333333337</v>
      </c>
      <c r="G45" s="4">
        <v>5553957443</v>
      </c>
      <c r="H45" s="13">
        <v>1.1333333333333333</v>
      </c>
      <c r="I45" s="13">
        <v>12.916666666666666</v>
      </c>
      <c r="J45" s="14">
        <v>14.05</v>
      </c>
      <c r="M45" s="4">
        <v>6775888955</v>
      </c>
      <c r="N45" s="13">
        <v>3.9166666666666665</v>
      </c>
      <c r="O45" s="14">
        <v>4.333333333333333</v>
      </c>
      <c r="S45" s="6">
        <v>1503960366</v>
      </c>
      <c r="T45" s="15">
        <v>4.6166666666666663</v>
      </c>
      <c r="U45" s="16">
        <v>5.3833333333333337</v>
      </c>
    </row>
    <row r="46" spans="1:26" x14ac:dyDescent="0.3">
      <c r="A46" s="6">
        <v>3977333714</v>
      </c>
      <c r="B46" s="15">
        <v>4.7166666666666668</v>
      </c>
      <c r="C46" s="16">
        <v>8.5</v>
      </c>
      <c r="G46" s="6">
        <v>5553957443</v>
      </c>
      <c r="H46" s="15">
        <v>1.0666666666666667</v>
      </c>
      <c r="I46" s="15">
        <v>10.366666666666667</v>
      </c>
      <c r="J46" s="16">
        <v>11.433333333333334</v>
      </c>
      <c r="M46" s="6">
        <v>1503960366</v>
      </c>
      <c r="N46" s="15">
        <v>4.1166666666666663</v>
      </c>
      <c r="O46" s="16">
        <v>4.4000000000000004</v>
      </c>
      <c r="S46" s="6">
        <v>3977333714</v>
      </c>
      <c r="T46" s="15">
        <v>4.7166666666666668</v>
      </c>
      <c r="U46" s="16">
        <v>8.5</v>
      </c>
    </row>
    <row r="47" spans="1:26" x14ac:dyDescent="0.3">
      <c r="A47" s="6">
        <v>1503960366</v>
      </c>
      <c r="B47" s="15">
        <v>4.75</v>
      </c>
      <c r="C47" s="16">
        <v>5.0999999999999996</v>
      </c>
      <c r="G47" s="4">
        <v>5553957443</v>
      </c>
      <c r="H47" s="13">
        <v>1.0333333333333334</v>
      </c>
      <c r="I47" s="13">
        <v>6.8166666666666664</v>
      </c>
      <c r="J47" s="14">
        <v>7.85</v>
      </c>
      <c r="M47" s="4">
        <v>1503960366</v>
      </c>
      <c r="N47" s="13">
        <v>4.083333333333333</v>
      </c>
      <c r="O47" s="14">
        <v>4.5666666666666664</v>
      </c>
      <c r="S47" s="6">
        <v>1503960366</v>
      </c>
      <c r="T47" s="15">
        <v>4.75</v>
      </c>
      <c r="U47" s="16">
        <v>5.0999999999999996</v>
      </c>
    </row>
    <row r="48" spans="1:26" x14ac:dyDescent="0.3">
      <c r="A48" s="4">
        <v>4319703577</v>
      </c>
      <c r="B48" s="13">
        <v>4.7666666666666666</v>
      </c>
      <c r="C48" s="14">
        <v>5.1166666666666663</v>
      </c>
      <c r="G48" s="6">
        <v>5577150313</v>
      </c>
      <c r="H48" s="15">
        <v>1.2</v>
      </c>
      <c r="I48" s="15">
        <v>9.0500000000000007</v>
      </c>
      <c r="J48" s="16">
        <v>10.25</v>
      </c>
      <c r="M48" s="4">
        <v>1503960366</v>
      </c>
      <c r="N48" s="13">
        <v>4.55</v>
      </c>
      <c r="O48" s="14">
        <v>4.9333333333333336</v>
      </c>
      <c r="S48" s="4">
        <v>4319703577</v>
      </c>
      <c r="T48" s="13">
        <v>4.7666666666666666</v>
      </c>
      <c r="U48" s="14">
        <v>5.1166666666666663</v>
      </c>
    </row>
    <row r="49" spans="1:21" x14ac:dyDescent="0.3">
      <c r="A49" s="4">
        <v>3977333714</v>
      </c>
      <c r="B49" s="13">
        <v>4.8499999999999996</v>
      </c>
      <c r="C49" s="14">
        <v>6.6166666666666663</v>
      </c>
      <c r="G49" s="4">
        <v>6117666160</v>
      </c>
      <c r="H49" s="13">
        <v>1.1000000000000001</v>
      </c>
      <c r="I49" s="13">
        <v>8</v>
      </c>
      <c r="J49" s="14">
        <v>9.1</v>
      </c>
      <c r="M49" s="6">
        <v>3977333714</v>
      </c>
      <c r="N49" s="15">
        <v>2.5333333333333332</v>
      </c>
      <c r="O49" s="16">
        <v>5.083333333333333</v>
      </c>
      <c r="S49" s="4">
        <v>3977333714</v>
      </c>
      <c r="T49" s="13">
        <v>4.8499999999999996</v>
      </c>
      <c r="U49" s="14">
        <v>6.6166666666666663</v>
      </c>
    </row>
    <row r="50" spans="1:21" x14ac:dyDescent="0.3">
      <c r="A50" s="4">
        <v>3977333714</v>
      </c>
      <c r="B50" s="13">
        <v>4.8666666666666663</v>
      </c>
      <c r="C50" s="14">
        <v>8.3333333333333339</v>
      </c>
      <c r="G50" s="6">
        <v>6117666160</v>
      </c>
      <c r="H50" s="15">
        <v>1.1333333333333333</v>
      </c>
      <c r="I50" s="15">
        <v>8.4499999999999993</v>
      </c>
      <c r="J50" s="16">
        <v>9.5833333333333339</v>
      </c>
      <c r="M50" s="6">
        <v>1503960366</v>
      </c>
      <c r="N50" s="15">
        <v>4.75</v>
      </c>
      <c r="O50" s="16">
        <v>5.0999999999999996</v>
      </c>
      <c r="S50" s="4">
        <v>3977333714</v>
      </c>
      <c r="T50" s="13">
        <v>4.8666666666666663</v>
      </c>
      <c r="U50" s="14">
        <v>8.3333333333333339</v>
      </c>
    </row>
    <row r="51" spans="1:21" x14ac:dyDescent="0.3">
      <c r="A51" s="4">
        <v>4702921684</v>
      </c>
      <c r="B51" s="13">
        <v>4.8833333333333337</v>
      </c>
      <c r="C51" s="14">
        <v>5.2</v>
      </c>
      <c r="G51" s="4">
        <v>8378563200</v>
      </c>
      <c r="H51" s="13">
        <v>1.3</v>
      </c>
      <c r="I51" s="13">
        <v>10.183333333333334</v>
      </c>
      <c r="J51" s="14">
        <v>11.483333333333333</v>
      </c>
      <c r="M51" s="4">
        <v>4319703577</v>
      </c>
      <c r="N51" s="13">
        <v>4.7666666666666666</v>
      </c>
      <c r="O51" s="14">
        <v>5.1166666666666663</v>
      </c>
      <c r="S51" s="4">
        <v>4702921684</v>
      </c>
      <c r="T51" s="13">
        <v>4.8833333333333337</v>
      </c>
      <c r="U51" s="14">
        <v>5.2</v>
      </c>
    </row>
    <row r="52" spans="1:21" x14ac:dyDescent="0.3">
      <c r="A52" s="6">
        <v>3977333714</v>
      </c>
      <c r="B52" s="15">
        <v>4.916666666666667</v>
      </c>
      <c r="C52" s="16">
        <v>7.6</v>
      </c>
      <c r="G52" s="6">
        <v>8378563200</v>
      </c>
      <c r="H52" s="15">
        <v>1.1000000000000001</v>
      </c>
      <c r="I52" s="15">
        <v>8.75</v>
      </c>
      <c r="J52" s="16">
        <v>9.85</v>
      </c>
      <c r="M52" s="6">
        <v>1503960366</v>
      </c>
      <c r="N52" s="15">
        <v>4.6166666666666663</v>
      </c>
      <c r="O52" s="16">
        <v>5.15</v>
      </c>
      <c r="S52" s="6">
        <v>3977333714</v>
      </c>
      <c r="T52" s="15">
        <v>4.916666666666667</v>
      </c>
      <c r="U52" s="16">
        <v>7.6</v>
      </c>
    </row>
    <row r="53" spans="1:21" x14ac:dyDescent="0.3">
      <c r="A53" s="6">
        <v>1927972279</v>
      </c>
      <c r="B53" s="15">
        <v>4.9333333333333336</v>
      </c>
      <c r="C53" s="16">
        <v>5.25</v>
      </c>
      <c r="G53" s="4">
        <v>8378563200</v>
      </c>
      <c r="H53" s="13">
        <v>1.1499999999999999</v>
      </c>
      <c r="I53" s="13">
        <v>8.85</v>
      </c>
      <c r="J53" s="14">
        <v>10</v>
      </c>
      <c r="M53" s="4">
        <v>4702921684</v>
      </c>
      <c r="N53" s="13">
        <v>4.8833333333333337</v>
      </c>
      <c r="O53" s="14">
        <v>5.2</v>
      </c>
      <c r="S53" s="6">
        <v>1927972279</v>
      </c>
      <c r="T53" s="15">
        <v>4.9333333333333336</v>
      </c>
      <c r="U53" s="16">
        <v>5.25</v>
      </c>
    </row>
    <row r="54" spans="1:21" x14ac:dyDescent="0.3">
      <c r="A54" s="4">
        <v>6962181067</v>
      </c>
      <c r="B54" s="13">
        <v>4.9666666666666668</v>
      </c>
      <c r="C54" s="14">
        <v>5.5666666666666664</v>
      </c>
      <c r="G54" s="6">
        <v>8378563200</v>
      </c>
      <c r="H54" s="15">
        <v>1.45</v>
      </c>
      <c r="I54" s="15">
        <v>7.8</v>
      </c>
      <c r="J54" s="16">
        <v>9.25</v>
      </c>
      <c r="M54" s="6">
        <v>1927972279</v>
      </c>
      <c r="N54" s="15">
        <v>4.9333333333333336</v>
      </c>
      <c r="O54" s="16">
        <v>5.25</v>
      </c>
      <c r="S54" s="4">
        <v>6962181067</v>
      </c>
      <c r="T54" s="13">
        <v>4.9666666666666668</v>
      </c>
      <c r="U54" s="14">
        <v>5.5666666666666664</v>
      </c>
    </row>
    <row r="55" spans="1:21" x14ac:dyDescent="0.3">
      <c r="A55" s="4">
        <v>4319703577</v>
      </c>
      <c r="B55" s="13">
        <v>5.0333333333333332</v>
      </c>
      <c r="C55" s="14">
        <v>5.35</v>
      </c>
      <c r="G55" s="4">
        <v>8378563200</v>
      </c>
      <c r="H55" s="13">
        <v>1.0666666666666667</v>
      </c>
      <c r="I55" s="13">
        <v>7.916666666666667</v>
      </c>
      <c r="J55" s="14">
        <v>8.9833333333333325</v>
      </c>
      <c r="M55" s="6">
        <v>1503960366</v>
      </c>
      <c r="N55" s="15">
        <v>5.0666666666666664</v>
      </c>
      <c r="O55" s="16">
        <v>5.333333333333333</v>
      </c>
      <c r="S55" s="4">
        <v>4319703577</v>
      </c>
      <c r="T55" s="13">
        <v>5.0333333333333332</v>
      </c>
      <c r="U55" s="14">
        <v>5.35</v>
      </c>
    </row>
    <row r="56" spans="1:21" x14ac:dyDescent="0.3">
      <c r="A56" s="6">
        <v>1503960366</v>
      </c>
      <c r="B56" s="15">
        <v>5.0666666666666664</v>
      </c>
      <c r="C56" s="16">
        <v>5.333333333333333</v>
      </c>
      <c r="G56" s="6">
        <v>8378563200</v>
      </c>
      <c r="H56" s="15">
        <v>1.0166666666666666</v>
      </c>
      <c r="I56" s="15">
        <v>9.0833333333333339</v>
      </c>
      <c r="J56" s="16">
        <v>10.1</v>
      </c>
      <c r="M56" s="4">
        <v>4319703577</v>
      </c>
      <c r="N56" s="13">
        <v>5.0333333333333332</v>
      </c>
      <c r="O56" s="14">
        <v>5.35</v>
      </c>
      <c r="S56" s="6">
        <v>1503960366</v>
      </c>
      <c r="T56" s="15">
        <v>5.0666666666666664</v>
      </c>
      <c r="U56" s="16">
        <v>5.333333333333333</v>
      </c>
    </row>
    <row r="57" spans="1:21" x14ac:dyDescent="0.3">
      <c r="A57" s="6">
        <v>3977333714</v>
      </c>
      <c r="B57" s="15">
        <v>5.166666666666667</v>
      </c>
      <c r="C57" s="16">
        <v>8.7666666666666675</v>
      </c>
      <c r="M57" s="6">
        <v>1503960366</v>
      </c>
      <c r="N57" s="15">
        <v>4.6166666666666663</v>
      </c>
      <c r="O57" s="16">
        <v>5.3833333333333337</v>
      </c>
      <c r="S57" s="6">
        <v>3977333714</v>
      </c>
      <c r="T57" s="15">
        <v>5.166666666666667</v>
      </c>
      <c r="U57" s="16">
        <v>8.7666666666666675</v>
      </c>
    </row>
    <row r="58" spans="1:21" x14ac:dyDescent="0.3">
      <c r="A58" s="4">
        <v>3977333714</v>
      </c>
      <c r="B58" s="13">
        <v>5.2</v>
      </c>
      <c r="C58" s="14">
        <v>7.5333333333333332</v>
      </c>
      <c r="M58" s="4">
        <v>4020332650</v>
      </c>
      <c r="N58" s="13">
        <v>5.3666666666666663</v>
      </c>
      <c r="O58" s="14">
        <v>5.5333333333333332</v>
      </c>
      <c r="S58" s="4">
        <v>3977333714</v>
      </c>
      <c r="T58" s="13">
        <v>5.2</v>
      </c>
      <c r="U58" s="14">
        <v>7.5333333333333332</v>
      </c>
    </row>
    <row r="59" spans="1:21" x14ac:dyDescent="0.3">
      <c r="A59" s="4">
        <v>3977333714</v>
      </c>
      <c r="B59" s="13">
        <v>5.3</v>
      </c>
      <c r="C59" s="14">
        <v>8</v>
      </c>
      <c r="M59" s="6">
        <v>7086361926</v>
      </c>
      <c r="N59" s="15">
        <v>5.3666666666666663</v>
      </c>
      <c r="O59" s="16">
        <v>5.55</v>
      </c>
      <c r="S59" s="4">
        <v>3977333714</v>
      </c>
      <c r="T59" s="13">
        <v>5.3</v>
      </c>
      <c r="U59" s="14">
        <v>8</v>
      </c>
    </row>
    <row r="60" spans="1:21" x14ac:dyDescent="0.3">
      <c r="A60" s="4">
        <v>4388161847</v>
      </c>
      <c r="B60" s="13">
        <v>5.3166666666666664</v>
      </c>
      <c r="C60" s="14">
        <v>5.7666666666666666</v>
      </c>
      <c r="M60" s="4">
        <v>6962181067</v>
      </c>
      <c r="N60" s="13">
        <v>4.9666666666666668</v>
      </c>
      <c r="O60" s="14">
        <v>5.5666666666666664</v>
      </c>
      <c r="S60" s="4">
        <v>4388161847</v>
      </c>
      <c r="T60" s="13">
        <v>5.3166666666666664</v>
      </c>
      <c r="U60" s="14">
        <v>5.7666666666666666</v>
      </c>
    </row>
    <row r="61" spans="1:21" x14ac:dyDescent="0.3">
      <c r="A61" s="4">
        <v>4020332650</v>
      </c>
      <c r="B61" s="13">
        <v>5.3666666666666663</v>
      </c>
      <c r="C61" s="14">
        <v>5.5333333333333332</v>
      </c>
      <c r="M61" s="6">
        <v>3977333714</v>
      </c>
      <c r="N61" s="15">
        <v>3.55</v>
      </c>
      <c r="O61" s="16">
        <v>5.6</v>
      </c>
      <c r="S61" s="4">
        <v>4020332650</v>
      </c>
      <c r="T61" s="13">
        <v>5.3666666666666663</v>
      </c>
      <c r="U61" s="14">
        <v>5.5333333333333332</v>
      </c>
    </row>
    <row r="62" spans="1:21" x14ac:dyDescent="0.3">
      <c r="A62" s="6">
        <v>7086361926</v>
      </c>
      <c r="B62" s="15">
        <v>5.3666666666666663</v>
      </c>
      <c r="C62" s="16">
        <v>5.55</v>
      </c>
      <c r="M62" s="4">
        <v>8053475328</v>
      </c>
      <c r="N62" s="13">
        <v>5.5166666666666666</v>
      </c>
      <c r="O62" s="14">
        <v>5.6166666666666663</v>
      </c>
      <c r="S62" s="6">
        <v>7086361926</v>
      </c>
      <c r="T62" s="15">
        <v>5.3666666666666663</v>
      </c>
      <c r="U62" s="16">
        <v>5.55</v>
      </c>
    </row>
    <row r="63" spans="1:21" x14ac:dyDescent="0.3">
      <c r="A63" s="6">
        <v>4445114986</v>
      </c>
      <c r="B63" s="15">
        <v>5.3666666666666663</v>
      </c>
      <c r="C63" s="16">
        <v>5.8833333333333337</v>
      </c>
      <c r="M63" s="6">
        <v>4388161847</v>
      </c>
      <c r="N63" s="15">
        <v>5.4833333333333334</v>
      </c>
      <c r="O63" s="16">
        <v>5.6333333333333337</v>
      </c>
      <c r="S63" s="6">
        <v>4445114986</v>
      </c>
      <c r="T63" s="15">
        <v>5.3666666666666663</v>
      </c>
      <c r="U63" s="16">
        <v>5.8833333333333337</v>
      </c>
    </row>
    <row r="64" spans="1:21" x14ac:dyDescent="0.3">
      <c r="A64" s="4">
        <v>5553957443</v>
      </c>
      <c r="B64" s="13">
        <v>5.3666666666666663</v>
      </c>
      <c r="C64" s="14">
        <v>5.8833333333333337</v>
      </c>
      <c r="M64" s="6">
        <v>1503960366</v>
      </c>
      <c r="N64" s="15">
        <v>5.6333333333333337</v>
      </c>
      <c r="O64" s="16">
        <v>5.7</v>
      </c>
      <c r="S64" s="4">
        <v>5553957443</v>
      </c>
      <c r="T64" s="13">
        <v>5.3666666666666663</v>
      </c>
      <c r="U64" s="14">
        <v>5.8833333333333337</v>
      </c>
    </row>
    <row r="65" spans="1:21" x14ac:dyDescent="0.3">
      <c r="A65" s="6">
        <v>8378563200</v>
      </c>
      <c r="B65" s="15">
        <v>5.3833333333333337</v>
      </c>
      <c r="C65" s="16">
        <v>5.916666666666667</v>
      </c>
      <c r="M65" s="4">
        <v>4445114986</v>
      </c>
      <c r="N65" s="13">
        <v>5.4666666666666668</v>
      </c>
      <c r="O65" s="14">
        <v>5.75</v>
      </c>
      <c r="S65" s="6">
        <v>8378563200</v>
      </c>
      <c r="T65" s="15">
        <v>5.3833333333333337</v>
      </c>
      <c r="U65" s="16">
        <v>5.916666666666667</v>
      </c>
    </row>
    <row r="66" spans="1:21" x14ac:dyDescent="0.3">
      <c r="A66" s="6">
        <v>3977333714</v>
      </c>
      <c r="B66" s="15">
        <v>5.3833333333333337</v>
      </c>
      <c r="C66" s="16">
        <v>8.5333333333333332</v>
      </c>
      <c r="M66" s="4">
        <v>4388161847</v>
      </c>
      <c r="N66" s="13">
        <v>5.3166666666666664</v>
      </c>
      <c r="O66" s="14">
        <v>5.7666666666666666</v>
      </c>
      <c r="S66" s="6">
        <v>3977333714</v>
      </c>
      <c r="T66" s="15">
        <v>5.3833333333333337</v>
      </c>
      <c r="U66" s="16">
        <v>8.5333333333333332</v>
      </c>
    </row>
    <row r="67" spans="1:21" x14ac:dyDescent="0.3">
      <c r="A67" s="6">
        <v>1503960366</v>
      </c>
      <c r="B67" s="15">
        <v>5.416666666666667</v>
      </c>
      <c r="C67" s="16">
        <v>6.0666666666666664</v>
      </c>
      <c r="M67" s="4">
        <v>1503960366</v>
      </c>
      <c r="N67" s="13">
        <v>5.45</v>
      </c>
      <c r="O67" s="14">
        <v>5.7666666666666666</v>
      </c>
      <c r="S67" s="6">
        <v>1503960366</v>
      </c>
      <c r="T67" s="15">
        <v>5.416666666666667</v>
      </c>
      <c r="U67" s="16">
        <v>6.0666666666666664</v>
      </c>
    </row>
    <row r="68" spans="1:21" x14ac:dyDescent="0.3">
      <c r="A68" s="4">
        <v>1503960366</v>
      </c>
      <c r="B68" s="13">
        <v>5.45</v>
      </c>
      <c r="C68" s="14">
        <v>5.7666666666666666</v>
      </c>
      <c r="M68" s="6">
        <v>1503960366</v>
      </c>
      <c r="N68" s="15">
        <v>5.5166666666666666</v>
      </c>
      <c r="O68" s="16">
        <v>5.8166666666666664</v>
      </c>
      <c r="S68" s="4">
        <v>1503960366</v>
      </c>
      <c r="T68" s="13">
        <v>5.45</v>
      </c>
      <c r="U68" s="14">
        <v>5.7666666666666666</v>
      </c>
    </row>
    <row r="69" spans="1:21" x14ac:dyDescent="0.3">
      <c r="A69" s="4">
        <v>4702921684</v>
      </c>
      <c r="B69" s="13">
        <v>5.45</v>
      </c>
      <c r="C69" s="14">
        <v>6.2166666666666668</v>
      </c>
      <c r="M69" s="4">
        <v>6117666160</v>
      </c>
      <c r="N69" s="13">
        <v>5.6</v>
      </c>
      <c r="O69" s="14">
        <v>5.833333333333333</v>
      </c>
      <c r="S69" s="4">
        <v>4702921684</v>
      </c>
      <c r="T69" s="13">
        <v>5.45</v>
      </c>
      <c r="U69" s="14">
        <v>6.2166666666666668</v>
      </c>
    </row>
    <row r="70" spans="1:21" x14ac:dyDescent="0.3">
      <c r="A70" s="4">
        <v>4445114986</v>
      </c>
      <c r="B70" s="13">
        <v>5.4666666666666668</v>
      </c>
      <c r="C70" s="14">
        <v>5.75</v>
      </c>
      <c r="M70" s="6">
        <v>4445114986</v>
      </c>
      <c r="N70" s="15">
        <v>5.3666666666666663</v>
      </c>
      <c r="O70" s="16">
        <v>5.8833333333333337</v>
      </c>
      <c r="S70" s="4">
        <v>4445114986</v>
      </c>
      <c r="T70" s="13">
        <v>5.4666666666666668</v>
      </c>
      <c r="U70" s="14">
        <v>5.75</v>
      </c>
    </row>
    <row r="71" spans="1:21" x14ac:dyDescent="0.3">
      <c r="A71" s="6">
        <v>4388161847</v>
      </c>
      <c r="B71" s="15">
        <v>5.4833333333333334</v>
      </c>
      <c r="C71" s="16">
        <v>5.6333333333333337</v>
      </c>
      <c r="M71" s="4">
        <v>5553957443</v>
      </c>
      <c r="N71" s="13">
        <v>5.3666666666666663</v>
      </c>
      <c r="O71" s="14">
        <v>5.8833333333333337</v>
      </c>
      <c r="S71" s="6">
        <v>4388161847</v>
      </c>
      <c r="T71" s="15">
        <v>5.4833333333333334</v>
      </c>
      <c r="U71" s="16">
        <v>5.6333333333333337</v>
      </c>
    </row>
    <row r="72" spans="1:21" x14ac:dyDescent="0.3">
      <c r="A72" s="4">
        <v>8053475328</v>
      </c>
      <c r="B72" s="13">
        <v>5.5166666666666666</v>
      </c>
      <c r="C72" s="14">
        <v>5.6166666666666663</v>
      </c>
      <c r="M72" s="4">
        <v>1503960366</v>
      </c>
      <c r="N72" s="13">
        <v>5.6833333333333336</v>
      </c>
      <c r="O72" s="14">
        <v>5.9</v>
      </c>
      <c r="S72" s="4">
        <v>8053475328</v>
      </c>
      <c r="T72" s="13">
        <v>5.5166666666666666</v>
      </c>
      <c r="U72" s="14">
        <v>5.6166666666666663</v>
      </c>
    </row>
    <row r="73" spans="1:21" x14ac:dyDescent="0.3">
      <c r="A73" s="6">
        <v>1503960366</v>
      </c>
      <c r="B73" s="15">
        <v>5.5166666666666666</v>
      </c>
      <c r="C73" s="16">
        <v>5.8166666666666664</v>
      </c>
      <c r="M73" s="6">
        <v>8378563200</v>
      </c>
      <c r="N73" s="15">
        <v>5.3833333333333337</v>
      </c>
      <c r="O73" s="16">
        <v>5.916666666666667</v>
      </c>
      <c r="S73" s="6">
        <v>1503960366</v>
      </c>
      <c r="T73" s="15">
        <v>5.5166666666666666</v>
      </c>
      <c r="U73" s="16">
        <v>5.8166666666666664</v>
      </c>
    </row>
    <row r="74" spans="1:21" x14ac:dyDescent="0.3">
      <c r="A74" s="4">
        <v>4445114986</v>
      </c>
      <c r="B74" s="13">
        <v>5.5333333333333332</v>
      </c>
      <c r="C74" s="14">
        <v>6.2333333333333334</v>
      </c>
      <c r="M74" s="4">
        <v>8378563200</v>
      </c>
      <c r="N74" s="13">
        <v>5.6333333333333337</v>
      </c>
      <c r="O74" s="14">
        <v>5.9333333333333336</v>
      </c>
      <c r="S74" s="4">
        <v>4445114986</v>
      </c>
      <c r="T74" s="13">
        <v>5.5333333333333332</v>
      </c>
      <c r="U74" s="14">
        <v>6.2333333333333334</v>
      </c>
    </row>
    <row r="75" spans="1:21" x14ac:dyDescent="0.3">
      <c r="A75" s="4">
        <v>3977333714</v>
      </c>
      <c r="B75" s="13">
        <v>5.5333333333333332</v>
      </c>
      <c r="C75" s="14">
        <v>8.5333333333333332</v>
      </c>
      <c r="M75" s="4">
        <v>8792009665</v>
      </c>
      <c r="N75" s="13">
        <v>5.65</v>
      </c>
      <c r="O75" s="14">
        <v>6</v>
      </c>
      <c r="S75" s="4">
        <v>3977333714</v>
      </c>
      <c r="T75" s="13">
        <v>5.5333333333333332</v>
      </c>
      <c r="U75" s="14">
        <v>8.5333333333333332</v>
      </c>
    </row>
    <row r="76" spans="1:21" x14ac:dyDescent="0.3">
      <c r="A76" s="4">
        <v>3977333714</v>
      </c>
      <c r="B76" s="13">
        <v>5.55</v>
      </c>
      <c r="C76" s="14">
        <v>7.9666666666666668</v>
      </c>
      <c r="M76" s="6">
        <v>8792009665</v>
      </c>
      <c r="N76" s="15">
        <v>5.7166666666666668</v>
      </c>
      <c r="O76" s="16">
        <v>6</v>
      </c>
      <c r="S76" s="4">
        <v>3977333714</v>
      </c>
      <c r="T76" s="13">
        <v>5.55</v>
      </c>
      <c r="U76" s="14">
        <v>7.9666666666666668</v>
      </c>
    </row>
    <row r="77" spans="1:21" x14ac:dyDescent="0.3">
      <c r="A77" s="4">
        <v>1503960366</v>
      </c>
      <c r="B77" s="13">
        <v>5.5666666666666664</v>
      </c>
      <c r="C77" s="14">
        <v>6.1166666666666663</v>
      </c>
      <c r="M77" s="6">
        <v>4445114986</v>
      </c>
      <c r="N77" s="15">
        <v>5.6166666666666663</v>
      </c>
      <c r="O77" s="16">
        <v>6.05</v>
      </c>
      <c r="S77" s="4">
        <v>1503960366</v>
      </c>
      <c r="T77" s="13">
        <v>5.5666666666666664</v>
      </c>
      <c r="U77" s="14">
        <v>6.1166666666666663</v>
      </c>
    </row>
    <row r="78" spans="1:21" x14ac:dyDescent="0.3">
      <c r="A78" s="4">
        <v>6117666160</v>
      </c>
      <c r="B78" s="13">
        <v>5.6</v>
      </c>
      <c r="C78" s="14">
        <v>5.833333333333333</v>
      </c>
      <c r="M78" s="6">
        <v>1503960366</v>
      </c>
      <c r="N78" s="15">
        <v>5.416666666666667</v>
      </c>
      <c r="O78" s="16">
        <v>6.0666666666666664</v>
      </c>
      <c r="S78" s="4">
        <v>6117666160</v>
      </c>
      <c r="T78" s="13">
        <v>5.6</v>
      </c>
      <c r="U78" s="14">
        <v>5.833333333333333</v>
      </c>
    </row>
    <row r="79" spans="1:21" x14ac:dyDescent="0.3">
      <c r="A79" s="6">
        <v>4445114986</v>
      </c>
      <c r="B79" s="15">
        <v>5.6166666666666663</v>
      </c>
      <c r="C79" s="16">
        <v>6.05</v>
      </c>
      <c r="M79" s="4">
        <v>5577150313</v>
      </c>
      <c r="N79" s="13">
        <v>5.6333333333333337</v>
      </c>
      <c r="O79" s="14">
        <v>6.1</v>
      </c>
      <c r="S79" s="6">
        <v>4445114986</v>
      </c>
      <c r="T79" s="15">
        <v>5.6166666666666663</v>
      </c>
      <c r="U79" s="16">
        <v>6.05</v>
      </c>
    </row>
    <row r="80" spans="1:21" x14ac:dyDescent="0.3">
      <c r="A80" s="4">
        <v>4445114986</v>
      </c>
      <c r="B80" s="13">
        <v>5.6166666666666663</v>
      </c>
      <c r="C80" s="14">
        <v>6.3166666666666664</v>
      </c>
      <c r="M80" s="6">
        <v>4702921684</v>
      </c>
      <c r="N80" s="15">
        <v>5.9</v>
      </c>
      <c r="O80" s="16">
        <v>6.1</v>
      </c>
      <c r="S80" s="4">
        <v>4445114986</v>
      </c>
      <c r="T80" s="13">
        <v>5.6166666666666663</v>
      </c>
      <c r="U80" s="14">
        <v>6.3166666666666664</v>
      </c>
    </row>
    <row r="81" spans="1:21" x14ac:dyDescent="0.3">
      <c r="A81" s="6">
        <v>1503960366</v>
      </c>
      <c r="B81" s="15">
        <v>5.6333333333333337</v>
      </c>
      <c r="C81" s="16">
        <v>5.7</v>
      </c>
      <c r="M81" s="6">
        <v>6962181067</v>
      </c>
      <c r="N81" s="15">
        <v>5.95</v>
      </c>
      <c r="O81" s="16">
        <v>6.1</v>
      </c>
      <c r="S81" s="6">
        <v>1503960366</v>
      </c>
      <c r="T81" s="15">
        <v>5.6333333333333337</v>
      </c>
      <c r="U81" s="16">
        <v>5.7</v>
      </c>
    </row>
    <row r="82" spans="1:21" x14ac:dyDescent="0.3">
      <c r="A82" s="4">
        <v>8378563200</v>
      </c>
      <c r="B82" s="13">
        <v>5.6333333333333337</v>
      </c>
      <c r="C82" s="14">
        <v>5.9333333333333336</v>
      </c>
      <c r="M82" s="4">
        <v>1503960366</v>
      </c>
      <c r="N82" s="13">
        <v>5.5666666666666664</v>
      </c>
      <c r="O82" s="14">
        <v>6.1166666666666663</v>
      </c>
      <c r="S82" s="4">
        <v>8378563200</v>
      </c>
      <c r="T82" s="13">
        <v>5.6333333333333337</v>
      </c>
      <c r="U82" s="14">
        <v>5.9333333333333336</v>
      </c>
    </row>
    <row r="83" spans="1:21" x14ac:dyDescent="0.3">
      <c r="A83" s="4">
        <v>5577150313</v>
      </c>
      <c r="B83" s="13">
        <v>5.6333333333333337</v>
      </c>
      <c r="C83" s="14">
        <v>6.1</v>
      </c>
      <c r="M83" s="6">
        <v>1503960366</v>
      </c>
      <c r="N83" s="15">
        <v>5.666666666666667</v>
      </c>
      <c r="O83" s="16">
        <v>6.1166666666666663</v>
      </c>
      <c r="S83" s="4">
        <v>5577150313</v>
      </c>
      <c r="T83" s="13">
        <v>5.6333333333333337</v>
      </c>
      <c r="U83" s="14">
        <v>6.1</v>
      </c>
    </row>
    <row r="84" spans="1:21" x14ac:dyDescent="0.3">
      <c r="A84" s="4">
        <v>8792009665</v>
      </c>
      <c r="B84" s="13">
        <v>5.65</v>
      </c>
      <c r="C84" s="14">
        <v>6</v>
      </c>
      <c r="M84" s="6">
        <v>6117666160</v>
      </c>
      <c r="N84" s="15">
        <v>5.8833333333333337</v>
      </c>
      <c r="O84" s="16">
        <v>6.1166666666666663</v>
      </c>
      <c r="S84" s="4">
        <v>8792009665</v>
      </c>
      <c r="T84" s="13">
        <v>5.65</v>
      </c>
      <c r="U84" s="14">
        <v>6</v>
      </c>
    </row>
    <row r="85" spans="1:21" x14ac:dyDescent="0.3">
      <c r="A85" s="6">
        <v>1503960366</v>
      </c>
      <c r="B85" s="15">
        <v>5.666666666666667</v>
      </c>
      <c r="C85" s="16">
        <v>6.1166666666666663</v>
      </c>
      <c r="M85" s="6">
        <v>7086361926</v>
      </c>
      <c r="N85" s="15">
        <v>5.9</v>
      </c>
      <c r="O85" s="16">
        <v>6.1166666666666663</v>
      </c>
      <c r="S85" s="6">
        <v>1503960366</v>
      </c>
      <c r="T85" s="15">
        <v>5.666666666666667</v>
      </c>
      <c r="U85" s="16">
        <v>6.1166666666666663</v>
      </c>
    </row>
    <row r="86" spans="1:21" x14ac:dyDescent="0.3">
      <c r="A86" s="4">
        <v>1503960366</v>
      </c>
      <c r="B86" s="13">
        <v>5.6833333333333336</v>
      </c>
      <c r="C86" s="14">
        <v>5.9</v>
      </c>
      <c r="M86" s="6">
        <v>3977333714</v>
      </c>
      <c r="N86" s="15">
        <v>4.166666666666667</v>
      </c>
      <c r="O86" s="16">
        <v>6.1833333333333336</v>
      </c>
      <c r="S86" s="4">
        <v>1503960366</v>
      </c>
      <c r="T86" s="13">
        <v>5.6833333333333336</v>
      </c>
      <c r="U86" s="14">
        <v>5.9</v>
      </c>
    </row>
    <row r="87" spans="1:21" x14ac:dyDescent="0.3">
      <c r="A87" s="4">
        <v>8378563200</v>
      </c>
      <c r="B87" s="13">
        <v>5.7</v>
      </c>
      <c r="C87" s="14">
        <v>6.5166666666666666</v>
      </c>
      <c r="M87" s="4">
        <v>3977333714</v>
      </c>
      <c r="N87" s="13">
        <v>3.9166666666666665</v>
      </c>
      <c r="O87" s="14">
        <v>6.2</v>
      </c>
      <c r="S87" s="4">
        <v>8378563200</v>
      </c>
      <c r="T87" s="13">
        <v>5.7</v>
      </c>
      <c r="U87" s="14">
        <v>6.5166666666666666</v>
      </c>
    </row>
    <row r="88" spans="1:21" x14ac:dyDescent="0.3">
      <c r="A88" s="6">
        <v>8792009665</v>
      </c>
      <c r="B88" s="15">
        <v>5.7166666666666668</v>
      </c>
      <c r="C88" s="16">
        <v>6</v>
      </c>
      <c r="M88" s="4">
        <v>5577150313</v>
      </c>
      <c r="N88" s="13">
        <v>6.0166666666666666</v>
      </c>
      <c r="O88" s="14">
        <v>6.2</v>
      </c>
      <c r="S88" s="6">
        <v>8792009665</v>
      </c>
      <c r="T88" s="15">
        <v>5.7166666666666668</v>
      </c>
      <c r="U88" s="16">
        <v>6</v>
      </c>
    </row>
    <row r="89" spans="1:21" x14ac:dyDescent="0.3">
      <c r="A89" s="4">
        <v>5553957443</v>
      </c>
      <c r="B89" s="13">
        <v>5.7833333333333332</v>
      </c>
      <c r="C89" s="14">
        <v>6.5166666666666666</v>
      </c>
      <c r="M89" s="4">
        <v>4702921684</v>
      </c>
      <c r="N89" s="13">
        <v>5.45</v>
      </c>
      <c r="O89" s="14">
        <v>6.2166666666666668</v>
      </c>
      <c r="S89" s="4">
        <v>5553957443</v>
      </c>
      <c r="T89" s="13">
        <v>5.7833333333333332</v>
      </c>
      <c r="U89" s="14">
        <v>6.5166666666666666</v>
      </c>
    </row>
    <row r="90" spans="1:21" x14ac:dyDescent="0.3">
      <c r="A90" s="4">
        <v>3977333714</v>
      </c>
      <c r="B90" s="13">
        <v>5.8166666666666664</v>
      </c>
      <c r="C90" s="14">
        <v>9</v>
      </c>
      <c r="M90" s="4">
        <v>4445114986</v>
      </c>
      <c r="N90" s="13">
        <v>5.5333333333333332</v>
      </c>
      <c r="O90" s="14">
        <v>6.2333333333333334</v>
      </c>
      <c r="S90" s="4">
        <v>3977333714</v>
      </c>
      <c r="T90" s="13">
        <v>5.8166666666666664</v>
      </c>
      <c r="U90" s="14">
        <v>9</v>
      </c>
    </row>
    <row r="91" spans="1:21" x14ac:dyDescent="0.3">
      <c r="A91" s="4">
        <v>5553957443</v>
      </c>
      <c r="B91" s="13">
        <v>5.833333333333333</v>
      </c>
      <c r="C91" s="14">
        <v>6.7</v>
      </c>
      <c r="M91" s="4">
        <v>4388161847</v>
      </c>
      <c r="N91" s="13">
        <v>5.9</v>
      </c>
      <c r="O91" s="14">
        <v>6.25</v>
      </c>
      <c r="S91" s="4">
        <v>5553957443</v>
      </c>
      <c r="T91" s="13">
        <v>5.833333333333333</v>
      </c>
      <c r="U91" s="14">
        <v>6.7</v>
      </c>
    </row>
    <row r="92" spans="1:21" x14ac:dyDescent="0.3">
      <c r="A92" s="4">
        <v>8378563200</v>
      </c>
      <c r="B92" s="13">
        <v>5.85</v>
      </c>
      <c r="C92" s="14">
        <v>6.416666666666667</v>
      </c>
      <c r="M92" s="6">
        <v>4388161847</v>
      </c>
      <c r="N92" s="15">
        <v>6.1333333333333337</v>
      </c>
      <c r="O92" s="16">
        <v>6.2666666666666666</v>
      </c>
      <c r="S92" s="4">
        <v>8378563200</v>
      </c>
      <c r="T92" s="13">
        <v>5.85</v>
      </c>
      <c r="U92" s="14">
        <v>6.416666666666667</v>
      </c>
    </row>
    <row r="93" spans="1:21" x14ac:dyDescent="0.3">
      <c r="A93" s="6">
        <v>6117666160</v>
      </c>
      <c r="B93" s="15">
        <v>5.8833333333333337</v>
      </c>
      <c r="C93" s="16">
        <v>6.1166666666666663</v>
      </c>
      <c r="M93" s="6">
        <v>5577150313</v>
      </c>
      <c r="N93" s="15">
        <v>5.9</v>
      </c>
      <c r="O93" s="16">
        <v>6.2833333333333332</v>
      </c>
      <c r="S93" s="6">
        <v>6117666160</v>
      </c>
      <c r="T93" s="15">
        <v>5.8833333333333337</v>
      </c>
      <c r="U93" s="16">
        <v>6.1166666666666663</v>
      </c>
    </row>
    <row r="94" spans="1:21" x14ac:dyDescent="0.3">
      <c r="A94" s="6">
        <v>4445114986</v>
      </c>
      <c r="B94" s="15">
        <v>5.8833333333333337</v>
      </c>
      <c r="C94" s="16">
        <v>6.5166666666666666</v>
      </c>
      <c r="M94" s="4">
        <v>1503960366</v>
      </c>
      <c r="N94" s="13">
        <v>6</v>
      </c>
      <c r="O94" s="14">
        <v>6.2833333333333332</v>
      </c>
      <c r="S94" s="6">
        <v>4445114986</v>
      </c>
      <c r="T94" s="15">
        <v>5.8833333333333337</v>
      </c>
      <c r="U94" s="16">
        <v>6.5166666666666666</v>
      </c>
    </row>
    <row r="95" spans="1:21" x14ac:dyDescent="0.3">
      <c r="A95" s="6">
        <v>4702921684</v>
      </c>
      <c r="B95" s="15">
        <v>5.9</v>
      </c>
      <c r="C95" s="16">
        <v>6.1</v>
      </c>
      <c r="M95" s="4">
        <v>8792009665</v>
      </c>
      <c r="N95" s="13">
        <v>6.05</v>
      </c>
      <c r="O95" s="14">
        <v>6.2833333333333332</v>
      </c>
      <c r="S95" s="6">
        <v>4702921684</v>
      </c>
      <c r="T95" s="15">
        <v>5.9</v>
      </c>
      <c r="U95" s="16">
        <v>6.1</v>
      </c>
    </row>
    <row r="96" spans="1:21" x14ac:dyDescent="0.3">
      <c r="A96" s="6">
        <v>7086361926</v>
      </c>
      <c r="B96" s="15">
        <v>5.9</v>
      </c>
      <c r="C96" s="16">
        <v>6.1166666666666663</v>
      </c>
      <c r="M96" s="4">
        <v>4445114986</v>
      </c>
      <c r="N96" s="13">
        <v>5.6166666666666663</v>
      </c>
      <c r="O96" s="14">
        <v>6.3166666666666664</v>
      </c>
      <c r="S96" s="6">
        <v>7086361926</v>
      </c>
      <c r="T96" s="15">
        <v>5.9</v>
      </c>
      <c r="U96" s="16">
        <v>6.1166666666666663</v>
      </c>
    </row>
    <row r="97" spans="1:21" x14ac:dyDescent="0.3">
      <c r="A97" s="4">
        <v>4388161847</v>
      </c>
      <c r="B97" s="13">
        <v>5.9</v>
      </c>
      <c r="C97" s="14">
        <v>6.25</v>
      </c>
      <c r="M97" s="6">
        <v>2026352035</v>
      </c>
      <c r="N97" s="15">
        <v>5.95</v>
      </c>
      <c r="O97" s="16">
        <v>6.333333333333333</v>
      </c>
      <c r="S97" s="4">
        <v>4388161847</v>
      </c>
      <c r="T97" s="13">
        <v>5.9</v>
      </c>
      <c r="U97" s="14">
        <v>6.25</v>
      </c>
    </row>
    <row r="98" spans="1:21" x14ac:dyDescent="0.3">
      <c r="A98" s="6">
        <v>5577150313</v>
      </c>
      <c r="B98" s="15">
        <v>5.9</v>
      </c>
      <c r="C98" s="16">
        <v>6.2833333333333332</v>
      </c>
      <c r="M98" s="6">
        <v>4702921684</v>
      </c>
      <c r="N98" s="15">
        <v>6.166666666666667</v>
      </c>
      <c r="O98" s="16">
        <v>6.333333333333333</v>
      </c>
      <c r="S98" s="6">
        <v>5577150313</v>
      </c>
      <c r="T98" s="15">
        <v>5.9</v>
      </c>
      <c r="U98" s="16">
        <v>6.2833333333333332</v>
      </c>
    </row>
    <row r="99" spans="1:21" x14ac:dyDescent="0.3">
      <c r="A99" s="6">
        <v>3977333714</v>
      </c>
      <c r="B99" s="15">
        <v>5.916666666666667</v>
      </c>
      <c r="C99" s="16">
        <v>7.9333333333333336</v>
      </c>
      <c r="M99" s="6">
        <v>3977333714</v>
      </c>
      <c r="N99" s="15">
        <v>3.95</v>
      </c>
      <c r="O99" s="16">
        <v>6.3666666666666663</v>
      </c>
      <c r="S99" s="6">
        <v>3977333714</v>
      </c>
      <c r="T99" s="15">
        <v>5.916666666666667</v>
      </c>
      <c r="U99" s="16">
        <v>7.9333333333333336</v>
      </c>
    </row>
    <row r="100" spans="1:21" x14ac:dyDescent="0.3">
      <c r="A100" s="6">
        <v>6962181067</v>
      </c>
      <c r="B100" s="15">
        <v>5.95</v>
      </c>
      <c r="C100" s="16">
        <v>6.1</v>
      </c>
      <c r="M100" s="6">
        <v>3977333714</v>
      </c>
      <c r="N100" s="15">
        <v>3.8333333333333335</v>
      </c>
      <c r="O100" s="16">
        <v>6.4</v>
      </c>
      <c r="S100" s="6">
        <v>6962181067</v>
      </c>
      <c r="T100" s="15">
        <v>5.95</v>
      </c>
      <c r="U100" s="16">
        <v>6.1</v>
      </c>
    </row>
    <row r="101" spans="1:21" x14ac:dyDescent="0.3">
      <c r="A101" s="6">
        <v>2026352035</v>
      </c>
      <c r="B101" s="15">
        <v>5.95</v>
      </c>
      <c r="C101" s="16">
        <v>6.333333333333333</v>
      </c>
      <c r="M101" s="4">
        <v>1503960366</v>
      </c>
      <c r="N101" s="13">
        <v>6.0166666666666666</v>
      </c>
      <c r="O101" s="14">
        <v>6.4</v>
      </c>
      <c r="S101" s="6">
        <v>2026352035</v>
      </c>
      <c r="T101" s="15">
        <v>5.95</v>
      </c>
      <c r="U101" s="16">
        <v>6.333333333333333</v>
      </c>
    </row>
    <row r="102" spans="1:21" x14ac:dyDescent="0.3">
      <c r="A102" s="6">
        <v>5553957443</v>
      </c>
      <c r="B102" s="15">
        <v>5.95</v>
      </c>
      <c r="C102" s="16">
        <v>6.833333333333333</v>
      </c>
      <c r="M102" s="4">
        <v>8378563200</v>
      </c>
      <c r="N102" s="13">
        <v>5.85</v>
      </c>
      <c r="O102" s="14">
        <v>6.416666666666667</v>
      </c>
      <c r="S102" s="6">
        <v>5553957443</v>
      </c>
      <c r="T102" s="15">
        <v>5.95</v>
      </c>
      <c r="U102" s="16">
        <v>6.833333333333333</v>
      </c>
    </row>
    <row r="103" spans="1:21" x14ac:dyDescent="0.3">
      <c r="A103" s="6">
        <v>5553957443</v>
      </c>
      <c r="B103" s="15">
        <v>5.95</v>
      </c>
      <c r="C103" s="16">
        <v>6.9666666666666668</v>
      </c>
      <c r="M103" s="4">
        <v>6962181067</v>
      </c>
      <c r="N103" s="13">
        <v>6.166666666666667</v>
      </c>
      <c r="O103" s="14">
        <v>6.4333333333333336</v>
      </c>
      <c r="S103" s="6">
        <v>5553957443</v>
      </c>
      <c r="T103" s="15">
        <v>5.95</v>
      </c>
      <c r="U103" s="16">
        <v>6.9666666666666668</v>
      </c>
    </row>
    <row r="104" spans="1:21" x14ac:dyDescent="0.3">
      <c r="A104" s="6">
        <v>8378563200</v>
      </c>
      <c r="B104" s="15">
        <v>5.9833333333333334</v>
      </c>
      <c r="C104" s="16">
        <v>6.65</v>
      </c>
      <c r="M104" s="6">
        <v>2347167796</v>
      </c>
      <c r="N104" s="15">
        <v>6.2333333333333334</v>
      </c>
      <c r="O104" s="16">
        <v>6.4333333333333336</v>
      </c>
      <c r="S104" s="6">
        <v>8378563200</v>
      </c>
      <c r="T104" s="15">
        <v>5.9833333333333334</v>
      </c>
      <c r="U104" s="16">
        <v>6.65</v>
      </c>
    </row>
    <row r="105" spans="1:21" x14ac:dyDescent="0.3">
      <c r="A105" s="4">
        <v>1503960366</v>
      </c>
      <c r="B105" s="13">
        <v>6</v>
      </c>
      <c r="C105" s="14">
        <v>6.2833333333333332</v>
      </c>
      <c r="M105" s="4">
        <v>7086361926</v>
      </c>
      <c r="N105" s="13">
        <v>6.2833333333333332</v>
      </c>
      <c r="O105" s="14">
        <v>6.4333333333333336</v>
      </c>
      <c r="S105" s="4">
        <v>1503960366</v>
      </c>
      <c r="T105" s="13">
        <v>6</v>
      </c>
      <c r="U105" s="14">
        <v>6.2833333333333332</v>
      </c>
    </row>
    <row r="106" spans="1:21" x14ac:dyDescent="0.3">
      <c r="A106" s="4">
        <v>5577150313</v>
      </c>
      <c r="B106" s="13">
        <v>6.0166666666666666</v>
      </c>
      <c r="C106" s="14">
        <v>6.2</v>
      </c>
      <c r="M106" s="4">
        <v>6962181067</v>
      </c>
      <c r="N106" s="13">
        <v>6.1</v>
      </c>
      <c r="O106" s="14">
        <v>6.45</v>
      </c>
      <c r="S106" s="4">
        <v>5577150313</v>
      </c>
      <c r="T106" s="13">
        <v>6.0166666666666666</v>
      </c>
      <c r="U106" s="14">
        <v>6.2</v>
      </c>
    </row>
    <row r="107" spans="1:21" x14ac:dyDescent="0.3">
      <c r="A107" s="4">
        <v>1503960366</v>
      </c>
      <c r="B107" s="13">
        <v>6.0166666666666666</v>
      </c>
      <c r="C107" s="14">
        <v>6.4</v>
      </c>
      <c r="M107" s="6">
        <v>8378563200</v>
      </c>
      <c r="N107" s="15">
        <v>6.1333333333333337</v>
      </c>
      <c r="O107" s="16">
        <v>6.45</v>
      </c>
      <c r="S107" s="4">
        <v>1503960366</v>
      </c>
      <c r="T107" s="13">
        <v>6.0166666666666666</v>
      </c>
      <c r="U107" s="14">
        <v>6.4</v>
      </c>
    </row>
    <row r="108" spans="1:21" x14ac:dyDescent="0.3">
      <c r="A108" s="4">
        <v>4445114986</v>
      </c>
      <c r="B108" s="13">
        <v>6.0166666666666666</v>
      </c>
      <c r="C108" s="14">
        <v>6.5166666666666666</v>
      </c>
      <c r="M108" s="4">
        <v>8378563200</v>
      </c>
      <c r="N108" s="13">
        <v>5.7</v>
      </c>
      <c r="O108" s="14">
        <v>6.5166666666666666</v>
      </c>
      <c r="S108" s="4">
        <v>4445114986</v>
      </c>
      <c r="T108" s="13">
        <v>6.0166666666666666</v>
      </c>
      <c r="U108" s="14">
        <v>6.5166666666666666</v>
      </c>
    </row>
    <row r="109" spans="1:21" x14ac:dyDescent="0.3">
      <c r="A109" s="4">
        <v>8792009665</v>
      </c>
      <c r="B109" s="13">
        <v>6.05</v>
      </c>
      <c r="C109" s="14">
        <v>6.2833333333333332</v>
      </c>
      <c r="M109" s="4">
        <v>5553957443</v>
      </c>
      <c r="N109" s="13">
        <v>5.7833333333333332</v>
      </c>
      <c r="O109" s="14">
        <v>6.5166666666666666</v>
      </c>
      <c r="S109" s="4">
        <v>8792009665</v>
      </c>
      <c r="T109" s="13">
        <v>6.05</v>
      </c>
      <c r="U109" s="14">
        <v>6.2833333333333332</v>
      </c>
    </row>
    <row r="110" spans="1:21" x14ac:dyDescent="0.3">
      <c r="A110" s="6">
        <v>4020332650</v>
      </c>
      <c r="B110" s="15">
        <v>6.0666666666666664</v>
      </c>
      <c r="C110" s="16">
        <v>6.7</v>
      </c>
      <c r="M110" s="6">
        <v>4445114986</v>
      </c>
      <c r="N110" s="15">
        <v>5.8833333333333337</v>
      </c>
      <c r="O110" s="16">
        <v>6.5166666666666666</v>
      </c>
      <c r="S110" s="6">
        <v>4020332650</v>
      </c>
      <c r="T110" s="15">
        <v>6.0666666666666664</v>
      </c>
      <c r="U110" s="16">
        <v>6.7</v>
      </c>
    </row>
    <row r="111" spans="1:21" x14ac:dyDescent="0.3">
      <c r="A111" s="4">
        <v>6962181067</v>
      </c>
      <c r="B111" s="13">
        <v>6.1</v>
      </c>
      <c r="C111" s="14">
        <v>6.45</v>
      </c>
      <c r="M111" s="4">
        <v>4445114986</v>
      </c>
      <c r="N111" s="13">
        <v>6.0166666666666666</v>
      </c>
      <c r="O111" s="14">
        <v>6.5166666666666666</v>
      </c>
      <c r="S111" s="4">
        <v>6962181067</v>
      </c>
      <c r="T111" s="13">
        <v>6.1</v>
      </c>
      <c r="U111" s="14">
        <v>6.45</v>
      </c>
    </row>
    <row r="112" spans="1:21" x14ac:dyDescent="0.3">
      <c r="A112" s="6">
        <v>1503960366</v>
      </c>
      <c r="B112" s="15">
        <v>6.1</v>
      </c>
      <c r="C112" s="16">
        <v>6.55</v>
      </c>
      <c r="M112" s="6">
        <v>1503960366</v>
      </c>
      <c r="N112" s="15">
        <v>6.1</v>
      </c>
      <c r="O112" s="16">
        <v>6.55</v>
      </c>
      <c r="S112" s="6">
        <v>1503960366</v>
      </c>
      <c r="T112" s="15">
        <v>6.1</v>
      </c>
      <c r="U112" s="16">
        <v>6.55</v>
      </c>
    </row>
    <row r="113" spans="1:21" x14ac:dyDescent="0.3">
      <c r="A113" s="6">
        <v>4388161847</v>
      </c>
      <c r="B113" s="15">
        <v>6.1333333333333337</v>
      </c>
      <c r="C113" s="16">
        <v>6.2666666666666666</v>
      </c>
      <c r="M113" s="4">
        <v>3977333714</v>
      </c>
      <c r="N113" s="13">
        <v>3.65</v>
      </c>
      <c r="O113" s="14">
        <v>6.583333333333333</v>
      </c>
      <c r="S113" s="6">
        <v>4388161847</v>
      </c>
      <c r="T113" s="15">
        <v>6.1333333333333337</v>
      </c>
      <c r="U113" s="16">
        <v>6.2666666666666666</v>
      </c>
    </row>
    <row r="114" spans="1:21" x14ac:dyDescent="0.3">
      <c r="A114" s="6">
        <v>8378563200</v>
      </c>
      <c r="B114" s="15">
        <v>6.1333333333333337</v>
      </c>
      <c r="C114" s="16">
        <v>6.45</v>
      </c>
      <c r="M114" s="4">
        <v>1503960366</v>
      </c>
      <c r="N114" s="13">
        <v>6.15</v>
      </c>
      <c r="O114" s="14">
        <v>6.6</v>
      </c>
      <c r="S114" s="6">
        <v>8378563200</v>
      </c>
      <c r="T114" s="15">
        <v>6.1333333333333337</v>
      </c>
      <c r="U114" s="16">
        <v>6.45</v>
      </c>
    </row>
    <row r="115" spans="1:21" x14ac:dyDescent="0.3">
      <c r="A115" s="4">
        <v>1503960366</v>
      </c>
      <c r="B115" s="13">
        <v>6.15</v>
      </c>
      <c r="C115" s="14">
        <v>6.6</v>
      </c>
      <c r="M115" s="4">
        <v>3977333714</v>
      </c>
      <c r="N115" s="13">
        <v>4.8499999999999996</v>
      </c>
      <c r="O115" s="14">
        <v>6.6166666666666663</v>
      </c>
      <c r="S115" s="4">
        <v>1503960366</v>
      </c>
      <c r="T115" s="13">
        <v>6.15</v>
      </c>
      <c r="U115" s="14">
        <v>6.6</v>
      </c>
    </row>
    <row r="116" spans="1:21" x14ac:dyDescent="0.3">
      <c r="A116" s="6">
        <v>4702921684</v>
      </c>
      <c r="B116" s="15">
        <v>6.166666666666667</v>
      </c>
      <c r="C116" s="16">
        <v>6.333333333333333</v>
      </c>
      <c r="M116" s="4">
        <v>5577150313</v>
      </c>
      <c r="N116" s="13">
        <v>6.3166666666666664</v>
      </c>
      <c r="O116" s="14">
        <v>6.6333333333333337</v>
      </c>
      <c r="S116" s="6">
        <v>4702921684</v>
      </c>
      <c r="T116" s="15">
        <v>6.166666666666667</v>
      </c>
      <c r="U116" s="16">
        <v>6.333333333333333</v>
      </c>
    </row>
    <row r="117" spans="1:21" x14ac:dyDescent="0.3">
      <c r="A117" s="4">
        <v>6962181067</v>
      </c>
      <c r="B117" s="13">
        <v>6.166666666666667</v>
      </c>
      <c r="C117" s="14">
        <v>6.4333333333333336</v>
      </c>
      <c r="M117" s="6">
        <v>6117666160</v>
      </c>
      <c r="N117" s="15">
        <v>6.333333333333333</v>
      </c>
      <c r="O117" s="16">
        <v>6.6333333333333337</v>
      </c>
      <c r="S117" s="4">
        <v>6962181067</v>
      </c>
      <c r="T117" s="13">
        <v>6.166666666666667</v>
      </c>
      <c r="U117" s="14">
        <v>6.4333333333333336</v>
      </c>
    </row>
    <row r="118" spans="1:21" x14ac:dyDescent="0.3">
      <c r="A118" s="6">
        <v>4445114986</v>
      </c>
      <c r="B118" s="15">
        <v>6.166666666666667</v>
      </c>
      <c r="C118" s="16">
        <v>6.7666666666666666</v>
      </c>
      <c r="M118" s="6">
        <v>8378563200</v>
      </c>
      <c r="N118" s="15">
        <v>5.9833333333333334</v>
      </c>
      <c r="O118" s="16">
        <v>6.65</v>
      </c>
      <c r="S118" s="6">
        <v>4445114986</v>
      </c>
      <c r="T118" s="15">
        <v>6.166666666666667</v>
      </c>
      <c r="U118" s="16">
        <v>6.7666666666666666</v>
      </c>
    </row>
    <row r="119" spans="1:21" x14ac:dyDescent="0.3">
      <c r="A119" s="6">
        <v>2347167796</v>
      </c>
      <c r="B119" s="15">
        <v>6.2333333333333334</v>
      </c>
      <c r="C119" s="16">
        <v>6.4333333333333336</v>
      </c>
      <c r="M119" s="4">
        <v>5553957443</v>
      </c>
      <c r="N119" s="13">
        <v>5.833333333333333</v>
      </c>
      <c r="O119" s="14">
        <v>6.7</v>
      </c>
      <c r="S119" s="6">
        <v>2347167796</v>
      </c>
      <c r="T119" s="15">
        <v>6.2333333333333334</v>
      </c>
      <c r="U119" s="16">
        <v>6.4333333333333336</v>
      </c>
    </row>
    <row r="120" spans="1:21" x14ac:dyDescent="0.3">
      <c r="A120" s="4">
        <v>4445114986</v>
      </c>
      <c r="B120" s="13">
        <v>6.2333333333333334</v>
      </c>
      <c r="C120" s="14">
        <v>6.7</v>
      </c>
      <c r="M120" s="6">
        <v>4020332650</v>
      </c>
      <c r="N120" s="15">
        <v>6.0666666666666664</v>
      </c>
      <c r="O120" s="16">
        <v>6.7</v>
      </c>
      <c r="S120" s="4">
        <v>4445114986</v>
      </c>
      <c r="T120" s="13">
        <v>6.2333333333333334</v>
      </c>
      <c r="U120" s="14">
        <v>6.7</v>
      </c>
    </row>
    <row r="121" spans="1:21" x14ac:dyDescent="0.3">
      <c r="A121" s="4">
        <v>7086361926</v>
      </c>
      <c r="B121" s="13">
        <v>6.2833333333333332</v>
      </c>
      <c r="C121" s="14">
        <v>6.4333333333333336</v>
      </c>
      <c r="M121" s="4">
        <v>4445114986</v>
      </c>
      <c r="N121" s="13">
        <v>6.2333333333333334</v>
      </c>
      <c r="O121" s="14">
        <v>6.7</v>
      </c>
      <c r="S121" s="4">
        <v>7086361926</v>
      </c>
      <c r="T121" s="13">
        <v>6.2833333333333332</v>
      </c>
      <c r="U121" s="14">
        <v>6.4333333333333336</v>
      </c>
    </row>
    <row r="122" spans="1:21" x14ac:dyDescent="0.3">
      <c r="A122" s="4">
        <v>5553957443</v>
      </c>
      <c r="B122" s="13">
        <v>6.2833333333333332</v>
      </c>
      <c r="C122" s="14">
        <v>6.8166666666666664</v>
      </c>
      <c r="M122" s="6">
        <v>5577150313</v>
      </c>
      <c r="N122" s="15">
        <v>6.4</v>
      </c>
      <c r="O122" s="16">
        <v>6.7</v>
      </c>
      <c r="S122" s="4">
        <v>5553957443</v>
      </c>
      <c r="T122" s="13">
        <v>6.2833333333333332</v>
      </c>
      <c r="U122" s="14">
        <v>6.8166666666666664</v>
      </c>
    </row>
    <row r="123" spans="1:21" x14ac:dyDescent="0.3">
      <c r="A123" s="4">
        <v>5577150313</v>
      </c>
      <c r="B123" s="13">
        <v>6.3166666666666664</v>
      </c>
      <c r="C123" s="14">
        <v>6.6333333333333337</v>
      </c>
      <c r="M123" s="6">
        <v>8378563200</v>
      </c>
      <c r="N123" s="15">
        <v>6.4666666666666668</v>
      </c>
      <c r="O123" s="16">
        <v>6.7</v>
      </c>
      <c r="S123" s="4">
        <v>5577150313</v>
      </c>
      <c r="T123" s="13">
        <v>6.3166666666666664</v>
      </c>
      <c r="U123" s="14">
        <v>6.6333333333333337</v>
      </c>
    </row>
    <row r="124" spans="1:21" x14ac:dyDescent="0.3">
      <c r="A124" s="6">
        <v>6117666160</v>
      </c>
      <c r="B124" s="15">
        <v>6.333333333333333</v>
      </c>
      <c r="C124" s="16">
        <v>6.6333333333333337</v>
      </c>
      <c r="M124" s="4">
        <v>8378563200</v>
      </c>
      <c r="N124" s="13">
        <v>6.4666666666666668</v>
      </c>
      <c r="O124" s="14">
        <v>6.7</v>
      </c>
      <c r="S124" s="6">
        <v>6117666160</v>
      </c>
      <c r="T124" s="15">
        <v>6.333333333333333</v>
      </c>
      <c r="U124" s="16">
        <v>6.6333333333333337</v>
      </c>
    </row>
    <row r="125" spans="1:21" x14ac:dyDescent="0.3">
      <c r="A125" s="4">
        <v>5553957443</v>
      </c>
      <c r="B125" s="13">
        <v>6.333333333333333</v>
      </c>
      <c r="C125" s="14">
        <v>7.15</v>
      </c>
      <c r="M125" s="4">
        <v>1503960366</v>
      </c>
      <c r="N125" s="13">
        <v>6.3833333333333337</v>
      </c>
      <c r="O125" s="14">
        <v>6.7166666666666668</v>
      </c>
      <c r="S125" s="4">
        <v>5553957443</v>
      </c>
      <c r="T125" s="13">
        <v>6.333333333333333</v>
      </c>
      <c r="U125" s="14">
        <v>7.15</v>
      </c>
    </row>
    <row r="126" spans="1:21" x14ac:dyDescent="0.3">
      <c r="A126" s="4">
        <v>8378563200</v>
      </c>
      <c r="B126" s="13">
        <v>6.35</v>
      </c>
      <c r="C126" s="14">
        <v>6.8166666666666664</v>
      </c>
      <c r="M126" s="6">
        <v>4445114986</v>
      </c>
      <c r="N126" s="15">
        <v>6.166666666666667</v>
      </c>
      <c r="O126" s="16">
        <v>6.7666666666666666</v>
      </c>
      <c r="S126" s="4">
        <v>8378563200</v>
      </c>
      <c r="T126" s="13">
        <v>6.35</v>
      </c>
      <c r="U126" s="14">
        <v>6.8166666666666664</v>
      </c>
    </row>
    <row r="127" spans="1:21" x14ac:dyDescent="0.3">
      <c r="A127" s="4">
        <v>8378563200</v>
      </c>
      <c r="B127" s="13">
        <v>6.35</v>
      </c>
      <c r="C127" s="14">
        <v>6.95</v>
      </c>
      <c r="M127" s="4">
        <v>4702921684</v>
      </c>
      <c r="N127" s="13">
        <v>6.3666666666666663</v>
      </c>
      <c r="O127" s="14">
        <v>6.7666666666666666</v>
      </c>
      <c r="S127" s="4">
        <v>8378563200</v>
      </c>
      <c r="T127" s="13">
        <v>6.35</v>
      </c>
      <c r="U127" s="14">
        <v>6.95</v>
      </c>
    </row>
    <row r="128" spans="1:21" x14ac:dyDescent="0.3">
      <c r="A128" s="4">
        <v>3977333714</v>
      </c>
      <c r="B128" s="13">
        <v>6.35</v>
      </c>
      <c r="C128" s="14">
        <v>9.4333333333333336</v>
      </c>
      <c r="M128" s="6">
        <v>6775888955</v>
      </c>
      <c r="N128" s="15">
        <v>6.5166666666666666</v>
      </c>
      <c r="O128" s="16">
        <v>6.7666666666666666</v>
      </c>
      <c r="S128" s="4">
        <v>3977333714</v>
      </c>
      <c r="T128" s="13">
        <v>6.35</v>
      </c>
      <c r="U128" s="14">
        <v>9.4333333333333336</v>
      </c>
    </row>
    <row r="129" spans="1:21" x14ac:dyDescent="0.3">
      <c r="A129" s="4">
        <v>4702921684</v>
      </c>
      <c r="B129" s="13">
        <v>6.3666666666666663</v>
      </c>
      <c r="C129" s="14">
        <v>6.7666666666666666</v>
      </c>
      <c r="M129" s="4">
        <v>8792009665</v>
      </c>
      <c r="N129" s="13">
        <v>6.6333333333333337</v>
      </c>
      <c r="O129" s="14">
        <v>6.7666666666666666</v>
      </c>
      <c r="S129" s="4">
        <v>4702921684</v>
      </c>
      <c r="T129" s="13">
        <v>6.3666666666666663</v>
      </c>
      <c r="U129" s="14">
        <v>6.7666666666666666</v>
      </c>
    </row>
    <row r="130" spans="1:21" x14ac:dyDescent="0.3">
      <c r="A130" s="4">
        <v>1503960366</v>
      </c>
      <c r="B130" s="13">
        <v>6.3833333333333337</v>
      </c>
      <c r="C130" s="14">
        <v>6.7166666666666668</v>
      </c>
      <c r="M130" s="6">
        <v>1503960366</v>
      </c>
      <c r="N130" s="15">
        <v>6.4</v>
      </c>
      <c r="O130" s="16">
        <v>6.7833333333333332</v>
      </c>
      <c r="S130" s="4">
        <v>1503960366</v>
      </c>
      <c r="T130" s="13">
        <v>6.3833333333333337</v>
      </c>
      <c r="U130" s="14">
        <v>6.7166666666666668</v>
      </c>
    </row>
    <row r="131" spans="1:21" x14ac:dyDescent="0.3">
      <c r="A131" s="4">
        <v>3977333714</v>
      </c>
      <c r="B131" s="13">
        <v>6.3833333333333337</v>
      </c>
      <c r="C131" s="14">
        <v>10.433333333333334</v>
      </c>
      <c r="M131" s="4">
        <v>7086361926</v>
      </c>
      <c r="N131" s="13">
        <v>6.4666666666666668</v>
      </c>
      <c r="O131" s="14">
        <v>6.7833333333333332</v>
      </c>
      <c r="S131" s="4">
        <v>3977333714</v>
      </c>
      <c r="T131" s="13">
        <v>6.3833333333333337</v>
      </c>
      <c r="U131" s="14">
        <v>10.433333333333334</v>
      </c>
    </row>
    <row r="132" spans="1:21" x14ac:dyDescent="0.3">
      <c r="A132" s="6">
        <v>5577150313</v>
      </c>
      <c r="B132" s="15">
        <v>6.4</v>
      </c>
      <c r="C132" s="16">
        <v>6.7</v>
      </c>
      <c r="M132" s="6">
        <v>8792009665</v>
      </c>
      <c r="N132" s="15">
        <v>6.5166666666666666</v>
      </c>
      <c r="O132" s="16">
        <v>6.7833333333333332</v>
      </c>
      <c r="S132" s="6">
        <v>5577150313</v>
      </c>
      <c r="T132" s="15">
        <v>6.4</v>
      </c>
      <c r="U132" s="16">
        <v>6.7</v>
      </c>
    </row>
    <row r="133" spans="1:21" x14ac:dyDescent="0.3">
      <c r="A133" s="6">
        <v>1503960366</v>
      </c>
      <c r="B133" s="15">
        <v>6.4</v>
      </c>
      <c r="C133" s="16">
        <v>6.7833333333333332</v>
      </c>
      <c r="M133" s="4">
        <v>4020332650</v>
      </c>
      <c r="N133" s="13">
        <v>6.416666666666667</v>
      </c>
      <c r="O133" s="14">
        <v>6.8</v>
      </c>
      <c r="S133" s="6">
        <v>1503960366</v>
      </c>
      <c r="T133" s="15">
        <v>6.4</v>
      </c>
      <c r="U133" s="16">
        <v>6.7833333333333332</v>
      </c>
    </row>
    <row r="134" spans="1:21" x14ac:dyDescent="0.3">
      <c r="A134" s="4">
        <v>4702921684</v>
      </c>
      <c r="B134" s="13">
        <v>6.4</v>
      </c>
      <c r="C134" s="14">
        <v>6.916666666666667</v>
      </c>
      <c r="M134" s="4">
        <v>5553957443</v>
      </c>
      <c r="N134" s="13">
        <v>6.2833333333333332</v>
      </c>
      <c r="O134" s="14">
        <v>6.8166666666666664</v>
      </c>
      <c r="S134" s="4">
        <v>4702921684</v>
      </c>
      <c r="T134" s="13">
        <v>6.4</v>
      </c>
      <c r="U134" s="14">
        <v>6.916666666666667</v>
      </c>
    </row>
    <row r="135" spans="1:21" x14ac:dyDescent="0.3">
      <c r="A135" s="4">
        <v>4020332650</v>
      </c>
      <c r="B135" s="13">
        <v>6.416666666666667</v>
      </c>
      <c r="C135" s="14">
        <v>6.8</v>
      </c>
      <c r="M135" s="4">
        <v>8378563200</v>
      </c>
      <c r="N135" s="13">
        <v>6.35</v>
      </c>
      <c r="O135" s="14">
        <v>6.8166666666666664</v>
      </c>
      <c r="S135" s="4">
        <v>4020332650</v>
      </c>
      <c r="T135" s="13">
        <v>6.416666666666667</v>
      </c>
      <c r="U135" s="14">
        <v>6.8</v>
      </c>
    </row>
    <row r="136" spans="1:21" x14ac:dyDescent="0.3">
      <c r="A136" s="6">
        <v>8378563200</v>
      </c>
      <c r="B136" s="15">
        <v>6.45</v>
      </c>
      <c r="C136" s="16">
        <v>7.0166666666666666</v>
      </c>
      <c r="M136" s="6">
        <v>5553957443</v>
      </c>
      <c r="N136" s="15">
        <v>5.95</v>
      </c>
      <c r="O136" s="16">
        <v>6.833333333333333</v>
      </c>
      <c r="S136" s="6">
        <v>8378563200</v>
      </c>
      <c r="T136" s="15">
        <v>6.45</v>
      </c>
      <c r="U136" s="16">
        <v>7.0166666666666666</v>
      </c>
    </row>
    <row r="137" spans="1:21" x14ac:dyDescent="0.3">
      <c r="A137" s="6">
        <v>8378563200</v>
      </c>
      <c r="B137" s="15">
        <v>6.4666666666666668</v>
      </c>
      <c r="C137" s="16">
        <v>6.7</v>
      </c>
      <c r="M137" s="6">
        <v>7086361926</v>
      </c>
      <c r="N137" s="15">
        <v>6.5</v>
      </c>
      <c r="O137" s="16">
        <v>6.85</v>
      </c>
      <c r="S137" s="6">
        <v>8378563200</v>
      </c>
      <c r="T137" s="15">
        <v>6.4666666666666668</v>
      </c>
      <c r="U137" s="16">
        <v>6.7</v>
      </c>
    </row>
    <row r="138" spans="1:21" x14ac:dyDescent="0.3">
      <c r="A138" s="4">
        <v>8378563200</v>
      </c>
      <c r="B138" s="13">
        <v>6.4666666666666668</v>
      </c>
      <c r="C138" s="14">
        <v>6.7</v>
      </c>
      <c r="M138" s="4">
        <v>5577150313</v>
      </c>
      <c r="N138" s="13">
        <v>6.5333333333333332</v>
      </c>
      <c r="O138" s="14">
        <v>6.8833333333333337</v>
      </c>
      <c r="S138" s="4">
        <v>8378563200</v>
      </c>
      <c r="T138" s="13">
        <v>6.4666666666666668</v>
      </c>
      <c r="U138" s="14">
        <v>6.7</v>
      </c>
    </row>
    <row r="139" spans="1:21" x14ac:dyDescent="0.3">
      <c r="A139" s="4">
        <v>7086361926</v>
      </c>
      <c r="B139" s="13">
        <v>6.4666666666666668</v>
      </c>
      <c r="C139" s="14">
        <v>6.7833333333333332</v>
      </c>
      <c r="M139" s="4">
        <v>4388161847</v>
      </c>
      <c r="N139" s="13">
        <v>6.5</v>
      </c>
      <c r="O139" s="14">
        <v>6.9</v>
      </c>
      <c r="S139" s="4">
        <v>7086361926</v>
      </c>
      <c r="T139" s="13">
        <v>6.4666666666666668</v>
      </c>
      <c r="U139" s="14">
        <v>6.7833333333333332</v>
      </c>
    </row>
    <row r="140" spans="1:21" x14ac:dyDescent="0.3">
      <c r="A140" s="6">
        <v>4445114986</v>
      </c>
      <c r="B140" s="15">
        <v>6.4666666666666668</v>
      </c>
      <c r="C140" s="16">
        <v>6.95</v>
      </c>
      <c r="M140" s="4">
        <v>4702921684</v>
      </c>
      <c r="N140" s="13">
        <v>6.4</v>
      </c>
      <c r="O140" s="14">
        <v>6.916666666666667</v>
      </c>
      <c r="S140" s="6">
        <v>4445114986</v>
      </c>
      <c r="T140" s="15">
        <v>6.4666666666666668</v>
      </c>
      <c r="U140" s="16">
        <v>6.95</v>
      </c>
    </row>
    <row r="141" spans="1:21" x14ac:dyDescent="0.3">
      <c r="A141" s="4">
        <v>4445114986</v>
      </c>
      <c r="B141" s="13">
        <v>6.4666666666666668</v>
      </c>
      <c r="C141" s="14">
        <v>7.0666666666666664</v>
      </c>
      <c r="M141" s="6">
        <v>6117666160</v>
      </c>
      <c r="N141" s="15">
        <v>6.5333333333333332</v>
      </c>
      <c r="O141" s="16">
        <v>6.916666666666667</v>
      </c>
      <c r="S141" s="4">
        <v>4445114986</v>
      </c>
      <c r="T141" s="13">
        <v>6.4666666666666668</v>
      </c>
      <c r="U141" s="14">
        <v>7.0666666666666664</v>
      </c>
    </row>
    <row r="142" spans="1:21" x14ac:dyDescent="0.3">
      <c r="A142" s="6">
        <v>7086361926</v>
      </c>
      <c r="B142" s="15">
        <v>6.5</v>
      </c>
      <c r="C142" s="16">
        <v>6.85</v>
      </c>
      <c r="M142" s="6">
        <v>6962181067</v>
      </c>
      <c r="N142" s="15">
        <v>6.666666666666667</v>
      </c>
      <c r="O142" s="16">
        <v>6.916666666666667</v>
      </c>
      <c r="S142" s="6">
        <v>7086361926</v>
      </c>
      <c r="T142" s="15">
        <v>6.5</v>
      </c>
      <c r="U142" s="16">
        <v>6.85</v>
      </c>
    </row>
    <row r="143" spans="1:21" x14ac:dyDescent="0.3">
      <c r="A143" s="4">
        <v>4388161847</v>
      </c>
      <c r="B143" s="13">
        <v>6.5</v>
      </c>
      <c r="C143" s="14">
        <v>6.9</v>
      </c>
      <c r="M143" s="6">
        <v>6117666160</v>
      </c>
      <c r="N143" s="15">
        <v>6.55</v>
      </c>
      <c r="O143" s="16">
        <v>6.9333333333333336</v>
      </c>
      <c r="S143" s="4">
        <v>4388161847</v>
      </c>
      <c r="T143" s="13">
        <v>6.5</v>
      </c>
      <c r="U143" s="14">
        <v>6.9</v>
      </c>
    </row>
    <row r="144" spans="1:21" x14ac:dyDescent="0.3">
      <c r="A144" s="6">
        <v>6775888955</v>
      </c>
      <c r="B144" s="15">
        <v>6.5166666666666666</v>
      </c>
      <c r="C144" s="16">
        <v>6.7666666666666666</v>
      </c>
      <c r="M144" s="6">
        <v>8792009665</v>
      </c>
      <c r="N144" s="15">
        <v>6.7</v>
      </c>
      <c r="O144" s="16">
        <v>6.9333333333333336</v>
      </c>
      <c r="S144" s="6">
        <v>6775888955</v>
      </c>
      <c r="T144" s="15">
        <v>6.5166666666666666</v>
      </c>
      <c r="U144" s="16">
        <v>6.7666666666666666</v>
      </c>
    </row>
    <row r="145" spans="1:21" x14ac:dyDescent="0.3">
      <c r="A145" s="6">
        <v>8792009665</v>
      </c>
      <c r="B145" s="15">
        <v>6.5166666666666666</v>
      </c>
      <c r="C145" s="16">
        <v>6.7833333333333332</v>
      </c>
      <c r="M145" s="4">
        <v>8378563200</v>
      </c>
      <c r="N145" s="13">
        <v>6.35</v>
      </c>
      <c r="O145" s="14">
        <v>6.95</v>
      </c>
      <c r="S145" s="6">
        <v>8792009665</v>
      </c>
      <c r="T145" s="15">
        <v>6.5166666666666666</v>
      </c>
      <c r="U145" s="16">
        <v>6.7833333333333332</v>
      </c>
    </row>
    <row r="146" spans="1:21" x14ac:dyDescent="0.3">
      <c r="A146" s="4">
        <v>5577150313</v>
      </c>
      <c r="B146" s="13">
        <v>6.5333333333333332</v>
      </c>
      <c r="C146" s="14">
        <v>6.8833333333333337</v>
      </c>
      <c r="M146" s="6">
        <v>4445114986</v>
      </c>
      <c r="N146" s="15">
        <v>6.4666666666666668</v>
      </c>
      <c r="O146" s="16">
        <v>6.95</v>
      </c>
      <c r="S146" s="4">
        <v>5577150313</v>
      </c>
      <c r="T146" s="13">
        <v>6.5333333333333332</v>
      </c>
      <c r="U146" s="14">
        <v>6.8833333333333337</v>
      </c>
    </row>
    <row r="147" spans="1:21" x14ac:dyDescent="0.3">
      <c r="A147" s="6">
        <v>6117666160</v>
      </c>
      <c r="B147" s="15">
        <v>6.5333333333333332</v>
      </c>
      <c r="C147" s="16">
        <v>6.916666666666667</v>
      </c>
      <c r="M147" s="6">
        <v>8378563200</v>
      </c>
      <c r="N147" s="15">
        <v>6.6</v>
      </c>
      <c r="O147" s="16">
        <v>6.95</v>
      </c>
      <c r="S147" s="6">
        <v>6117666160</v>
      </c>
      <c r="T147" s="15">
        <v>6.5333333333333332</v>
      </c>
      <c r="U147" s="16">
        <v>6.916666666666667</v>
      </c>
    </row>
    <row r="148" spans="1:21" x14ac:dyDescent="0.3">
      <c r="A148" s="6">
        <v>6117666160</v>
      </c>
      <c r="B148" s="15">
        <v>6.55</v>
      </c>
      <c r="C148" s="16">
        <v>6.9333333333333336</v>
      </c>
      <c r="M148" s="6">
        <v>5553957443</v>
      </c>
      <c r="N148" s="15">
        <v>5.95</v>
      </c>
      <c r="O148" s="16">
        <v>6.9666666666666668</v>
      </c>
      <c r="S148" s="6">
        <v>6117666160</v>
      </c>
      <c r="T148" s="15">
        <v>6.55</v>
      </c>
      <c r="U148" s="16">
        <v>6.9333333333333336</v>
      </c>
    </row>
    <row r="149" spans="1:21" x14ac:dyDescent="0.3">
      <c r="A149" s="6">
        <v>6962181067</v>
      </c>
      <c r="B149" s="15">
        <v>6.5666666666666664</v>
      </c>
      <c r="C149" s="16">
        <v>6.9666666666666668</v>
      </c>
      <c r="M149" s="6">
        <v>6962181067</v>
      </c>
      <c r="N149" s="15">
        <v>6.5666666666666664</v>
      </c>
      <c r="O149" s="16">
        <v>6.9666666666666668</v>
      </c>
      <c r="S149" s="6">
        <v>6962181067</v>
      </c>
      <c r="T149" s="15">
        <v>6.5666666666666664</v>
      </c>
      <c r="U149" s="16">
        <v>6.9666666666666668</v>
      </c>
    </row>
    <row r="150" spans="1:21" x14ac:dyDescent="0.3">
      <c r="A150" s="6">
        <v>8378563200</v>
      </c>
      <c r="B150" s="15">
        <v>6.6</v>
      </c>
      <c r="C150" s="16">
        <v>6.95</v>
      </c>
      <c r="S150" s="6">
        <v>8378563200</v>
      </c>
      <c r="T150" s="15">
        <v>6.6</v>
      </c>
      <c r="U150" s="16">
        <v>6.95</v>
      </c>
    </row>
    <row r="151" spans="1:21" x14ac:dyDescent="0.3">
      <c r="A151" s="4">
        <v>8792009665</v>
      </c>
      <c r="B151" s="13">
        <v>6.6333333333333337</v>
      </c>
      <c r="C151" s="14">
        <v>6.7666666666666666</v>
      </c>
      <c r="S151" s="4">
        <v>8792009665</v>
      </c>
      <c r="T151" s="13">
        <v>6.6333333333333337</v>
      </c>
      <c r="U151" s="14">
        <v>6.7666666666666666</v>
      </c>
    </row>
    <row r="152" spans="1:21" x14ac:dyDescent="0.3">
      <c r="A152" s="4">
        <v>1927972279</v>
      </c>
      <c r="B152" s="13">
        <v>6.6333333333333337</v>
      </c>
      <c r="C152" s="14">
        <v>7.0333333333333332</v>
      </c>
      <c r="S152" s="4">
        <v>1927972279</v>
      </c>
      <c r="T152" s="13">
        <v>6.6333333333333337</v>
      </c>
      <c r="U152" s="14">
        <v>7.0333333333333332</v>
      </c>
    </row>
    <row r="153" spans="1:21" x14ac:dyDescent="0.3">
      <c r="A153" s="4">
        <v>8378563200</v>
      </c>
      <c r="B153" s="13">
        <v>6.6333333333333337</v>
      </c>
      <c r="C153" s="14">
        <v>7.5166666666666666</v>
      </c>
      <c r="S153" s="4">
        <v>8378563200</v>
      </c>
      <c r="T153" s="13">
        <v>6.6333333333333337</v>
      </c>
      <c r="U153" s="14">
        <v>7.5166666666666666</v>
      </c>
    </row>
    <row r="154" spans="1:21" x14ac:dyDescent="0.3">
      <c r="A154" s="6">
        <v>5553957443</v>
      </c>
      <c r="B154" s="15">
        <v>6.65</v>
      </c>
      <c r="C154" s="16">
        <v>7.1833333333333336</v>
      </c>
      <c r="S154" s="6">
        <v>5553957443</v>
      </c>
      <c r="T154" s="15">
        <v>6.65</v>
      </c>
      <c r="U154" s="16">
        <v>7.1833333333333336</v>
      </c>
    </row>
    <row r="155" spans="1:21" x14ac:dyDescent="0.3">
      <c r="A155" s="6">
        <v>6962181067</v>
      </c>
      <c r="B155" s="15">
        <v>6.666666666666667</v>
      </c>
      <c r="C155" s="16">
        <v>6.916666666666667</v>
      </c>
      <c r="S155" s="6">
        <v>6962181067</v>
      </c>
      <c r="T155" s="15">
        <v>6.666666666666667</v>
      </c>
      <c r="U155" s="16">
        <v>6.916666666666667</v>
      </c>
    </row>
    <row r="156" spans="1:21" x14ac:dyDescent="0.3">
      <c r="A156" s="6">
        <v>4702921684</v>
      </c>
      <c r="B156" s="15">
        <v>6.666666666666667</v>
      </c>
      <c r="C156" s="16">
        <v>7.166666666666667</v>
      </c>
      <c r="S156" s="6">
        <v>4702921684</v>
      </c>
      <c r="T156" s="15">
        <v>6.666666666666667</v>
      </c>
      <c r="U156" s="16">
        <v>7.166666666666667</v>
      </c>
    </row>
    <row r="157" spans="1:21" x14ac:dyDescent="0.3">
      <c r="A157" s="4">
        <v>5553957443</v>
      </c>
      <c r="B157" s="13">
        <v>6.666666666666667</v>
      </c>
      <c r="C157" s="14">
        <v>7.2333333333333334</v>
      </c>
      <c r="S157" s="4">
        <v>5553957443</v>
      </c>
      <c r="T157" s="13">
        <v>6.666666666666667</v>
      </c>
      <c r="U157" s="14">
        <v>7.2333333333333334</v>
      </c>
    </row>
    <row r="158" spans="1:21" x14ac:dyDescent="0.3">
      <c r="A158" s="6">
        <v>4445114986</v>
      </c>
      <c r="B158" s="15">
        <v>6.6833333333333336</v>
      </c>
      <c r="C158" s="16">
        <v>7.2666666666666666</v>
      </c>
      <c r="S158" s="6">
        <v>4445114986</v>
      </c>
      <c r="T158" s="15">
        <v>6.6833333333333336</v>
      </c>
      <c r="U158" s="16">
        <v>7.2666666666666666</v>
      </c>
    </row>
    <row r="159" spans="1:21" x14ac:dyDescent="0.3">
      <c r="A159" s="6">
        <v>8792009665</v>
      </c>
      <c r="B159" s="15">
        <v>6.7</v>
      </c>
      <c r="C159" s="16">
        <v>6.9333333333333336</v>
      </c>
      <c r="S159" s="6">
        <v>8792009665</v>
      </c>
      <c r="T159" s="15">
        <v>6.7</v>
      </c>
      <c r="U159" s="16">
        <v>6.9333333333333336</v>
      </c>
    </row>
    <row r="160" spans="1:21" x14ac:dyDescent="0.3">
      <c r="A160" s="6">
        <v>1503960366</v>
      </c>
      <c r="B160" s="15">
        <v>6.7333333333333334</v>
      </c>
      <c r="C160" s="16">
        <v>7.083333333333333</v>
      </c>
      <c r="S160" s="6">
        <v>1503960366</v>
      </c>
      <c r="T160" s="15">
        <v>6.7333333333333334</v>
      </c>
      <c r="U160" s="16">
        <v>7.083333333333333</v>
      </c>
    </row>
    <row r="161" spans="1:21" x14ac:dyDescent="0.3">
      <c r="A161" s="4">
        <v>4702921684</v>
      </c>
      <c r="B161" s="13">
        <v>6.7333333333333334</v>
      </c>
      <c r="C161" s="14">
        <v>7.3666666666666663</v>
      </c>
      <c r="S161" s="4">
        <v>4702921684</v>
      </c>
      <c r="T161" s="13">
        <v>6.7333333333333334</v>
      </c>
      <c r="U161" s="14">
        <v>7.3666666666666663</v>
      </c>
    </row>
    <row r="162" spans="1:21" x14ac:dyDescent="0.3">
      <c r="A162" s="6">
        <v>4702921684</v>
      </c>
      <c r="B162" s="15">
        <v>6.7333333333333334</v>
      </c>
      <c r="C162" s="16">
        <v>7.4833333333333334</v>
      </c>
      <c r="S162" s="6">
        <v>4702921684</v>
      </c>
      <c r="T162" s="15">
        <v>6.7333333333333334</v>
      </c>
      <c r="U162" s="16">
        <v>7.4833333333333334</v>
      </c>
    </row>
    <row r="163" spans="1:21" x14ac:dyDescent="0.3">
      <c r="A163" s="6">
        <v>4445114986</v>
      </c>
      <c r="B163" s="15">
        <v>6.75</v>
      </c>
      <c r="C163" s="16">
        <v>7.1</v>
      </c>
      <c r="S163" s="6">
        <v>4445114986</v>
      </c>
      <c r="T163" s="15">
        <v>6.75</v>
      </c>
      <c r="U163" s="16">
        <v>7.1</v>
      </c>
    </row>
    <row r="164" spans="1:21" x14ac:dyDescent="0.3">
      <c r="A164" s="6">
        <v>8378563200</v>
      </c>
      <c r="B164" s="15">
        <v>6.75</v>
      </c>
      <c r="C164" s="16">
        <v>7.15</v>
      </c>
      <c r="S164" s="6">
        <v>8378563200</v>
      </c>
      <c r="T164" s="15">
        <v>6.75</v>
      </c>
      <c r="U164" s="16">
        <v>7.15</v>
      </c>
    </row>
    <row r="165" spans="1:21" x14ac:dyDescent="0.3">
      <c r="A165" s="4">
        <v>2347167796</v>
      </c>
      <c r="B165" s="13">
        <v>6.75</v>
      </c>
      <c r="C165" s="14">
        <v>7.6833333333333336</v>
      </c>
      <c r="S165" s="4">
        <v>2347167796</v>
      </c>
      <c r="T165" s="13">
        <v>6.75</v>
      </c>
      <c r="U165" s="14">
        <v>7.6833333333333336</v>
      </c>
    </row>
    <row r="166" spans="1:21" x14ac:dyDescent="0.3">
      <c r="A166" s="6">
        <v>5577150313</v>
      </c>
      <c r="B166" s="15">
        <v>6.7666666666666666</v>
      </c>
      <c r="C166" s="16">
        <v>7.416666666666667</v>
      </c>
      <c r="S166" s="6">
        <v>5577150313</v>
      </c>
      <c r="T166" s="15">
        <v>6.7666666666666666</v>
      </c>
      <c r="U166" s="16">
        <v>7.416666666666667</v>
      </c>
    </row>
    <row r="167" spans="1:21" x14ac:dyDescent="0.3">
      <c r="A167" s="4">
        <v>2347167796</v>
      </c>
      <c r="B167" s="13">
        <v>6.8</v>
      </c>
      <c r="C167" s="14">
        <v>7.5</v>
      </c>
      <c r="S167" s="4">
        <v>2347167796</v>
      </c>
      <c r="T167" s="13">
        <v>6.8</v>
      </c>
      <c r="U167" s="14">
        <v>7.5</v>
      </c>
    </row>
    <row r="168" spans="1:21" x14ac:dyDescent="0.3">
      <c r="A168" s="6">
        <v>4388161847</v>
      </c>
      <c r="B168" s="15">
        <v>6.8166666666666664</v>
      </c>
      <c r="C168" s="16">
        <v>7.166666666666667</v>
      </c>
      <c r="S168" s="6">
        <v>4388161847</v>
      </c>
      <c r="T168" s="15">
        <v>6.8166666666666664</v>
      </c>
      <c r="U168" s="16">
        <v>7.166666666666667</v>
      </c>
    </row>
    <row r="169" spans="1:21" x14ac:dyDescent="0.3">
      <c r="A169" s="6">
        <v>5553957443</v>
      </c>
      <c r="B169" s="15">
        <v>6.8166666666666664</v>
      </c>
      <c r="C169" s="16">
        <v>7.85</v>
      </c>
      <c r="S169" s="6">
        <v>5553957443</v>
      </c>
      <c r="T169" s="15">
        <v>6.8166666666666664</v>
      </c>
      <c r="U169" s="16">
        <v>7.85</v>
      </c>
    </row>
    <row r="170" spans="1:21" x14ac:dyDescent="0.3">
      <c r="A170" s="4">
        <v>6962181067</v>
      </c>
      <c r="B170" s="13">
        <v>6.85</v>
      </c>
      <c r="C170" s="14">
        <v>7.1</v>
      </c>
      <c r="S170" s="4">
        <v>6962181067</v>
      </c>
      <c r="T170" s="13">
        <v>6.85</v>
      </c>
      <c r="U170" s="14">
        <v>7.1</v>
      </c>
    </row>
    <row r="171" spans="1:21" x14ac:dyDescent="0.3">
      <c r="A171" s="6">
        <v>2347167796</v>
      </c>
      <c r="B171" s="15">
        <v>6.85</v>
      </c>
      <c r="C171" s="16">
        <v>7.8833333333333337</v>
      </c>
      <c r="S171" s="6">
        <v>2347167796</v>
      </c>
      <c r="T171" s="15">
        <v>6.85</v>
      </c>
      <c r="U171" s="16">
        <v>7.8833333333333337</v>
      </c>
    </row>
    <row r="172" spans="1:21" x14ac:dyDescent="0.3">
      <c r="A172" s="6">
        <v>5577150313</v>
      </c>
      <c r="B172" s="15">
        <v>6.8666666666666663</v>
      </c>
      <c r="C172" s="16">
        <v>7.2166666666666668</v>
      </c>
      <c r="S172" s="6">
        <v>5577150313</v>
      </c>
      <c r="T172" s="15">
        <v>6.8666666666666663</v>
      </c>
      <c r="U172" s="16">
        <v>7.2166666666666668</v>
      </c>
    </row>
    <row r="173" spans="1:21" x14ac:dyDescent="0.3">
      <c r="A173" s="6">
        <v>4702921684</v>
      </c>
      <c r="B173" s="15">
        <v>6.8666666666666663</v>
      </c>
      <c r="C173" s="16">
        <v>7.2333333333333334</v>
      </c>
      <c r="S173" s="6">
        <v>4702921684</v>
      </c>
      <c r="T173" s="15">
        <v>6.8666666666666663</v>
      </c>
      <c r="U173" s="16">
        <v>7.2333333333333334</v>
      </c>
    </row>
    <row r="174" spans="1:21" x14ac:dyDescent="0.3">
      <c r="A174" s="4">
        <v>1503960366</v>
      </c>
      <c r="B174" s="13">
        <v>6.8666666666666663</v>
      </c>
      <c r="C174" s="14">
        <v>7.3666666666666663</v>
      </c>
      <c r="S174" s="4">
        <v>1503960366</v>
      </c>
      <c r="T174" s="13">
        <v>6.8666666666666663</v>
      </c>
      <c r="U174" s="14">
        <v>7.3666666666666663</v>
      </c>
    </row>
    <row r="175" spans="1:21" x14ac:dyDescent="0.3">
      <c r="A175" s="6">
        <v>5553957443</v>
      </c>
      <c r="B175" s="15">
        <v>6.8666666666666663</v>
      </c>
      <c r="C175" s="16">
        <v>7.55</v>
      </c>
      <c r="S175" s="6">
        <v>5553957443</v>
      </c>
      <c r="T175" s="15">
        <v>6.8666666666666663</v>
      </c>
      <c r="U175" s="16">
        <v>7.55</v>
      </c>
    </row>
    <row r="176" spans="1:21" x14ac:dyDescent="0.3">
      <c r="A176" s="6">
        <v>3977333714</v>
      </c>
      <c r="B176" s="15">
        <v>6.8666666666666663</v>
      </c>
      <c r="C176" s="16">
        <v>8.6999999999999993</v>
      </c>
      <c r="S176" s="6">
        <v>3977333714</v>
      </c>
      <c r="T176" s="15">
        <v>6.8666666666666663</v>
      </c>
      <c r="U176" s="16">
        <v>8.6999999999999993</v>
      </c>
    </row>
    <row r="177" spans="1:21" x14ac:dyDescent="0.3">
      <c r="A177" s="4">
        <v>4702921684</v>
      </c>
      <c r="B177" s="13">
        <v>6.9</v>
      </c>
      <c r="C177" s="14">
        <v>7.1333333333333337</v>
      </c>
      <c r="S177" s="4">
        <v>4702921684</v>
      </c>
      <c r="T177" s="13">
        <v>6.9</v>
      </c>
      <c r="U177" s="14">
        <v>7.1333333333333337</v>
      </c>
    </row>
    <row r="178" spans="1:21" x14ac:dyDescent="0.3">
      <c r="A178" s="6">
        <v>5577150313</v>
      </c>
      <c r="B178" s="15">
        <v>6.9</v>
      </c>
      <c r="C178" s="16">
        <v>7.2833333333333332</v>
      </c>
      <c r="S178" s="6">
        <v>5577150313</v>
      </c>
      <c r="T178" s="15">
        <v>6.9</v>
      </c>
      <c r="U178" s="16">
        <v>7.2833333333333332</v>
      </c>
    </row>
    <row r="179" spans="1:21" x14ac:dyDescent="0.3">
      <c r="A179" s="4">
        <v>8792009665</v>
      </c>
      <c r="B179" s="13">
        <v>6.916666666666667</v>
      </c>
      <c r="C179" s="14">
        <v>7.05</v>
      </c>
      <c r="S179" s="4">
        <v>8792009665</v>
      </c>
      <c r="T179" s="13">
        <v>6.916666666666667</v>
      </c>
      <c r="U179" s="14">
        <v>7.05</v>
      </c>
    </row>
    <row r="180" spans="1:21" x14ac:dyDescent="0.3">
      <c r="A180" s="4">
        <v>4702921684</v>
      </c>
      <c r="B180" s="13">
        <v>6.9333333333333336</v>
      </c>
      <c r="C180" s="14">
        <v>7.1833333333333336</v>
      </c>
      <c r="S180" s="4">
        <v>4702921684</v>
      </c>
      <c r="T180" s="13">
        <v>6.9333333333333336</v>
      </c>
      <c r="U180" s="14">
        <v>7.1833333333333336</v>
      </c>
    </row>
    <row r="181" spans="1:21" x14ac:dyDescent="0.3">
      <c r="A181" s="4">
        <v>4445114986</v>
      </c>
      <c r="B181" s="13">
        <v>6.95</v>
      </c>
      <c r="C181" s="14">
        <v>7.5</v>
      </c>
      <c r="S181" s="4">
        <v>4445114986</v>
      </c>
      <c r="T181" s="13">
        <v>6.95</v>
      </c>
      <c r="U181" s="14">
        <v>7.5</v>
      </c>
    </row>
    <row r="182" spans="1:21" x14ac:dyDescent="0.3">
      <c r="A182" s="4">
        <v>6962181067</v>
      </c>
      <c r="B182" s="13">
        <v>6.9666666666666668</v>
      </c>
      <c r="C182" s="14">
        <v>7.0666666666666664</v>
      </c>
      <c r="S182" s="4">
        <v>6962181067</v>
      </c>
      <c r="T182" s="13">
        <v>6.9666666666666668</v>
      </c>
      <c r="U182" s="14">
        <v>7.0666666666666664</v>
      </c>
    </row>
    <row r="183" spans="1:21" x14ac:dyDescent="0.3">
      <c r="A183" s="4">
        <v>5553957443</v>
      </c>
      <c r="B183" s="13">
        <v>6.9666666666666668</v>
      </c>
      <c r="C183" s="14">
        <v>7.3833333333333337</v>
      </c>
      <c r="S183" s="4">
        <v>5553957443</v>
      </c>
      <c r="T183" s="13">
        <v>6.9666666666666668</v>
      </c>
      <c r="U183" s="14">
        <v>7.3833333333333337</v>
      </c>
    </row>
    <row r="184" spans="1:21" x14ac:dyDescent="0.3">
      <c r="A184" s="6">
        <v>5577150313</v>
      </c>
      <c r="B184" s="15">
        <v>6.9833333333333334</v>
      </c>
      <c r="C184" s="16">
        <v>7.3</v>
      </c>
      <c r="S184" s="6">
        <v>5577150313</v>
      </c>
      <c r="T184" s="15">
        <v>6.9833333333333334</v>
      </c>
      <c r="U184" s="16">
        <v>7.3</v>
      </c>
    </row>
    <row r="185" spans="1:21" x14ac:dyDescent="0.3">
      <c r="A185" s="6">
        <v>4445114986</v>
      </c>
      <c r="B185" s="15">
        <v>6.9833333333333334</v>
      </c>
      <c r="C185" s="16">
        <v>7.3666666666666663</v>
      </c>
      <c r="S185" s="6">
        <v>4445114986</v>
      </c>
      <c r="T185" s="15">
        <v>6.9833333333333334</v>
      </c>
      <c r="U185" s="16">
        <v>7.3666666666666663</v>
      </c>
    </row>
    <row r="186" spans="1:21" x14ac:dyDescent="0.3">
      <c r="A186" s="6">
        <v>5553957443</v>
      </c>
      <c r="B186" s="15">
        <v>6.9833333333333334</v>
      </c>
      <c r="C186" s="16">
        <v>7.7333333333333334</v>
      </c>
      <c r="S186" s="6">
        <v>5553957443</v>
      </c>
      <c r="T186" s="15">
        <v>6.9833333333333334</v>
      </c>
      <c r="U186" s="16">
        <v>7.7333333333333334</v>
      </c>
    </row>
    <row r="187" spans="1:21" x14ac:dyDescent="0.3">
      <c r="A187" s="4">
        <v>2026352035</v>
      </c>
      <c r="B187" s="13">
        <v>9.0166666666666675</v>
      </c>
      <c r="C187" s="14">
        <v>9.4666666666666668</v>
      </c>
    </row>
    <row r="188" spans="1:21" x14ac:dyDescent="0.3">
      <c r="A188" s="6">
        <v>6962181067</v>
      </c>
      <c r="B188" s="15">
        <v>9.0166666666666675</v>
      </c>
      <c r="C188" s="16">
        <v>9.4833333333333325</v>
      </c>
    </row>
    <row r="189" spans="1:21" x14ac:dyDescent="0.3">
      <c r="A189" s="4">
        <v>6117666160</v>
      </c>
      <c r="B189" s="13">
        <v>9.0333333333333332</v>
      </c>
      <c r="C189" s="14">
        <v>9.2833333333333332</v>
      </c>
    </row>
    <row r="190" spans="1:21" x14ac:dyDescent="0.3">
      <c r="A190" s="4">
        <v>5577150313</v>
      </c>
      <c r="B190" s="13">
        <v>9.0500000000000007</v>
      </c>
      <c r="C190" s="14">
        <v>10.25</v>
      </c>
    </row>
    <row r="191" spans="1:21" x14ac:dyDescent="0.3">
      <c r="A191" s="6">
        <v>2026352035</v>
      </c>
      <c r="B191" s="15">
        <v>9.0833333333333339</v>
      </c>
      <c r="C191" s="16">
        <v>9.4666666666666668</v>
      </c>
    </row>
    <row r="192" spans="1:21" x14ac:dyDescent="0.3">
      <c r="A192" s="4">
        <v>8378563200</v>
      </c>
      <c r="B192" s="13">
        <v>9.0833333333333339</v>
      </c>
      <c r="C192" s="14">
        <v>10.1</v>
      </c>
    </row>
    <row r="193" spans="1:3" x14ac:dyDescent="0.3">
      <c r="A193" s="4">
        <v>4388161847</v>
      </c>
      <c r="B193" s="13">
        <v>9.1166666666666671</v>
      </c>
      <c r="C193" s="14">
        <v>9.9499999999999993</v>
      </c>
    </row>
    <row r="194" spans="1:3" x14ac:dyDescent="0.3">
      <c r="A194" s="4">
        <v>5577150313</v>
      </c>
      <c r="B194" s="13">
        <v>9.15</v>
      </c>
      <c r="C194" s="14">
        <v>9.7166666666666668</v>
      </c>
    </row>
    <row r="195" spans="1:3" x14ac:dyDescent="0.3">
      <c r="A195" s="6">
        <v>8378563200</v>
      </c>
      <c r="B195" s="15">
        <v>9.1666666666666661</v>
      </c>
      <c r="C195" s="16">
        <v>9.7333333333333325</v>
      </c>
    </row>
    <row r="196" spans="1:3" x14ac:dyDescent="0.3">
      <c r="A196" s="6">
        <v>4388161847</v>
      </c>
      <c r="B196" s="15">
        <v>9.1999999999999993</v>
      </c>
      <c r="C196" s="16">
        <v>9.9166666666666661</v>
      </c>
    </row>
    <row r="197" spans="1:3" x14ac:dyDescent="0.3">
      <c r="A197" s="4">
        <v>5553957443</v>
      </c>
      <c r="B197" s="13">
        <v>9.2166666666666668</v>
      </c>
      <c r="C197" s="14">
        <v>10.666666666666666</v>
      </c>
    </row>
    <row r="198" spans="1:3" x14ac:dyDescent="0.3">
      <c r="A198" s="4">
        <v>2026352035</v>
      </c>
      <c r="B198" s="13">
        <v>9.25</v>
      </c>
      <c r="C198" s="14">
        <v>9.85</v>
      </c>
    </row>
    <row r="199" spans="1:3" x14ac:dyDescent="0.3">
      <c r="A199" s="6">
        <v>6117666160</v>
      </c>
      <c r="B199" s="15">
        <v>9.25</v>
      </c>
      <c r="C199" s="16">
        <v>10.050000000000001</v>
      </c>
    </row>
    <row r="200" spans="1:3" x14ac:dyDescent="0.3">
      <c r="A200" s="6">
        <v>2347167796</v>
      </c>
      <c r="B200" s="15">
        <v>9.2666666666666675</v>
      </c>
      <c r="C200" s="16">
        <v>10.033333333333333</v>
      </c>
    </row>
    <row r="201" spans="1:3" x14ac:dyDescent="0.3">
      <c r="A201" s="4">
        <v>8378563200</v>
      </c>
      <c r="B201" s="13">
        <v>9.4166666666666661</v>
      </c>
      <c r="C201" s="14">
        <v>9.85</v>
      </c>
    </row>
    <row r="202" spans="1:3" x14ac:dyDescent="0.3">
      <c r="A202" s="6">
        <v>5553957443</v>
      </c>
      <c r="B202" s="15">
        <v>9.4666666666666668</v>
      </c>
      <c r="C202" s="16">
        <v>10.133333333333333</v>
      </c>
    </row>
    <row r="203" spans="1:3" x14ac:dyDescent="0.3">
      <c r="A203" s="6">
        <v>2026352035</v>
      </c>
      <c r="B203" s="15">
        <v>9.5500000000000007</v>
      </c>
      <c r="C203" s="16">
        <v>10.116666666666667</v>
      </c>
    </row>
    <row r="204" spans="1:3" x14ac:dyDescent="0.3">
      <c r="A204" s="4">
        <v>1844505072</v>
      </c>
      <c r="B204" s="13">
        <v>9.8333333333333339</v>
      </c>
      <c r="C204" s="14">
        <v>16.016666666666666</v>
      </c>
    </row>
    <row r="205" spans="1:3" x14ac:dyDescent="0.3">
      <c r="A205" s="6">
        <v>4702921684</v>
      </c>
      <c r="B205" s="15">
        <v>9.85</v>
      </c>
      <c r="C205" s="16">
        <v>10.199999999999999</v>
      </c>
    </row>
    <row r="206" spans="1:3" x14ac:dyDescent="0.3">
      <c r="A206" s="4">
        <v>1503960366</v>
      </c>
      <c r="B206" s="13">
        <v>9.9</v>
      </c>
      <c r="C206" s="14">
        <v>10.183333333333334</v>
      </c>
    </row>
    <row r="207" spans="1:3" x14ac:dyDescent="0.3">
      <c r="A207" s="4">
        <v>6117666160</v>
      </c>
      <c r="B207" s="13">
        <v>10</v>
      </c>
      <c r="C207" s="14">
        <v>10.6</v>
      </c>
    </row>
    <row r="208" spans="1:3" x14ac:dyDescent="0.3">
      <c r="A208" s="6">
        <v>4319703577</v>
      </c>
      <c r="B208" s="15">
        <v>10.033333333333333</v>
      </c>
      <c r="C208" s="16">
        <v>10.633333333333333</v>
      </c>
    </row>
    <row r="209" spans="1:3" x14ac:dyDescent="0.3">
      <c r="A209" s="6">
        <v>5577150313</v>
      </c>
      <c r="B209" s="15">
        <v>10.050000000000001</v>
      </c>
      <c r="C209" s="16">
        <v>10.566666666666666</v>
      </c>
    </row>
    <row r="210" spans="1:3" x14ac:dyDescent="0.3">
      <c r="A210" s="6">
        <v>8378563200</v>
      </c>
      <c r="B210" s="15">
        <v>10.183333333333334</v>
      </c>
      <c r="C210" s="16">
        <v>11.483333333333333</v>
      </c>
    </row>
    <row r="211" spans="1:3" x14ac:dyDescent="0.3">
      <c r="A211" s="6">
        <v>4388161847</v>
      </c>
      <c r="B211" s="15">
        <v>10.316666666666666</v>
      </c>
      <c r="C211" s="16">
        <v>10.683333333333334</v>
      </c>
    </row>
    <row r="212" spans="1:3" x14ac:dyDescent="0.3">
      <c r="A212" s="4">
        <v>5553957443</v>
      </c>
      <c r="B212" s="13">
        <v>10.366666666666667</v>
      </c>
      <c r="C212" s="14">
        <v>11.433333333333334</v>
      </c>
    </row>
    <row r="213" spans="1:3" x14ac:dyDescent="0.3">
      <c r="A213" s="6">
        <v>6962181067</v>
      </c>
      <c r="B213" s="15">
        <v>10.5</v>
      </c>
      <c r="C213" s="16">
        <v>11.316666666666666</v>
      </c>
    </row>
    <row r="214" spans="1:3" x14ac:dyDescent="0.3">
      <c r="A214" s="6">
        <v>5553957443</v>
      </c>
      <c r="B214" s="15">
        <v>10.516666666666667</v>
      </c>
      <c r="C214" s="16">
        <v>12.083333333333334</v>
      </c>
    </row>
    <row r="215" spans="1:3" x14ac:dyDescent="0.3">
      <c r="A215" s="4">
        <v>1844505072</v>
      </c>
      <c r="B215" s="13">
        <v>10.733333333333333</v>
      </c>
      <c r="C215" s="14">
        <v>16.016666666666666</v>
      </c>
    </row>
    <row r="216" spans="1:3" x14ac:dyDescent="0.3">
      <c r="A216" s="6">
        <v>5553957443</v>
      </c>
      <c r="B216" s="15">
        <v>10.85</v>
      </c>
      <c r="C216" s="16">
        <v>11.433333333333334</v>
      </c>
    </row>
    <row r="217" spans="1:3" x14ac:dyDescent="0.3">
      <c r="A217" s="4">
        <v>5553957443</v>
      </c>
      <c r="B217" s="13">
        <v>10.966666666666667</v>
      </c>
      <c r="C217" s="14">
        <v>11.3</v>
      </c>
    </row>
    <row r="218" spans="1:3" x14ac:dyDescent="0.3">
      <c r="A218" s="4">
        <v>6117666160</v>
      </c>
      <c r="B218" s="13">
        <v>10.966666666666667</v>
      </c>
      <c r="C218" s="14">
        <v>11.633333333333333</v>
      </c>
    </row>
    <row r="219" spans="1:3" x14ac:dyDescent="0.3">
      <c r="A219" s="4">
        <v>7086361926</v>
      </c>
      <c r="B219" s="13">
        <v>11.35</v>
      </c>
      <c r="C219" s="14">
        <v>11.733333333333333</v>
      </c>
    </row>
    <row r="220" spans="1:3" x14ac:dyDescent="0.3">
      <c r="A220" s="6">
        <v>4319703577</v>
      </c>
      <c r="B220" s="15">
        <v>11.533333333333333</v>
      </c>
      <c r="C220" s="16">
        <v>12.033333333333333</v>
      </c>
    </row>
    <row r="221" spans="1:3" x14ac:dyDescent="0.3">
      <c r="A221" s="4">
        <v>1503960366</v>
      </c>
      <c r="B221" s="13">
        <v>11.666666666666666</v>
      </c>
      <c r="C221" s="14">
        <v>11.866666666666667</v>
      </c>
    </row>
    <row r="222" spans="1:3" x14ac:dyDescent="0.3">
      <c r="A222" s="6">
        <v>1844505072</v>
      </c>
      <c r="B222" s="15">
        <v>12.033333333333333</v>
      </c>
      <c r="C222" s="16">
        <v>16.016666666666666</v>
      </c>
    </row>
    <row r="223" spans="1:3" x14ac:dyDescent="0.3">
      <c r="A223" s="6">
        <v>1927972279</v>
      </c>
      <c r="B223" s="15">
        <v>12.5</v>
      </c>
      <c r="C223" s="16">
        <v>12.916666666666666</v>
      </c>
    </row>
    <row r="224" spans="1:3" x14ac:dyDescent="0.3">
      <c r="A224" s="6">
        <v>5553957443</v>
      </c>
      <c r="B224" s="15">
        <v>12.916666666666666</v>
      </c>
      <c r="C224" s="16">
        <v>14.05</v>
      </c>
    </row>
    <row r="225" spans="1:3" x14ac:dyDescent="0.3">
      <c r="A225" s="4">
        <v>1644430081</v>
      </c>
      <c r="B225" s="13">
        <v>13.266666666666667</v>
      </c>
      <c r="C225" s="14">
        <v>16.016666666666666</v>
      </c>
    </row>
  </sheetData>
  <autoFilter ref="A4:C225" xr:uid="{3653BF60-F567-4109-9E8F-34E77CBE4271}">
    <sortState xmlns:xlrd2="http://schemas.microsoft.com/office/spreadsheetml/2017/richdata2" ref="A5:C225">
      <sortCondition ref="B4"/>
    </sortState>
  </autoFilter>
  <mergeCells count="5">
    <mergeCell ref="A1:B2"/>
    <mergeCell ref="M1:P2"/>
    <mergeCell ref="M18:O19"/>
    <mergeCell ref="S1:U2"/>
    <mergeCell ref="X1:Z2"/>
  </mergeCells>
  <conditionalFormatting sqref="B5:B2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{F960A0EF-522B-4FC4-9CA9-653E0ACFEEE9}</x14:id>
        </ext>
      </extLst>
    </cfRule>
  </conditionalFormatting>
  <conditionalFormatting sqref="F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{E17DA1F2-407F-4C5A-99DF-A5F6FA604D39}</x14:id>
        </ext>
      </extLst>
    </cfRule>
  </conditionalFormatting>
  <conditionalFormatting sqref="N22:N1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{D7A6EFC5-D221-4290-B421-38CF0630CF18}</x14:id>
        </ext>
      </extLst>
    </cfRule>
  </conditionalFormatting>
  <conditionalFormatting sqref="T5:T18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{542C1AD2-4DA7-4BA3-B0E4-8BF3D324FF89}</x14:id>
        </ext>
      </extLst>
    </cfRule>
  </conditionalFormatting>
  <conditionalFormatting sqref="Y5:Y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{5D23F812-7B8E-4CA9-9B12-424B48A735E7}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60A0EF-522B-4FC4-9CA9-653E0ACFE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B5:B225</xm:sqref>
        </x14:conditionalFormatting>
        <x14:conditionalFormatting xmlns:xm="http://schemas.microsoft.com/office/excel/2006/main">
          <x14:cfRule type="dataBar" id="{E17DA1F2-407F-4C5A-99DF-A5F6FA604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D7A6EFC5-D221-4290-B421-38CF0630C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N22:N149</xm:sqref>
        </x14:conditionalFormatting>
        <x14:conditionalFormatting xmlns:xm="http://schemas.microsoft.com/office/excel/2006/main">
          <x14:cfRule type="dataBar" id="{542C1AD2-4DA7-4BA3-B0E4-8BF3D324F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T5:T186</xm:sqref>
        </x14:conditionalFormatting>
        <x14:conditionalFormatting xmlns:xm="http://schemas.microsoft.com/office/excel/2006/main">
          <x14:cfRule type="dataBar" id="{5D23F812-7B8E-4CA9-9B12-424B48A73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Y5:Y43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2 U b x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z d P 1 9 L P R h 3 F t 9 K F + s A M A A A D / / w M A U E s D B B Q A A g A I A A A A I Q D 4 B I E J x g I A A L c a A A A T A A A A R m 9 y b X V s Y X M v U 2 V j d G l v b j E u b e x Y 3 2 / a M B B + R + r / Y K U v I E V o t O s 0 b e K h h a F F K 1 P X o O 2 h T J W b X M G b Y y P 7 0 h V V / d 9 3 S W C t Q m g y 9 p C p D S + Q u y / 2 / f z O 2 E K A Q i v m Z 9 + 9 9 6 2 W n X M D I Q u 5 k M t j k t 4 I X F 5 G Y G Y k 7 D M J u N d i 9 P F 1 b A I g y c D e d I c 6 i C N Q 2 B 4 J C d 2 B V k g P t u 0 M 3 0 1 D j p z Z Q I A K Y A q 3 I N n C 6 B + 0 3 X Q k 8 E Q g G x L A A r J 2 r 5 M T T Y t s 6 A b 2 x u m 4 F 0 O Q I h I I p u + 4 j s s G W s a R s v 3 e k c s + q E C H Q s 3 6 v Y O j A 5 d 9 i T W C j 0 s J / Y e f 3 c 9 a w f e O m z m z 7 5 w Z H Z E u Z B + B h 2 C s Q 5 5 N + B U B V 5 q V v J 3 5 7 b K L l f x Y S j / g k h v b R x M / X n I w 5 y o J 2 m S 5 g I f l J o Y r e 6 1 N l F m c K G 2 7 Y H / 3 7 s 7 x Q v L M U / j m d T f B 3 b v s z l m H g 2 I E p E W S M 4 R b T J U T j V z 6 C A u 7 + W K q G w q L n D K x f l P F 0 R W Y T G 9 4 8 B P M E 4 h T P S N / V g Y I s I + g u b 2 + g s n y B k 8 s N 9 b k K H k h y 6 G n Y j b H U p Q P I Z U d r 7 D 1 g 3 1 j o W K E g n C N u D C y D J T a V Y r 6 Y 9 d W x I B L b U R e c 9 / Z a w l V W E 6 5 P l 2 / X 2 e f 5 m w o 6 d P D F 9 O m y 4 0 u / d d s e 0 n a b N q C d S Z 8 0 4 w y b n 7 1 g p N e T g L V y K Q S L 1 X g t + p k W Y 1 8 / 4 L N S 6 d D 9 V Z I Z 1 2 d T f D Y g I b y t l c / h S k 9 g O z A e V Y C L G j R m t K c 2 7 4 k y c / 9 + O m v o r H l 6 J l o z y H Q J t x 2 A l 0 R 0 n E a 1 i 2 Y i Y j A U y c Q 7 l A t v y C h K z q q e u p a 1 1 Q y R T a U 1 M 3 b Z 1 4 3 h X 9 X v q V x + j Q r m B G Z 6 k z H K q 2 k v H r E c X O P k 7 F X A P X s m K u Y y 3 N Y a I N r g N Q z Q f 6 v / 9 d 4 u 5 T a H L j B Z O Z d W i p 5 M r S m c t t m x w u f R w m L r N N N 4 Q W k 5 + z 8 w W U M O + R 7 3 8 m P o v Z B x 2 n m U T O P n i y a w p u 0 O i q n u U 5 r r t O a 6 7 T d 2 v W w a d e m X Z t 2 / U / a 9 T c A A A D / / w M A U E s B A i 0 A F A A G A A g A A A A h A C r d q k D S A A A A N w E A A B M A A A A A A A A A A A A A A A A A A A A A A F t D b 2 5 0 Z W 5 0 X 1 R 5 c G V z X S 5 4 b W x Q S w E C L Q A U A A I A C A A A A C E A 1 2 U b x 6 0 A A A D 3 A A A A E g A A A A A A A A A A A A A A A A A L A w A A Q 2 9 u Z m l n L 1 B h Y 2 t h Z 2 U u e G 1 s U E s B A i 0 A F A A C A A g A A A A h A P g E g Q n G A g A A t x o A A B M A A A A A A A A A A A A A A A A A 6 A M A A E Z v c m 1 1 b G F z L 1 N l Y 3 R p b 2 4 x L m 1 Q S w U G A A A A A A M A A w D C A A A A 3 w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J 5 A A A A A A A A 8 H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O V Q x N T o w O D o 1 N S 4 3 N z E w M T Y z W i I v P j x F b n R y e S B U e X B l P S J G a W x s Q 2 9 s d W 1 u V H l w Z X M i I F Z h b H V l P S J z Q X d Z R E J R V U R C U V V G Q l F N R E F 3 T U Q i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Z i M z Z i N G M t M D A 2 M S 0 0 M T B m L T k 4 Y j M t M m N m Y j M w N G Q 1 N j A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Y W l s e U F j d G l 2 a X R 5 X 2 1 l c m d l Z C I v P j w v U 3 R h Y m x l R W 5 0 c m l l c z 4 8 L 0 l 0 Z W 0 + P E l 0 Z W 0 + P E l 0 Z W 1 M b 2 N h d G l v b j 4 8 S X R l b V R 5 c G U + R m 9 y b X V s Y T w v S X R l b V R 5 c G U + P E l 0 Z W 1 Q Y X R o P l N l Y 3 R p b 2 4 x L 2 R h a W x 5 Q 2 F s b 3 J p Z X N f b W V y Z 2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O V Q x N T o w O T o x O C 4 5 N j Q 1 M z g z W i I v P j x F b n R y e S B U e X B l P S J G a W x s Q 2 9 s d W 1 u V H l w Z X M i I F Z h b H V l P S J z Q X d Z R C I v P j x F b n R y e S B U e X B l P S J G a W x s Q 2 9 s d W 1 u T m F t Z X M i I F Z h b H V l P S J z W y Z x d W 9 0 O 0 l k J n F 1 b 3 Q 7 L C Z x d W 9 0 O 0 F j d G l 2 a X R 5 R G F 5 J n F 1 b 3 Q 7 L C Z x d W 9 0 O 0 N h b G 9 y a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D I z M z k 1 N y 0 z N G I 0 L T Q w M T E t O T M 5 Y y 0 1 Y 2 Y w Y T A 4 N z c 5 Z j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D Y W x v c m l l c 1 9 t Z X J n Z W Q v Q 2 h h b m d l Z C B U e X B l L n t J Z C w w f S Z x d W 9 0 O y w m c X V v d D t T Z W N 0 a W 9 u M S 9 k Y W l s e U N h b G 9 y a W V z X 2 1 l c m d l Z C 9 D a G F u Z 2 V k I F R 5 c G U u e 0 F j d G l 2 a X R 5 R G F 5 L D F 9 J n F 1 b 3 Q 7 L C Z x d W 9 0 O 1 N l Y 3 R p b 2 4 x L 2 R h a W x 5 Q 2 F s b 3 J p Z X N f b W V y Z 2 V k L 0 N o Y W 5 n Z W Q g V H l w Z S 5 7 Q 2 F s b 3 J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p b H l D Y W x v c m l l c 1 9 t Z X J n Z W Q v Q 2 h h b m d l Z C B U e X B l L n t J Z C w w f S Z x d W 9 0 O y w m c X V v d D t T Z W N 0 a W 9 u M S 9 k Y W l s e U N h b G 9 y a W V z X 2 1 l c m d l Z C 9 D a G F u Z 2 V k I F R 5 c G U u e 0 F j d G l 2 a X R 5 R G F 5 L D F 9 J n F 1 b 3 Q 7 L C Z x d W 9 0 O 1 N l Y 3 R p b 2 4 x L 2 R h a W x 5 Q 2 F s b 3 J p Z X N f b W V y Z 2 V k L 0 N o Y W 5 n Z W Q g V H l w Z S 5 7 Q 2 F s b 3 J p Z X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a W x 5 S W 5 0 Z W 5 z a X R p Z X N f b W V y Z 2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O V Q x N T o w O T o z N i 4 0 N D Q 2 N T M x W i I v P j x F b n R y e S B U e X B l P S J G a W x s Q 2 9 s d W 1 u V H l w Z X M i I F Z h b H V l P S J z Q X d Z R E F 3 T U R C U V V G Q l E 9 P S I v P j x F b n R y e S B U e X B l P S J G a W x s Q 2 9 s d W 1 u T m F t Z X M i I F Z h b H V l P S J z W y Z x d W 9 0 O 0 l k J n F 1 b 3 Q 7 L C Z x d W 9 0 O 0 F j d G l 2 a X R 5 R G F 5 J n F 1 b 3 Q 7 L C Z x d W 9 0 O 1 N l Z G V u d G F y e U 1 p b n V 0 Z X M m c X V v d D s s J n F 1 b 3 Q 7 T G l n a H R s e U F j d G l 2 Z U 1 p b n V 0 Z X M m c X V v d D s s J n F 1 b 3 Q 7 R m F p c m x 5 Q W N 0 a X Z l T W l u d X R l c y Z x d W 9 0 O y w m c X V v d D t W Z X J 5 Q W N 0 a X Z l T W l u d X R l c y Z x d W 9 0 O y w m c X V v d D t T Z W R l b n R h c n l B Y 3 R p d m V E a X N 0 Y W 5 j Z S Z x d W 9 0 O y w m c X V v d D t M a W d o d E F j d G l 2 Z U R p c 3 R h b m N l J n F 1 b 3 Q 7 L C Z x d W 9 0 O 0 1 v Z G V y Y X R l b H l B Y 3 R p d m V E a X N 0 Y W 5 j Z S Z x d W 9 0 O y w m c X V v d D t W Z X J 5 Q W N 0 a X Z l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2 O T M 0 M T F m L T h i O D Q t N D J j N S 1 h Y j I w L W Q 2 N z U 0 M D h m Y m Y y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b n R l b n N p d G l l c 1 9 t Z X J n Z W Q v Q 2 h h b m d l Z C B U e X B l L n t J Z C w w f S Z x d W 9 0 O y w m c X V v d D t T Z W N 0 a W 9 u M S 9 k Y W l s e U l u d G V u c 2 l 0 a W V z X 2 1 l c m d l Z C 9 D a G F u Z 2 V k I F R 5 c G U u e 0 F j d G l 2 a X R 5 R G F 5 L D F 9 J n F 1 b 3 Q 7 L C Z x d W 9 0 O 1 N l Y 3 R p b 2 4 x L 2 R h a W x 5 S W 5 0 Z W 5 z a X R p Z X N f b W V y Z 2 V k L 0 N o Y W 5 n Z W Q g V H l w Z S 5 7 U 2 V k Z W 5 0 Y X J 5 T W l u d X R l c y w y f S Z x d W 9 0 O y w m c X V v d D t T Z W N 0 a W 9 u M S 9 k Y W l s e U l u d G V u c 2 l 0 a W V z X 2 1 l c m d l Z C 9 D a G F u Z 2 V k I F R 5 c G U u e 0 x p Z 2 h 0 b H l B Y 3 R p d m V N a W 5 1 d G V z L D N 9 J n F 1 b 3 Q 7 L C Z x d W 9 0 O 1 N l Y 3 R p b 2 4 x L 2 R h a W x 5 S W 5 0 Z W 5 z a X R p Z X N f b W V y Z 2 V k L 0 N o Y W 5 n Z W Q g V H l w Z S 5 7 R m F p c m x 5 Q W N 0 a X Z l T W l u d X R l c y w 0 f S Z x d W 9 0 O y w m c X V v d D t T Z W N 0 a W 9 u M S 9 k Y W l s e U l u d G V u c 2 l 0 a W V z X 2 1 l c m d l Z C 9 D a G F u Z 2 V k I F R 5 c G U u e 1 Z l c n l B Y 3 R p d m V N a W 5 1 d G V z L D V 9 J n F 1 b 3 Q 7 L C Z x d W 9 0 O 1 N l Y 3 R p b 2 4 x L 2 R h a W x 5 S W 5 0 Z W 5 z a X R p Z X N f b W V y Z 2 V k L 0 N o Y W 5 n Z W Q g V H l w Z S 5 7 U 2 V k Z W 5 0 Y X J 5 Q W N 0 a X Z l R G l z d G F u Y 2 U s N n 0 m c X V v d D s s J n F 1 b 3 Q 7 U 2 V j d G l v b j E v Z G F p b H l J b n R l b n N p d G l l c 1 9 t Z X J n Z W Q v Q 2 h h b m d l Z C B U e X B l L n t M a W d o d E F j d G l 2 Z U R p c 3 R h b m N l L D d 9 J n F 1 b 3 Q 7 L C Z x d W 9 0 O 1 N l Y 3 R p b 2 4 x L 2 R h a W x 5 S W 5 0 Z W 5 z a X R p Z X N f b W V y Z 2 V k L 0 N o Y W 5 n Z W Q g V H l w Z S 5 7 T W 9 k Z X J h d G V s e U F j d G l 2 Z U R p c 3 R h b m N l L D h 9 J n F 1 b 3 Q 7 L C Z x d W 9 0 O 1 N l Y 3 R p b 2 4 x L 2 R h a W x 5 S W 5 0 Z W 5 z a X R p Z X N f b W V y Z 2 V k L 0 N o Y W 5 n Z W Q g V H l w Z S 5 7 V m V y e U F j d G l 2 Z U R p c 3 R h b m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l s e U l u d G V u c 2 l 0 a W V z X 2 1 l c m d l Z C 9 D a G F u Z 2 V k I F R 5 c G U u e 0 l k L D B 9 J n F 1 b 3 Q 7 L C Z x d W 9 0 O 1 N l Y 3 R p b 2 4 x L 2 R h a W x 5 S W 5 0 Z W 5 z a X R p Z X N f b W V y Z 2 V k L 0 N o Y W 5 n Z W Q g V H l w Z S 5 7 Q W N 0 a X Z p d H l E Y X k s M X 0 m c X V v d D s s J n F 1 b 3 Q 7 U 2 V j d G l v b j E v Z G F p b H l J b n R l b n N p d G l l c 1 9 t Z X J n Z W Q v Q 2 h h b m d l Z C B U e X B l L n t T Z W R l b n R h c n l N a W 5 1 d G V z L D J 9 J n F 1 b 3 Q 7 L C Z x d W 9 0 O 1 N l Y 3 R p b 2 4 x L 2 R h a W x 5 S W 5 0 Z W 5 z a X R p Z X N f b W V y Z 2 V k L 0 N o Y W 5 n Z W Q g V H l w Z S 5 7 T G l n a H R s e U F j d G l 2 Z U 1 p b n V 0 Z X M s M 3 0 m c X V v d D s s J n F 1 b 3 Q 7 U 2 V j d G l v b j E v Z G F p b H l J b n R l b n N p d G l l c 1 9 t Z X J n Z W Q v Q 2 h h b m d l Z C B U e X B l L n t G Y W l y b H l B Y 3 R p d m V N a W 5 1 d G V z L D R 9 J n F 1 b 3 Q 7 L C Z x d W 9 0 O 1 N l Y 3 R p b 2 4 x L 2 R h a W x 5 S W 5 0 Z W 5 z a X R p Z X N f b W V y Z 2 V k L 0 N o Y W 5 n Z W Q g V H l w Z S 5 7 V m V y e U F j d G l 2 Z U 1 p b n V 0 Z X M s N X 0 m c X V v d D s s J n F 1 b 3 Q 7 U 2 V j d G l v b j E v Z G F p b H l J b n R l b n N p d G l l c 1 9 t Z X J n Z W Q v Q 2 h h b m d l Z C B U e X B l L n t T Z W R l b n R h c n l B Y 3 R p d m V E a X N 0 Y W 5 j Z S w 2 f S Z x d W 9 0 O y w m c X V v d D t T Z W N 0 a W 9 u M S 9 k Y W l s e U l u d G V u c 2 l 0 a W V z X 2 1 l c m d l Z C 9 D a G F u Z 2 V k I F R 5 c G U u e 0 x p Z 2 h 0 Q W N 0 a X Z l R G l z d G F u Y 2 U s N 3 0 m c X V v d D s s J n F 1 b 3 Q 7 U 2 V j d G l v b j E v Z G F p b H l J b n R l b n N p d G l l c 1 9 t Z X J n Z W Q v Q 2 h h b m d l Z C B U e X B l L n t N b 2 R l c m F 0 Z W x 5 Q W N 0 a X Z l R G l z d G F u Y 2 U s O H 0 m c X V v d D s s J n F 1 b 3 Q 7 U 2 V j d G l v b j E v Z G F p b H l J b n R l b n N p d G l l c 1 9 t Z X J n Z W Q v Q 2 h h b m d l Z C B U e X B l L n t W Z X J 5 Q W N 0 a X Z l R G l z d G F u Y 2 U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a W x 5 U 3 R l c H N f b W V y Z 2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O V Q x N T o w O T o 1 M i 4 1 N T E y M D M 0 W i I v P j x F b n R y e S B U e X B l P S J G a W x s Q 2 9 s d W 1 u V H l w Z X M i I F Z h b H V l P S J z Q X d Z R C I v P j x F b n R y e S B U e X B l P S J G a W x s Q 2 9 s d W 1 u T m F t Z X M i I F Z h b H V l P S J z W y Z x d W 9 0 O 0 l k J n F 1 b 3 Q 7 L C Z x d W 9 0 O 0 F j d G l 2 a X R 5 R G F 5 J n F 1 b 3 Q 7 L C Z x d W 9 0 O 1 N 0 Z X B U b 3 R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V j Y z c w M G Q t Y z g y M i 0 0 Z j I 0 L W E 3 Y W E t Z m I 5 Z D Y w M T k z Y j k 1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U 3 R l c H N f b W V y Z 2 V k L 0 N o Y W 5 n Z W Q g V H l w Z S 5 7 S W Q s M H 0 m c X V v d D s s J n F 1 b 3 Q 7 U 2 V j d G l v b j E v Z G F p b H l T d G V w c 1 9 t Z X J n Z W Q v Q 2 h h b m d l Z C B U e X B l L n t B Y 3 R p d m l 0 e U R h e S w x f S Z x d W 9 0 O y w m c X V v d D t T Z W N 0 a W 9 u M S 9 k Y W l s e V N 0 Z X B z X 2 1 l c m d l Z C 9 D a G F u Z 2 V k I F R 5 c G U u e 1 N 0 Z X B U b 3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l s e V N 0 Z X B z X 2 1 l c m d l Z C 9 D a G F u Z 2 V k I F R 5 c G U u e 0 l k L D B 9 J n F 1 b 3 Q 7 L C Z x d W 9 0 O 1 N l Y 3 R p b 2 4 x L 2 R h a W x 5 U 3 R l c H N f b W V y Z 2 V k L 0 N o Y W 5 n Z W Q g V H l w Z S 5 7 Q W N 0 a X Z p d H l E Y X k s M X 0 m c X V v d D s s J n F 1 b 3 Q 7 U 2 V j d G l v b j E v Z G F p b H l T d G V w c 1 9 t Z X J n Z W Q v Q 2 h h b m d l Z C B U e X B l L n t T d G V w V G 9 0 Y W w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O V Q x N T o x M D o w O C 4 y N D k x O D c 1 W i I v P j x F b n R y e S B U e X B l P S J G a W x s Q 2 9 s d W 1 u V H l w Z X M i I F Z h b H V l P S J z Q X d Z R E F 3 T T 0 i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3 Z D E x M z c w L T Q 1 M G Y t N D Q 2 Y y 1 h N D N m L W Y 2 Z m N i M T B i M j I 0 N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2 h h b m d l Z C B U e X B l L n t J Z C w w f S Z x d W 9 0 O y w m c X V v d D t T Z W N 0 a W 9 u M S 9 z b G V l c E R h e V 9 t Z X J n Z W Q v Q 2 h h b m d l Z C B U e X B l L n t T b G V l c E R h e S w x f S Z x d W 9 0 O y w m c X V v d D t T Z W N 0 a W 9 u M S 9 z b G V l c E R h e V 9 t Z X J n Z W Q v Q 2 h h b m d l Z C B U e X B l L n t U b 3 R h b F N s Z W V w U m V j b 3 J k c y w y f S Z x d W 9 0 O y w m c X V v d D t T Z W N 0 a W 9 u M S 9 z b G V l c E R h e V 9 t Z X J n Z W Q v Q 2 h h b m d l Z C B U e X B l L n t U b 3 R h b E 1 p b n V 0 Z X N B c 2 x l Z X A s M 3 0 m c X V v d D s s J n F 1 b 3 Q 7 U 2 V j d G l v b j E v c 2 x l Z X B E Y X l f b W V y Z 2 V k L 0 N o Y W 5 n Z W Q g V H l w Z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L 0 N o Y W 5 n Z W Q g V H l w Z S 5 7 S W Q s M H 0 m c X V v d D s s J n F 1 b 3 Q 7 U 2 V j d G l v b j E v c 2 x l Z X B E Y X l f b W V y Z 2 V k L 0 N o Y W 5 n Z W Q g V H l w Z S 5 7 U 2 x l Z X B E Y X k s M X 0 m c X V v d D s s J n F 1 b 3 Q 7 U 2 V j d G l v b j E v c 2 x l Z X B E Y X l f b W V y Z 2 V k L 0 N o Y W 5 n Z W Q g V H l w Z S 5 7 V G 9 0 Y W x T b G V l c F J l Y 2 9 y Z H M s M n 0 m c X V v d D s s J n F 1 b 3 Q 7 U 2 V j d G l v b j E v c 2 x l Z X B E Y X l f b W V y Z 2 V k L 0 N o Y W 5 n Z W Q g V H l w Z S 5 7 V G 9 0 Y W x N a W 5 1 d G V z Q X N s Z W V w L D N 9 J n F 1 b 3 Q 7 L C Z x d W 9 0 O 1 N l Y 3 R p b 2 4 x L 3 N s Z W V w R G F 5 X 2 1 l c m d l Z C 9 D a G F u Z 2 V k I F R 5 c G U u e 1 R v d G F s V G l t Z U l u Q m V k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A 5 V D E 1 O j E w O j M y L j M 5 N j U x M T F a I i 8 + P E V u d H J 5 I F R 5 c G U 9 I k Z p b G x D b 2 x 1 b W 5 U e X B l c y I g V m F s d W U 9 I n N B d 1 l G Q l F N R k F R T T 0 i L z 4 8 R W 5 0 c n k g V H l w Z T 0 i R m l s b E N v b H V t b k 5 h b W V z I i B W Y W x 1 Z T 0 i c 1 s m c X V v d D t J Z C Z x d W 9 0 O y w m c X V v d D t E Y X R l J n F 1 b 3 Q 7 L C Z x d W 9 0 O 1 d l a W d o d E t n J n F 1 b 3 Q 7 L C Z x d W 9 0 O 1 d l a W d o d F B v d W 5 k c y Z x d W 9 0 O y w m c X V v d D t G Y X Q m c X V v d D s s J n F 1 b 3 Q 7 Q k 1 J J n F 1 b 3 Q 7 L C Z x d W 9 0 O 0 l z T W F u d W F s U m V w b 3 J 0 J n F 1 b 3 Q 7 L C Z x d W 9 0 O 0 x v Z 0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z I z N 2 V i N y 1 m N G Y y L T R h Y z M t O T Y 2 N S 0 0 N W U 1 Z j R l M j g w Z m Y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2 h h b m d l Z C B U e X B l L n t J Z C w w f S Z x d W 9 0 O y w m c X V v d D t T Z W N 0 a W 9 u M S 9 3 Z W l n a H R M b 2 d J b m Z v X 2 1 l c m d l Z C 9 D a G F u Z 2 V k I F R 5 c G U u e 0 R h d G U s M X 0 m c X V v d D s s J n F 1 b 3 Q 7 U 2 V j d G l v b j E v d 2 V p Z 2 h 0 T G 9 n S W 5 m b 1 9 t Z X J n Z W Q v Q 2 h h b m d l Z C B U e X B l L n t X Z W l n a H R L Z y w y f S Z x d W 9 0 O y w m c X V v d D t T Z W N 0 a W 9 u M S 9 3 Z W l n a H R M b 2 d J b m Z v X 2 1 l c m d l Z C 9 D a G F u Z 2 V k I F R 5 c G U u e 1 d l a W d o d F B v d W 5 k c y w z f S Z x d W 9 0 O y w m c X V v d D t T Z W N 0 a W 9 u M S 9 3 Z W l n a H R M b 2 d J b m Z v X 2 1 l c m d l Z C 9 D a G F u Z 2 V k I F R 5 c G U u e 0 Z h d C w 0 f S Z x d W 9 0 O y w m c X V v d D t T Z W N 0 a W 9 u M S 9 3 Z W l n a H R M b 2 d J b m Z v X 2 1 l c m d l Z C 9 D a G F u Z 2 V k I F R 5 c G U u e 0 J N S S w 1 f S Z x d W 9 0 O y w m c X V v d D t T Z W N 0 a W 9 u M S 9 3 Z W l n a H R M b 2 d J b m Z v X 2 1 l c m d l Z C 9 D a G F u Z 2 V k I F R 5 c G U u e 0 l z T W F u d W F s U m V w b 3 J 0 L D Z 9 J n F 1 b 3 Q 7 L C Z x d W 9 0 O 1 N l Y 3 R p b 2 4 x L 3 d l a W d o d E x v Z 0 l u Z m 9 f b W V y Z 2 V k L 0 N o Y W 5 n Z W Q g V H l w Z S 5 7 T G 9 n S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2 V p Z 2 h 0 T G 9 n S W 5 m b 1 9 t Z X J n Z W Q v Q 2 h h b m d l Z C B U e X B l L n t J Z C w w f S Z x d W 9 0 O y w m c X V v d D t T Z W N 0 a W 9 u M S 9 3 Z W l n a H R M b 2 d J b m Z v X 2 1 l c m d l Z C 9 D a G F u Z 2 V k I F R 5 c G U u e 0 R h d G U s M X 0 m c X V v d D s s J n F 1 b 3 Q 7 U 2 V j d G l v b j E v d 2 V p Z 2 h 0 T G 9 n S W 5 m b 1 9 t Z X J n Z W Q v Q 2 h h b m d l Z C B U e X B l L n t X Z W l n a H R L Z y w y f S Z x d W 9 0 O y w m c X V v d D t T Z W N 0 a W 9 u M S 9 3 Z W l n a H R M b 2 d J b m Z v X 2 1 l c m d l Z C 9 D a G F u Z 2 V k I F R 5 c G U u e 1 d l a W d o d F B v d W 5 k c y w z f S Z x d W 9 0 O y w m c X V v d D t T Z W N 0 a W 9 u M S 9 3 Z W l n a H R M b 2 d J b m Z v X 2 1 l c m d l Z C 9 D a G F u Z 2 V k I F R 5 c G U u e 0 Z h d C w 0 f S Z x d W 9 0 O y w m c X V v d D t T Z W N 0 a W 9 u M S 9 3 Z W l n a H R M b 2 d J b m Z v X 2 1 l c m d l Z C 9 D a G F u Z 2 V k I F R 5 c G U u e 0 J N S S w 1 f S Z x d W 9 0 O y w m c X V v d D t T Z W N 0 a W 9 u M S 9 3 Z W l n a H R M b 2 d J b m Z v X 2 1 l c m d l Z C 9 D a G F u Z 2 V k I F R 5 c G U u e 0 l z T W F u d W F s U m V w b 3 J 0 L D Z 9 J n F 1 b 3 Q 7 L C Z x d W 9 0 O 1 N l Y 3 R p b 2 4 x L 3 d l a W d o d E x v Z 0 l u Z m 9 f b W V y Z 2 V k L 0 N o Y W 5 n Z W Q g V H l w Z S 5 7 T G 9 n S W Q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d l a W d o d E x v Z 0 l u Z m 9 f b W V y Z 2 V k I i 8 + P C 9 T d G F i b G V F b n R y a W V z P j w v S X R l b T 4 8 S X R l b T 4 8 S X R l b U x v Y 2 F 0 a W 9 u P j x J d G V t V H l w Z T 5 G b 3 J t d W x h P C 9 J d G V t V H l w Z T 4 8 S X R l b V B h d G g + U 2 V j d G l v b j E v a G V h c n R y Y X R l X 3 N l Y 2 9 u Z H N f b W V y Z 2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d v c m t z a G V l d E 1 h e F J v d 3 N F e G N l Z W R l Z C I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L z 4 8 R W 5 0 c n k g V H l w Z T 0 i R m l s b E x h c 3 R V c G R h d G V k I i B W Y W x 1 Z T 0 i Z D I w M j Q t M D Y t M D l U M T U 6 M j I 6 M z c u M T k 2 O T M 4 M l o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j M w Y m N i N S 0 y O D l l L T Q 0 M z I t O T A x Y y 0 2 M D I 0 N z Q 3 Z m Q 2 N G M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x M F Q y M j o z M z o x M C 4 y M j c z M z U 4 W i I v P j x F b n R y e S B U e X B l P S J G a W x s Q 2 9 s d W 1 u V H l w Z X M i I F Z h b H V l P S J z Q X d Z R E F 3 T T 0 i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k Y z F h N D l m L T U 3 M W U t N G U 5 Y i 0 5 O G R l L W F k N m M 2 N j g 2 M 2 E 3 M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g K D I p L 0 N o Y W 5 n Z W Q g V H l w Z S 5 7 S W Q s M H 0 m c X V v d D s s J n F 1 b 3 Q 7 U 2 V j d G l v b j E v c 2 x l Z X B E Y X l f b W V y Z 2 V k I C g y K S 9 D a G F u Z 2 V k I F R 5 c G U u e 1 N s Z W V w R G F 5 L D F 9 J n F 1 b 3 Q 7 L C Z x d W 9 0 O 1 N l Y 3 R p b 2 4 x L 3 N s Z W V w R G F 5 X 2 1 l c m d l Z C A o M i k v Q 2 h h b m d l Z C B U e X B l L n t U b 3 R h b F N s Z W V w U m V j b 3 J k c y w y f S Z x d W 9 0 O y w m c X V v d D t T Z W N 0 a W 9 u M S 9 z b G V l c E R h e V 9 t Z X J n Z W Q g K D I p L 0 N o Y W 5 n Z W Q g V H l w Z S 5 7 V G 9 0 Y W x N a W 5 1 d G V z Q X N s Z W V w L D N 9 J n F 1 b 3 Q 7 L C Z x d W 9 0 O 1 N l Y 3 R p b 2 4 x L 3 N s Z W V w R G F 5 X 2 1 l c m d l Z C A o M i k v Q 2 h h b m d l Z C B U e X B l L n t U b 3 R h b F R p b W V J b k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G V l c E R h e V 9 t Z X J n Z W Q g K D I p L 0 N o Y W 5 n Z W Q g V H l w Z S 5 7 S W Q s M H 0 m c X V v d D s s J n F 1 b 3 Q 7 U 2 V j d G l v b j E v c 2 x l Z X B E Y X l f b W V y Z 2 V k I C g y K S 9 D a G F u Z 2 V k I F R 5 c G U u e 1 N s Z W V w R G F 5 L D F 9 J n F 1 b 3 Q 7 L C Z x d W 9 0 O 1 N l Y 3 R p b 2 4 x L 3 N s Z W V w R G F 5 X 2 1 l c m d l Z C A o M i k v Q 2 h h b m d l Z C B U e X B l L n t U b 3 R h b F N s Z W V w U m V j b 3 J k c y w y f S Z x d W 9 0 O y w m c X V v d D t T Z W N 0 a W 9 u M S 9 z b G V l c E R h e V 9 t Z X J n Z W Q g K D I p L 0 N o Y W 5 n Z W Q g V H l w Z S 5 7 V G 9 0 Y W x N a W 5 1 d G V z Q X N s Z W V w L D N 9 J n F 1 b 3 Q 7 L C Z x d W 9 0 O 1 N l Y 3 R p b 2 4 x L 3 N s Z W V w R G F 5 X 2 1 l c m d l Z C A o M i k v Q 2 h h b m d l Z C B U e X B l L n t U b 3 R h b F R p b W V J b k J l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A 5 V D E 1 O j A 4 O j U 1 L j c 3 M T A x N j N a I i 8 + P E V u d H J 5 I F R 5 c G U 9 I k Z p b G x D b 2 x 1 b W 5 U e X B l c y I g V m F s d W U 9 I n N B d 1 l E Q l F V R E J R V U Z C U U 1 E Q X d N R C I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D Q 4 M m Q y M C 0 2 O T Y z L T Q 3 M G E t O T E w Z i 0 w N D g 5 Z G V l N T Q 3 N j M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l U M T U 6 M D g 6 N T U u N z c x M D E 2 M 1 o i L z 4 8 R W 5 0 c n k g V H l w Z T 0 i R m l s b E N v b H V t b l R 5 c G V z I i B W Y W x 1 Z T 0 i c 0 F 3 W U R C U V V E Q l F V R k J R T U R B d 0 1 E I i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N T Y w M G I 4 L T N k O G U t N D I z Z S 0 4 Z T M y L T U 3 Z D Q z N T Z l M z V i Y y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D Y W x v c m l l c 1 9 t Z X J n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U N h b G 9 y a W V z X 2 1 l c m d l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a W x 5 Q 2 F s b 3 J p Z X N f b W V y Z 2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U l u d G V u c 2 l 0 a W V z X 2 1 l c m d l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a W x 5 S W 5 0 Z W 5 z a X R p Z X N f b W V y Z 2 V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J b n R l b n N p d G l l c 1 9 t Z X J n Z W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a W x 5 U 3 R l c H N f b W V y Z 2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T d G V w c 1 9 t Z X J n Z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V N 0 Z X B z X 2 1 l c m d l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Z W l n a H R M b 2 d J b m Z v X 2 1 l c m d l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l a W d o d E x v Z 0 l u Z m 9 f b W V y Z 2 V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J 0 c m F 0 Z V 9 z Z W N v b m R z X 2 1 l c m d l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l Y X J 0 c m F 0 Z V 9 z Z W N v b m R z X 2 1 l c m d l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x l Z X B E Y X l f b W V y Z 2 V k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U F j d G l 2 a X R 5 X 2 1 l c m d l Z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a W x 5 Q W N 0 a X Z p d H l f b W V y Z 2 V k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B Y 3 R p d m l 0 e V 9 t Z X J n Z W Q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a W x 5 Q W N 0 a X Z p d H l f b W V y Z 2 V k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p b H l B Y 3 R p d m l 0 e V 9 t Z X J n Z W Q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l s e U F j d G l 2 a X R 5 X 2 1 l c m d l Z C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Q k P h 8 o 1 b R O g 3 R O W k T O s L Y A A A A A A g A A A A A A E G Y A A A A B A A A g A A A A Y t W u 7 3 r A j g v J b V d o s J 4 5 U v q 0 x e H + B w F r I c 9 i L x k c 0 2 g A A A A A D o A A A A A C A A A g A A A A 2 q J P r C s f A F J O n M S o W 1 H L j 3 O o C x A n q Z G N z C o 2 l l a 7 w / d Q A A A A d o c h M 8 H Q 3 H k m 5 8 O 3 e H b h a b V G o Q 7 m Q n z R F N A a b z G 4 s W K F v 3 E X f q O Y d s l W e C S z P t Q j 6 k k 8 S U G I U i P U U K h Q 1 I U Z W m X y v W T B h j X o T s Q K t t N q G q d A A A A A R c q 4 Q V w O 6 n F 4 z Z G U e s D t T 9 z j Z T p s P S u Z A U p 6 D M S 3 I G 1 B Z C Q r V d T 7 S L Z G 5 T 1 J 7 P i k J u g z h H d 3 R b Y P Z h d E b J J F 8 w = = < / D a t a M a s h u p > 
</file>

<file path=customXml/itemProps1.xml><?xml version="1.0" encoding="utf-8"?>
<ds:datastoreItem xmlns:ds="http://schemas.openxmlformats.org/officeDocument/2006/customXml" ds:itemID="{46558C7F-3F42-4F74-A418-D1D0FBFFE2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wefit required set</vt:lpstr>
      <vt:lpstr>chartes for Q4</vt:lpstr>
      <vt:lpstr>weightLogInfo_merged</vt:lpstr>
      <vt:lpstr>learnfit customer</vt:lpstr>
      <vt:lpstr>fitwear</vt:lpstr>
      <vt:lpstr>SLEEPYNIGHTS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2024-06-09T15:08:19Z</dcterms:created>
  <dcterms:modified xsi:type="dcterms:W3CDTF">2024-06-13T13:58:03Z</dcterms:modified>
</cp:coreProperties>
</file>