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C\"/>
    </mc:Choice>
  </mc:AlternateContent>
  <xr:revisionPtr revIDLastSave="0" documentId="13_ncr:1_{4B94C94B-B7B5-49D3-B7B6-6657EE320F31}" xr6:coauthVersionLast="36" xr6:coauthVersionMax="36" xr10:uidLastSave="{00000000-0000-0000-0000-000000000000}"/>
  <bookViews>
    <workbookView xWindow="0" yWindow="0" windowWidth="15200" windowHeight="6810" activeTab="2" xr2:uid="{00000000-000D-0000-FFFF-FFFF00000000}"/>
  </bookViews>
  <sheets>
    <sheet name="HW_TS" sheetId="1" r:id="rId1"/>
    <sheet name="Sheet1" sheetId="2" r:id="rId2"/>
    <sheet name="Sheet2" sheetId="3" r:id="rId3"/>
  </sheets>
  <definedNames>
    <definedName name="solver_adj" localSheetId="0" hidden="1">HW_TS!$O$3:$O$5</definedName>
    <definedName name="solver_adj" localSheetId="1" hidden="1">Sheet1!$P$2:$P$4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HW_TS!$O$3:$O$5</definedName>
    <definedName name="solver_lhs1" localSheetId="1" hidden="1">Sheet1!$P$2:$P$4</definedName>
    <definedName name="solver_lhs2" localSheetId="0" hidden="1">HW_TS!$O$3:$O$5</definedName>
    <definedName name="solver_lhs2" localSheetId="1" hidden="1">Sheet1!$P$2:$P$4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HW_TS!$O$6</definedName>
    <definedName name="solver_opt" localSheetId="1" hidden="1">Sheet1!$P$5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0" hidden="1">1</definedName>
    <definedName name="solver_rhs1" localSheetId="1" hidden="1">1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E145" i="1" l="1"/>
  <c r="F158" i="1"/>
  <c r="F159" i="1"/>
  <c r="F160" i="1"/>
  <c r="F161" i="1"/>
  <c r="F162" i="1"/>
  <c r="F163" i="1"/>
  <c r="F164" i="1"/>
  <c r="F165" i="1"/>
  <c r="F166" i="1"/>
  <c r="F167" i="1"/>
  <c r="F168" i="1"/>
  <c r="F169" i="1"/>
  <c r="C15" i="2" l="1"/>
  <c r="E15" i="2" s="1"/>
  <c r="E14" i="2"/>
  <c r="D14" i="2"/>
  <c r="C14" i="2"/>
  <c r="E3" i="2"/>
  <c r="E4" i="2"/>
  <c r="E5" i="2"/>
  <c r="E6" i="2"/>
  <c r="E7" i="2"/>
  <c r="E8" i="2"/>
  <c r="E9" i="2"/>
  <c r="E10" i="2"/>
  <c r="E11" i="2"/>
  <c r="E12" i="2"/>
  <c r="E13" i="2"/>
  <c r="E2" i="2"/>
  <c r="G14" i="1"/>
  <c r="F14" i="1"/>
  <c r="C15" i="1"/>
  <c r="E14" i="1"/>
  <c r="D14" i="1"/>
  <c r="C14" i="1"/>
  <c r="E3" i="1"/>
  <c r="E4" i="1"/>
  <c r="E5" i="1"/>
  <c r="E6" i="1"/>
  <c r="E7" i="1"/>
  <c r="E8" i="1"/>
  <c r="E9" i="1"/>
  <c r="E10" i="1"/>
  <c r="E11" i="1"/>
  <c r="E12" i="1"/>
  <c r="E13" i="1"/>
  <c r="E2" i="1"/>
  <c r="D15" i="2" l="1"/>
  <c r="C16" i="2" s="1"/>
  <c r="E16" i="2" s="1"/>
  <c r="E15" i="1"/>
  <c r="D15" i="1"/>
  <c r="F15" i="2" l="1"/>
  <c r="G15" i="2" s="1"/>
  <c r="D16" i="2"/>
  <c r="C17" i="2" s="1"/>
  <c r="C16" i="1"/>
  <c r="F15" i="1"/>
  <c r="G15" i="1" s="1"/>
  <c r="F16" i="2" l="1"/>
  <c r="G16" i="2" s="1"/>
  <c r="D17" i="2"/>
  <c r="C18" i="2" s="1"/>
  <c r="E17" i="2"/>
  <c r="D16" i="1"/>
  <c r="F16" i="1" s="1"/>
  <c r="G16" i="1" s="1"/>
  <c r="E16" i="1"/>
  <c r="F17" i="2" l="1"/>
  <c r="G17" i="2" s="1"/>
  <c r="D18" i="2"/>
  <c r="C19" i="2" s="1"/>
  <c r="E18" i="2"/>
  <c r="C17" i="1"/>
  <c r="E17" i="1" s="1"/>
  <c r="F18" i="2" l="1"/>
  <c r="G18" i="2" s="1"/>
  <c r="D19" i="2"/>
  <c r="C20" i="2" s="1"/>
  <c r="E19" i="2"/>
  <c r="D17" i="1"/>
  <c r="C18" i="1" s="1"/>
  <c r="E18" i="1" s="1"/>
  <c r="D18" i="1" l="1"/>
  <c r="C19" i="1" s="1"/>
  <c r="D19" i="1" s="1"/>
  <c r="C20" i="1" s="1"/>
  <c r="F17" i="1"/>
  <c r="G17" i="1" s="1"/>
  <c r="F19" i="2"/>
  <c r="G19" i="2" s="1"/>
  <c r="D20" i="2"/>
  <c r="C21" i="2" s="1"/>
  <c r="E20" i="2"/>
  <c r="E19" i="1" l="1"/>
  <c r="F18" i="1"/>
  <c r="G18" i="1" s="1"/>
  <c r="F20" i="2"/>
  <c r="G20" i="2" s="1"/>
  <c r="D21" i="2"/>
  <c r="C22" i="2" s="1"/>
  <c r="E21" i="2"/>
  <c r="F19" i="1"/>
  <c r="G19" i="1" s="1"/>
  <c r="D20" i="1"/>
  <c r="C21" i="1" s="1"/>
  <c r="E20" i="1"/>
  <c r="F21" i="2" l="1"/>
  <c r="G21" i="2" s="1"/>
  <c r="D22" i="2"/>
  <c r="C23" i="2" s="1"/>
  <c r="E22" i="2"/>
  <c r="F20" i="1"/>
  <c r="G20" i="1" s="1"/>
  <c r="D21" i="1"/>
  <c r="F21" i="1" s="1"/>
  <c r="G21" i="1" s="1"/>
  <c r="E21" i="1"/>
  <c r="F22" i="2" l="1"/>
  <c r="G22" i="2" s="1"/>
  <c r="D23" i="2"/>
  <c r="C24" i="2" s="1"/>
  <c r="E23" i="2"/>
  <c r="C22" i="1"/>
  <c r="E22" i="1" s="1"/>
  <c r="F23" i="2" l="1"/>
  <c r="G23" i="2" s="1"/>
  <c r="D24" i="2"/>
  <c r="C25" i="2" s="1"/>
  <c r="E24" i="2"/>
  <c r="D22" i="1"/>
  <c r="C23" i="1" s="1"/>
  <c r="D23" i="1" s="1"/>
  <c r="C24" i="1" s="1"/>
  <c r="E23" i="1" l="1"/>
  <c r="F22" i="1"/>
  <c r="G22" i="1" s="1"/>
  <c r="F24" i="2"/>
  <c r="G24" i="2" s="1"/>
  <c r="D25" i="2"/>
  <c r="C26" i="2" s="1"/>
  <c r="E25" i="2"/>
  <c r="F23" i="1"/>
  <c r="G23" i="1" s="1"/>
  <c r="D24" i="1"/>
  <c r="F24" i="1" s="1"/>
  <c r="G24" i="1" s="1"/>
  <c r="E24" i="1"/>
  <c r="C25" i="1" l="1"/>
  <c r="D25" i="1" s="1"/>
  <c r="C26" i="1" s="1"/>
  <c r="F25" i="2"/>
  <c r="G25" i="2" s="1"/>
  <c r="D26" i="2"/>
  <c r="C27" i="2" s="1"/>
  <c r="E26" i="2"/>
  <c r="E25" i="1" l="1"/>
  <c r="F26" i="2"/>
  <c r="G26" i="2" s="1"/>
  <c r="D27" i="2"/>
  <c r="C28" i="2" s="1"/>
  <c r="E27" i="2"/>
  <c r="F25" i="1"/>
  <c r="G25" i="1" s="1"/>
  <c r="D26" i="1"/>
  <c r="F26" i="1" s="1"/>
  <c r="G26" i="1" s="1"/>
  <c r="E26" i="1"/>
  <c r="F27" i="2" l="1"/>
  <c r="G27" i="2" s="1"/>
  <c r="D28" i="2"/>
  <c r="C29" i="2" s="1"/>
  <c r="E28" i="2"/>
  <c r="C27" i="1"/>
  <c r="D27" i="1" s="1"/>
  <c r="F27" i="1" s="1"/>
  <c r="G27" i="1" s="1"/>
  <c r="E27" i="1" l="1"/>
  <c r="D29" i="2"/>
  <c r="C30" i="2" s="1"/>
  <c r="E29" i="2"/>
  <c r="F28" i="2"/>
  <c r="G28" i="2" s="1"/>
  <c r="C28" i="1"/>
  <c r="E28" i="1" s="1"/>
  <c r="D30" i="2" l="1"/>
  <c r="C31" i="2" s="1"/>
  <c r="E30" i="2"/>
  <c r="F29" i="2"/>
  <c r="G29" i="2" s="1"/>
  <c r="D28" i="1"/>
  <c r="F28" i="1" s="1"/>
  <c r="G28" i="1" s="1"/>
  <c r="F30" i="2" l="1"/>
  <c r="G30" i="2" s="1"/>
  <c r="D31" i="2"/>
  <c r="C32" i="2" s="1"/>
  <c r="E31" i="2"/>
  <c r="C29" i="1"/>
  <c r="D29" i="1" s="1"/>
  <c r="C30" i="1" s="1"/>
  <c r="E29" i="1" l="1"/>
  <c r="D32" i="2"/>
  <c r="F32" i="2" s="1"/>
  <c r="G32" i="2" s="1"/>
  <c r="E32" i="2"/>
  <c r="F31" i="2"/>
  <c r="G31" i="2" s="1"/>
  <c r="F29" i="1"/>
  <c r="G29" i="1" s="1"/>
  <c r="D30" i="1"/>
  <c r="C31" i="1" s="1"/>
  <c r="E30" i="1"/>
  <c r="C33" i="2" l="1"/>
  <c r="F30" i="1"/>
  <c r="G30" i="1" s="1"/>
  <c r="D31" i="1"/>
  <c r="C32" i="1" s="1"/>
  <c r="E31" i="1"/>
  <c r="D33" i="2" l="1"/>
  <c r="F33" i="2" s="1"/>
  <c r="G33" i="2" s="1"/>
  <c r="E33" i="2"/>
  <c r="F31" i="1"/>
  <c r="G31" i="1" s="1"/>
  <c r="D32" i="1"/>
  <c r="C33" i="1" s="1"/>
  <c r="E32" i="1"/>
  <c r="C34" i="2" l="1"/>
  <c r="D34" i="2" s="1"/>
  <c r="C35" i="2" s="1"/>
  <c r="F32" i="1"/>
  <c r="G32" i="1" s="1"/>
  <c r="D33" i="1"/>
  <c r="C34" i="1" s="1"/>
  <c r="E33" i="1"/>
  <c r="E34" i="2" l="1"/>
  <c r="D35" i="2"/>
  <c r="F35" i="2" s="1"/>
  <c r="G35" i="2" s="1"/>
  <c r="E35" i="2"/>
  <c r="F34" i="2"/>
  <c r="G34" i="2" s="1"/>
  <c r="F33" i="1"/>
  <c r="G33" i="1" s="1"/>
  <c r="D34" i="1"/>
  <c r="C35" i="1" s="1"/>
  <c r="E34" i="1"/>
  <c r="C36" i="2" l="1"/>
  <c r="F34" i="1"/>
  <c r="G34" i="1" s="1"/>
  <c r="D35" i="1"/>
  <c r="C36" i="1" s="1"/>
  <c r="E35" i="1"/>
  <c r="D36" i="2" l="1"/>
  <c r="F36" i="2" s="1"/>
  <c r="G36" i="2" s="1"/>
  <c r="E36" i="2"/>
  <c r="F35" i="1"/>
  <c r="G35" i="1" s="1"/>
  <c r="D36" i="1"/>
  <c r="F36" i="1" s="1"/>
  <c r="G36" i="1" s="1"/>
  <c r="E36" i="1"/>
  <c r="C37" i="1" l="1"/>
  <c r="D37" i="1" s="1"/>
  <c r="F37" i="1" s="1"/>
  <c r="G37" i="1" s="1"/>
  <c r="C37" i="2"/>
  <c r="D37" i="2" s="1"/>
  <c r="E37" i="1" l="1"/>
  <c r="C38" i="1"/>
  <c r="E38" i="1" s="1"/>
  <c r="E37" i="2"/>
  <c r="F37" i="2"/>
  <c r="G37" i="2" s="1"/>
  <c r="C38" i="2"/>
  <c r="D38" i="2" s="1"/>
  <c r="C39" i="2" s="1"/>
  <c r="D38" i="1" l="1"/>
  <c r="F38" i="1" s="1"/>
  <c r="G38" i="1" s="1"/>
  <c r="E38" i="2"/>
  <c r="F38" i="2"/>
  <c r="G38" i="2" s="1"/>
  <c r="D39" i="2"/>
  <c r="F39" i="2" s="1"/>
  <c r="G39" i="2" s="1"/>
  <c r="E39" i="2"/>
  <c r="C39" i="1" l="1"/>
  <c r="C40" i="2"/>
  <c r="E39" i="1" l="1"/>
  <c r="D39" i="1"/>
  <c r="F39" i="1" s="1"/>
  <c r="G39" i="1" s="1"/>
  <c r="D40" i="2"/>
  <c r="F40" i="2" s="1"/>
  <c r="G40" i="2" s="1"/>
  <c r="E40" i="2"/>
  <c r="C41" i="2"/>
  <c r="C40" i="1" l="1"/>
  <c r="D41" i="2"/>
  <c r="F41" i="2" s="1"/>
  <c r="G41" i="2" s="1"/>
  <c r="E41" i="2"/>
  <c r="D40" i="1" l="1"/>
  <c r="F40" i="1" s="1"/>
  <c r="G40" i="1" s="1"/>
  <c r="E40" i="1"/>
  <c r="C42" i="2"/>
  <c r="C41" i="1" l="1"/>
  <c r="E41" i="1" s="1"/>
  <c r="D42" i="2"/>
  <c r="F42" i="2" s="1"/>
  <c r="G42" i="2" s="1"/>
  <c r="E42" i="2"/>
  <c r="D41" i="1" l="1"/>
  <c r="F41" i="1" s="1"/>
  <c r="G41" i="1" s="1"/>
  <c r="C43" i="2"/>
  <c r="C42" i="1" l="1"/>
  <c r="D42" i="1" s="1"/>
  <c r="F42" i="1" s="1"/>
  <c r="G42" i="1" s="1"/>
  <c r="D43" i="2"/>
  <c r="E43" i="2"/>
  <c r="F43" i="2"/>
  <c r="G43" i="2" s="1"/>
  <c r="C44" i="2"/>
  <c r="C43" i="1" l="1"/>
  <c r="D43" i="1" s="1"/>
  <c r="E42" i="1"/>
  <c r="D44" i="2"/>
  <c r="F44" i="2" s="1"/>
  <c r="G44" i="2" s="1"/>
  <c r="E44" i="2"/>
  <c r="C45" i="2"/>
  <c r="E43" i="1" l="1"/>
  <c r="C44" i="1"/>
  <c r="E44" i="1" s="1"/>
  <c r="F43" i="1"/>
  <c r="G43" i="1" s="1"/>
  <c r="D45" i="2"/>
  <c r="F45" i="2" s="1"/>
  <c r="G45" i="2" s="1"/>
  <c r="E45" i="2"/>
  <c r="D44" i="1" l="1"/>
  <c r="F44" i="1" s="1"/>
  <c r="G44" i="1" s="1"/>
  <c r="C46" i="2"/>
  <c r="D46" i="2" s="1"/>
  <c r="F46" i="2" s="1"/>
  <c r="G46" i="2" s="1"/>
  <c r="C45" i="1" l="1"/>
  <c r="D45" i="1" s="1"/>
  <c r="F45" i="1" s="1"/>
  <c r="G45" i="1" s="1"/>
  <c r="E46" i="2"/>
  <c r="C47" i="2"/>
  <c r="D47" i="2" s="1"/>
  <c r="F47" i="2" s="1"/>
  <c r="G47" i="2" s="1"/>
  <c r="E45" i="1" l="1"/>
  <c r="C46" i="1"/>
  <c r="D46" i="1" s="1"/>
  <c r="F46" i="1" s="1"/>
  <c r="G46" i="1" s="1"/>
  <c r="E47" i="2"/>
  <c r="C48" i="2"/>
  <c r="D48" i="2" s="1"/>
  <c r="F48" i="2" s="1"/>
  <c r="G48" i="2" s="1"/>
  <c r="E46" i="1" l="1"/>
  <c r="C47" i="1"/>
  <c r="D47" i="1" s="1"/>
  <c r="C48" i="1" s="1"/>
  <c r="D48" i="1" s="1"/>
  <c r="F48" i="1" s="1"/>
  <c r="G48" i="1" s="1"/>
  <c r="C49" i="2"/>
  <c r="D49" i="2" s="1"/>
  <c r="F49" i="2" s="1"/>
  <c r="G49" i="2" s="1"/>
  <c r="E48" i="2"/>
  <c r="E47" i="1" l="1"/>
  <c r="C49" i="1"/>
  <c r="D49" i="1" s="1"/>
  <c r="F47" i="1"/>
  <c r="G47" i="1" s="1"/>
  <c r="E48" i="1"/>
  <c r="E49" i="2"/>
  <c r="C50" i="2"/>
  <c r="D50" i="2" s="1"/>
  <c r="F50" i="2" s="1"/>
  <c r="G50" i="2" s="1"/>
  <c r="C50" i="1" l="1"/>
  <c r="E50" i="1" s="1"/>
  <c r="F49" i="1"/>
  <c r="G49" i="1" s="1"/>
  <c r="E49" i="1"/>
  <c r="E50" i="2"/>
  <c r="C51" i="2"/>
  <c r="D51" i="2" s="1"/>
  <c r="F51" i="2" s="1"/>
  <c r="G51" i="2" s="1"/>
  <c r="D50" i="1" l="1"/>
  <c r="C51" i="1" s="1"/>
  <c r="D51" i="1" s="1"/>
  <c r="F51" i="1" s="1"/>
  <c r="G51" i="1" s="1"/>
  <c r="E51" i="2"/>
  <c r="C52" i="2"/>
  <c r="D52" i="2" s="1"/>
  <c r="E51" i="1" l="1"/>
  <c r="F50" i="1"/>
  <c r="G50" i="1" s="1"/>
  <c r="C52" i="1"/>
  <c r="D52" i="1" s="1"/>
  <c r="E52" i="2"/>
  <c r="F52" i="2"/>
  <c r="G52" i="2" s="1"/>
  <c r="C53" i="2"/>
  <c r="E52" i="1" l="1"/>
  <c r="C53" i="1"/>
  <c r="F52" i="1"/>
  <c r="G52" i="1" s="1"/>
  <c r="D53" i="2"/>
  <c r="C54" i="2" s="1"/>
  <c r="E53" i="2"/>
  <c r="D53" i="1" l="1"/>
  <c r="F53" i="1" s="1"/>
  <c r="G53" i="1" s="1"/>
  <c r="E53" i="1"/>
  <c r="F53" i="2"/>
  <c r="G53" i="2" s="1"/>
  <c r="D54" i="2"/>
  <c r="F54" i="2" s="1"/>
  <c r="G54" i="2" s="1"/>
  <c r="E54" i="2"/>
  <c r="C54" i="1" l="1"/>
  <c r="D54" i="1" s="1"/>
  <c r="C55" i="2"/>
  <c r="D55" i="2" s="1"/>
  <c r="F55" i="2" s="1"/>
  <c r="G55" i="2" s="1"/>
  <c r="E54" i="1" l="1"/>
  <c r="F54" i="1"/>
  <c r="G54" i="1" s="1"/>
  <c r="C55" i="1"/>
  <c r="E55" i="2"/>
  <c r="C56" i="2"/>
  <c r="D56" i="2" s="1"/>
  <c r="F56" i="2" s="1"/>
  <c r="G56" i="2" s="1"/>
  <c r="E56" i="2" l="1"/>
  <c r="D55" i="1"/>
  <c r="E55" i="1"/>
  <c r="C57" i="2"/>
  <c r="F55" i="1" l="1"/>
  <c r="G55" i="1" s="1"/>
  <c r="C56" i="1"/>
  <c r="D57" i="2"/>
  <c r="F57" i="2" s="1"/>
  <c r="G57" i="2" s="1"/>
  <c r="E57" i="2"/>
  <c r="C58" i="2"/>
  <c r="E56" i="1" l="1"/>
  <c r="D56" i="1"/>
  <c r="F56" i="1" s="1"/>
  <c r="G56" i="1" s="1"/>
  <c r="D58" i="2"/>
  <c r="F58" i="2" s="1"/>
  <c r="G58" i="2" s="1"/>
  <c r="E58" i="2"/>
  <c r="C57" i="1" l="1"/>
  <c r="D57" i="1" s="1"/>
  <c r="C58" i="1" s="1"/>
  <c r="C59" i="2"/>
  <c r="E59" i="2" s="1"/>
  <c r="E57" i="1" l="1"/>
  <c r="D59" i="2"/>
  <c r="F57" i="1"/>
  <c r="G57" i="1" s="1"/>
  <c r="D58" i="1"/>
  <c r="F58" i="1" s="1"/>
  <c r="G58" i="1" s="1"/>
  <c r="E58" i="1"/>
  <c r="F59" i="2" l="1"/>
  <c r="G59" i="2" s="1"/>
  <c r="C60" i="2"/>
  <c r="C59" i="1"/>
  <c r="D59" i="1" s="1"/>
  <c r="F59" i="1" s="1"/>
  <c r="G59" i="1" s="1"/>
  <c r="E59" i="1" l="1"/>
  <c r="D60" i="2"/>
  <c r="F60" i="2" s="1"/>
  <c r="G60" i="2" s="1"/>
  <c r="E60" i="2"/>
  <c r="C60" i="1"/>
  <c r="D60" i="1" s="1"/>
  <c r="C61" i="2" l="1"/>
  <c r="D61" i="2" s="1"/>
  <c r="F61" i="2" s="1"/>
  <c r="G61" i="2" s="1"/>
  <c r="E60" i="1"/>
  <c r="C61" i="1"/>
  <c r="F60" i="1"/>
  <c r="G60" i="1" s="1"/>
  <c r="E61" i="2" l="1"/>
  <c r="C62" i="2"/>
  <c r="E62" i="2" s="1"/>
  <c r="E61" i="1"/>
  <c r="D61" i="1"/>
  <c r="F61" i="1" s="1"/>
  <c r="G61" i="1" s="1"/>
  <c r="D62" i="2" l="1"/>
  <c r="F62" i="2" s="1"/>
  <c r="G62" i="2" s="1"/>
  <c r="C62" i="1"/>
  <c r="E62" i="1" s="1"/>
  <c r="C63" i="2" l="1"/>
  <c r="E63" i="2" s="1"/>
  <c r="D62" i="1"/>
  <c r="F62" i="1" s="1"/>
  <c r="G62" i="1" s="1"/>
  <c r="C63" i="1" l="1"/>
  <c r="D63" i="1" s="1"/>
  <c r="F63" i="1" s="1"/>
  <c r="G63" i="1" s="1"/>
  <c r="D63" i="2"/>
  <c r="F63" i="2" s="1"/>
  <c r="G63" i="2" s="1"/>
  <c r="C64" i="2"/>
  <c r="E63" i="1" l="1"/>
  <c r="D64" i="2"/>
  <c r="F64" i="2" s="1"/>
  <c r="G64" i="2" s="1"/>
  <c r="E64" i="2"/>
  <c r="C64" i="1"/>
  <c r="C65" i="2" l="1"/>
  <c r="D65" i="2" s="1"/>
  <c r="F65" i="2" s="1"/>
  <c r="G65" i="2" s="1"/>
  <c r="E64" i="1"/>
  <c r="D64" i="1"/>
  <c r="F64" i="1" s="1"/>
  <c r="G64" i="1" s="1"/>
  <c r="E65" i="2" l="1"/>
  <c r="C66" i="2"/>
  <c r="D66" i="2" s="1"/>
  <c r="C65" i="1"/>
  <c r="F66" i="2" l="1"/>
  <c r="G66" i="2" s="1"/>
  <c r="C67" i="2"/>
  <c r="D67" i="2" s="1"/>
  <c r="E66" i="2"/>
  <c r="D65" i="1"/>
  <c r="C66" i="1" s="1"/>
  <c r="E65" i="1"/>
  <c r="C68" i="2" l="1"/>
  <c r="E68" i="2" s="1"/>
  <c r="F67" i="2"/>
  <c r="G67" i="2" s="1"/>
  <c r="E67" i="2"/>
  <c r="F65" i="1"/>
  <c r="G65" i="1" s="1"/>
  <c r="D66" i="1"/>
  <c r="F66" i="1" s="1"/>
  <c r="G66" i="1" s="1"/>
  <c r="E66" i="1"/>
  <c r="D68" i="2" l="1"/>
  <c r="C69" i="2" s="1"/>
  <c r="D69" i="2" s="1"/>
  <c r="F69" i="2" s="1"/>
  <c r="G69" i="2" s="1"/>
  <c r="C67" i="1"/>
  <c r="D67" i="1" s="1"/>
  <c r="F67" i="1" s="1"/>
  <c r="G67" i="1" s="1"/>
  <c r="E69" i="2" l="1"/>
  <c r="F68" i="2"/>
  <c r="G68" i="2" s="1"/>
  <c r="C70" i="2"/>
  <c r="E70" i="2" s="1"/>
  <c r="C68" i="1"/>
  <c r="D68" i="1" s="1"/>
  <c r="E67" i="1"/>
  <c r="E68" i="1" l="1"/>
  <c r="D70" i="2"/>
  <c r="F70" i="2" s="1"/>
  <c r="G70" i="2" s="1"/>
  <c r="F68" i="1"/>
  <c r="G68" i="1" s="1"/>
  <c r="C69" i="1"/>
  <c r="D69" i="1" s="1"/>
  <c r="C71" i="2" l="1"/>
  <c r="E71" i="2" s="1"/>
  <c r="D71" i="2"/>
  <c r="F71" i="2" s="1"/>
  <c r="G71" i="2" s="1"/>
  <c r="E69" i="1"/>
  <c r="F69" i="1"/>
  <c r="G69" i="1" s="1"/>
  <c r="C70" i="1"/>
  <c r="C72" i="2" l="1"/>
  <c r="D72" i="2" s="1"/>
  <c r="D70" i="1"/>
  <c r="C71" i="1" s="1"/>
  <c r="E70" i="1"/>
  <c r="E72" i="2" l="1"/>
  <c r="F72" i="2"/>
  <c r="G72" i="2" s="1"/>
  <c r="C73" i="2"/>
  <c r="E73" i="2" s="1"/>
  <c r="F70" i="1"/>
  <c r="G70" i="1" s="1"/>
  <c r="D71" i="1"/>
  <c r="F71" i="1" s="1"/>
  <c r="G71" i="1" s="1"/>
  <c r="E71" i="1"/>
  <c r="D73" i="2" l="1"/>
  <c r="C72" i="1"/>
  <c r="E72" i="1" s="1"/>
  <c r="F73" i="2" l="1"/>
  <c r="G73" i="2" s="1"/>
  <c r="C74" i="2"/>
  <c r="D72" i="1"/>
  <c r="F72" i="1" s="1"/>
  <c r="G72" i="1" s="1"/>
  <c r="D74" i="2" l="1"/>
  <c r="E74" i="2"/>
  <c r="C73" i="1"/>
  <c r="D73" i="1" s="1"/>
  <c r="C75" i="2" l="1"/>
  <c r="F74" i="2"/>
  <c r="G74" i="2" s="1"/>
  <c r="C74" i="1"/>
  <c r="F73" i="1"/>
  <c r="G73" i="1" s="1"/>
  <c r="E73" i="1"/>
  <c r="E75" i="2" l="1"/>
  <c r="D75" i="2"/>
  <c r="C76" i="2" s="1"/>
  <c r="D76" i="2" s="1"/>
  <c r="D74" i="1"/>
  <c r="E74" i="1"/>
  <c r="E76" i="2" l="1"/>
  <c r="F75" i="2"/>
  <c r="G75" i="2" s="1"/>
  <c r="F74" i="1"/>
  <c r="G74" i="1" s="1"/>
  <c r="C75" i="1"/>
  <c r="F76" i="2"/>
  <c r="G76" i="2" s="1"/>
  <c r="C77" i="2"/>
  <c r="E75" i="1" l="1"/>
  <c r="D75" i="1"/>
  <c r="C76" i="1" s="1"/>
  <c r="D77" i="2"/>
  <c r="E77" i="2"/>
  <c r="D76" i="1" l="1"/>
  <c r="F76" i="1" s="1"/>
  <c r="G76" i="1" s="1"/>
  <c r="E76" i="1"/>
  <c r="F75" i="1"/>
  <c r="G75" i="1" s="1"/>
  <c r="F77" i="2"/>
  <c r="G77" i="2" s="1"/>
  <c r="C78" i="2"/>
  <c r="C77" i="1" l="1"/>
  <c r="D77" i="1" s="1"/>
  <c r="F77" i="1" s="1"/>
  <c r="G77" i="1" s="1"/>
  <c r="D78" i="2"/>
  <c r="E78" i="2"/>
  <c r="C78" i="1" l="1"/>
  <c r="E78" i="1" s="1"/>
  <c r="E77" i="1"/>
  <c r="F78" i="2"/>
  <c r="G78" i="2" s="1"/>
  <c r="C79" i="2"/>
  <c r="D78" i="1" l="1"/>
  <c r="F78" i="1" s="1"/>
  <c r="G78" i="1" s="1"/>
  <c r="D79" i="2"/>
  <c r="C80" i="2" s="1"/>
  <c r="E79" i="2"/>
  <c r="C79" i="1" l="1"/>
  <c r="D79" i="1" s="1"/>
  <c r="F79" i="1" s="1"/>
  <c r="G79" i="1" s="1"/>
  <c r="F79" i="2"/>
  <c r="G79" i="2" s="1"/>
  <c r="D80" i="2"/>
  <c r="F80" i="2" s="1"/>
  <c r="G80" i="2" s="1"/>
  <c r="E80" i="2"/>
  <c r="E79" i="1" l="1"/>
  <c r="C80" i="1"/>
  <c r="C81" i="2"/>
  <c r="D81" i="2" s="1"/>
  <c r="E80" i="1" l="1"/>
  <c r="D80" i="1"/>
  <c r="C81" i="1" s="1"/>
  <c r="F81" i="2"/>
  <c r="G81" i="2" s="1"/>
  <c r="C82" i="2"/>
  <c r="D82" i="2" s="1"/>
  <c r="C83" i="2" s="1"/>
  <c r="E81" i="2"/>
  <c r="F80" i="1" l="1"/>
  <c r="G80" i="1" s="1"/>
  <c r="E81" i="1"/>
  <c r="D81" i="1"/>
  <c r="C82" i="1" s="1"/>
  <c r="E82" i="2"/>
  <c r="F82" i="2"/>
  <c r="G82" i="2" s="1"/>
  <c r="D83" i="2"/>
  <c r="F83" i="2" s="1"/>
  <c r="G83" i="2" s="1"/>
  <c r="E83" i="2"/>
  <c r="F81" i="1" l="1"/>
  <c r="G81" i="1" s="1"/>
  <c r="D82" i="1"/>
  <c r="C83" i="1" s="1"/>
  <c r="E82" i="1"/>
  <c r="C84" i="2"/>
  <c r="F82" i="1" l="1"/>
  <c r="G82" i="1" s="1"/>
  <c r="E83" i="1"/>
  <c r="D83" i="1"/>
  <c r="F83" i="1" s="1"/>
  <c r="G83" i="1" s="1"/>
  <c r="D84" i="2"/>
  <c r="F84" i="2" s="1"/>
  <c r="G84" i="2" s="1"/>
  <c r="E84" i="2"/>
  <c r="C84" i="1" l="1"/>
  <c r="C85" i="2"/>
  <c r="E85" i="2" s="1"/>
  <c r="D84" i="1" l="1"/>
  <c r="C85" i="1" s="1"/>
  <c r="E84" i="1"/>
  <c r="D85" i="2"/>
  <c r="F85" i="2" s="1"/>
  <c r="G85" i="2" s="1"/>
  <c r="F84" i="1" l="1"/>
  <c r="G84" i="1" s="1"/>
  <c r="E85" i="1"/>
  <c r="D85" i="1"/>
  <c r="C86" i="1" s="1"/>
  <c r="C86" i="2"/>
  <c r="D86" i="1" l="1"/>
  <c r="C87" i="1" s="1"/>
  <c r="E86" i="1"/>
  <c r="F85" i="1"/>
  <c r="G85" i="1" s="1"/>
  <c r="D86" i="2"/>
  <c r="F86" i="2" s="1"/>
  <c r="G86" i="2" s="1"/>
  <c r="E86" i="2"/>
  <c r="F86" i="1" l="1"/>
  <c r="G86" i="1" s="1"/>
  <c r="D87" i="1"/>
  <c r="F87" i="1" s="1"/>
  <c r="G87" i="1" s="1"/>
  <c r="E87" i="1"/>
  <c r="C87" i="2"/>
  <c r="C88" i="1" l="1"/>
  <c r="D88" i="1" s="1"/>
  <c r="D87" i="2"/>
  <c r="C88" i="2" s="1"/>
  <c r="E87" i="2"/>
  <c r="E88" i="1" l="1"/>
  <c r="F88" i="1"/>
  <c r="G88" i="1" s="1"/>
  <c r="C89" i="1"/>
  <c r="D89" i="1" s="1"/>
  <c r="D88" i="2"/>
  <c r="F88" i="2" s="1"/>
  <c r="G88" i="2" s="1"/>
  <c r="E88" i="2"/>
  <c r="F87" i="2"/>
  <c r="G87" i="2" s="1"/>
  <c r="E89" i="1" l="1"/>
  <c r="C90" i="1"/>
  <c r="E90" i="1" s="1"/>
  <c r="F89" i="1"/>
  <c r="G89" i="1" s="1"/>
  <c r="C89" i="2"/>
  <c r="D90" i="1" l="1"/>
  <c r="F90" i="1" s="1"/>
  <c r="G90" i="1" s="1"/>
  <c r="D89" i="2"/>
  <c r="F89" i="2" s="1"/>
  <c r="G89" i="2" s="1"/>
  <c r="E89" i="2"/>
  <c r="C91" i="1" l="1"/>
  <c r="C90" i="2"/>
  <c r="E91" i="1" l="1"/>
  <c r="D91" i="1"/>
  <c r="F91" i="1" s="1"/>
  <c r="G91" i="1" s="1"/>
  <c r="E90" i="2"/>
  <c r="D90" i="2"/>
  <c r="F90" i="2" s="1"/>
  <c r="G90" i="2" s="1"/>
  <c r="C92" i="1" l="1"/>
  <c r="D92" i="1" s="1"/>
  <c r="F92" i="1" s="1"/>
  <c r="G92" i="1" s="1"/>
  <c r="C91" i="2"/>
  <c r="D91" i="2" s="1"/>
  <c r="F91" i="2" s="1"/>
  <c r="G91" i="2" s="1"/>
  <c r="E92" i="1" l="1"/>
  <c r="C93" i="1"/>
  <c r="E93" i="1" s="1"/>
  <c r="E91" i="2"/>
  <c r="C92" i="2"/>
  <c r="D92" i="2" s="1"/>
  <c r="F92" i="2" s="1"/>
  <c r="G92" i="2" s="1"/>
  <c r="D93" i="1" l="1"/>
  <c r="C94" i="1" s="1"/>
  <c r="E92" i="2"/>
  <c r="C93" i="2"/>
  <c r="F93" i="1" l="1"/>
  <c r="G93" i="1" s="1"/>
  <c r="D94" i="1"/>
  <c r="E94" i="1"/>
  <c r="E93" i="2"/>
  <c r="D93" i="2"/>
  <c r="F93" i="2" s="1"/>
  <c r="G93" i="2" s="1"/>
  <c r="F94" i="1" l="1"/>
  <c r="G94" i="1" s="1"/>
  <c r="C95" i="1"/>
  <c r="C94" i="2"/>
  <c r="D94" i="2" s="1"/>
  <c r="F94" i="2" s="1"/>
  <c r="G94" i="2" s="1"/>
  <c r="E94" i="2" l="1"/>
  <c r="E95" i="1"/>
  <c r="D95" i="1"/>
  <c r="F95" i="1" s="1"/>
  <c r="G95" i="1" s="1"/>
  <c r="C95" i="2"/>
  <c r="C96" i="1" l="1"/>
  <c r="D95" i="2"/>
  <c r="F95" i="2" s="1"/>
  <c r="G95" i="2" s="1"/>
  <c r="E95" i="2"/>
  <c r="E96" i="1" l="1"/>
  <c r="D96" i="1"/>
  <c r="F96" i="1" s="1"/>
  <c r="G96" i="1" s="1"/>
  <c r="C96" i="2"/>
  <c r="C97" i="1" l="1"/>
  <c r="D97" i="1" s="1"/>
  <c r="F97" i="1" s="1"/>
  <c r="G97" i="1" s="1"/>
  <c r="E96" i="2"/>
  <c r="D96" i="2"/>
  <c r="C97" i="2" s="1"/>
  <c r="E97" i="1" l="1"/>
  <c r="C98" i="1"/>
  <c r="F96" i="2"/>
  <c r="G96" i="2" s="1"/>
  <c r="E97" i="2"/>
  <c r="D97" i="2"/>
  <c r="F97" i="2" s="1"/>
  <c r="G97" i="2" s="1"/>
  <c r="D98" i="1" l="1"/>
  <c r="F98" i="1" s="1"/>
  <c r="G98" i="1" s="1"/>
  <c r="E98" i="1"/>
  <c r="C98" i="2"/>
  <c r="D98" i="2" s="1"/>
  <c r="F98" i="2" s="1"/>
  <c r="G98" i="2" s="1"/>
  <c r="C99" i="1" l="1"/>
  <c r="D99" i="1" s="1"/>
  <c r="E98" i="2"/>
  <c r="C99" i="2"/>
  <c r="D99" i="2" s="1"/>
  <c r="F99" i="2" s="1"/>
  <c r="G99" i="2" s="1"/>
  <c r="E99" i="1" l="1"/>
  <c r="C100" i="1"/>
  <c r="E100" i="1" s="1"/>
  <c r="F99" i="1"/>
  <c r="G99" i="1" s="1"/>
  <c r="E99" i="2"/>
  <c r="C100" i="2"/>
  <c r="E100" i="2" s="1"/>
  <c r="D100" i="1" l="1"/>
  <c r="F100" i="1" s="1"/>
  <c r="G100" i="1" s="1"/>
  <c r="D100" i="2"/>
  <c r="F100" i="2" s="1"/>
  <c r="G100" i="2" s="1"/>
  <c r="C101" i="1" l="1"/>
  <c r="E101" i="1" s="1"/>
  <c r="C101" i="2"/>
  <c r="E101" i="2" s="1"/>
  <c r="D101" i="1" l="1"/>
  <c r="C102" i="1" s="1"/>
  <c r="D101" i="2"/>
  <c r="F101" i="2" s="1"/>
  <c r="G101" i="2" s="1"/>
  <c r="F101" i="1" l="1"/>
  <c r="G101" i="1" s="1"/>
  <c r="C102" i="2"/>
  <c r="E102" i="2" s="1"/>
  <c r="D102" i="1"/>
  <c r="F102" i="1" s="1"/>
  <c r="G102" i="1" s="1"/>
  <c r="E102" i="1"/>
  <c r="C103" i="1" l="1"/>
  <c r="D103" i="1" s="1"/>
  <c r="F103" i="1" s="1"/>
  <c r="G103" i="1" s="1"/>
  <c r="D102" i="2"/>
  <c r="F102" i="2" s="1"/>
  <c r="G102" i="2" s="1"/>
  <c r="E103" i="1" l="1"/>
  <c r="C104" i="1"/>
  <c r="E104" i="1" s="1"/>
  <c r="C103" i="2"/>
  <c r="D103" i="2" s="1"/>
  <c r="F103" i="2" s="1"/>
  <c r="G103" i="2" s="1"/>
  <c r="D104" i="1" l="1"/>
  <c r="F104" i="1" s="1"/>
  <c r="G104" i="1" s="1"/>
  <c r="E103" i="2"/>
  <c r="C104" i="2"/>
  <c r="C105" i="1" l="1"/>
  <c r="D105" i="1" s="1"/>
  <c r="F105" i="1" s="1"/>
  <c r="G105" i="1" s="1"/>
  <c r="D104" i="2"/>
  <c r="F104" i="2" s="1"/>
  <c r="G104" i="2" s="1"/>
  <c r="E104" i="2"/>
  <c r="C106" i="1" l="1"/>
  <c r="E106" i="1" s="1"/>
  <c r="E105" i="1"/>
  <c r="C105" i="2"/>
  <c r="D106" i="1" l="1"/>
  <c r="F106" i="1" s="1"/>
  <c r="G106" i="1" s="1"/>
  <c r="E105" i="2"/>
  <c r="D105" i="2"/>
  <c r="F105" i="2" s="1"/>
  <c r="G105" i="2" s="1"/>
  <c r="C107" i="1" l="1"/>
  <c r="E107" i="1" s="1"/>
  <c r="D107" i="1"/>
  <c r="F107" i="1" s="1"/>
  <c r="G107" i="1" s="1"/>
  <c r="C106" i="2"/>
  <c r="C108" i="1" l="1"/>
  <c r="E108" i="1" s="1"/>
  <c r="D106" i="2"/>
  <c r="C107" i="2" s="1"/>
  <c r="E106" i="2"/>
  <c r="D108" i="1" l="1"/>
  <c r="F108" i="1" s="1"/>
  <c r="G108" i="1" s="1"/>
  <c r="F106" i="2"/>
  <c r="G106" i="2" s="1"/>
  <c r="E107" i="2"/>
  <c r="D107" i="2"/>
  <c r="F107" i="2" s="1"/>
  <c r="G107" i="2" s="1"/>
  <c r="C109" i="1" l="1"/>
  <c r="D109" i="1" s="1"/>
  <c r="C110" i="1" s="1"/>
  <c r="C108" i="2"/>
  <c r="D108" i="2" s="1"/>
  <c r="E109" i="1" l="1"/>
  <c r="E108" i="2"/>
  <c r="F108" i="2"/>
  <c r="G108" i="2" s="1"/>
  <c r="C109" i="2"/>
  <c r="D109" i="2" s="1"/>
  <c r="F109" i="1"/>
  <c r="G109" i="1" s="1"/>
  <c r="E110" i="1"/>
  <c r="D110" i="1"/>
  <c r="E109" i="2" l="1"/>
  <c r="F109" i="2"/>
  <c r="G109" i="2" s="1"/>
  <c r="C110" i="2"/>
  <c r="E110" i="2" s="1"/>
  <c r="F110" i="1"/>
  <c r="G110" i="1" s="1"/>
  <c r="C111" i="1"/>
  <c r="D110" i="2" l="1"/>
  <c r="F110" i="2" s="1"/>
  <c r="G110" i="2" s="1"/>
  <c r="E111" i="1"/>
  <c r="D111" i="1"/>
  <c r="C111" i="2" l="1"/>
  <c r="F111" i="1"/>
  <c r="G111" i="1" s="1"/>
  <c r="C112" i="1"/>
  <c r="D111" i="2" l="1"/>
  <c r="F111" i="2" s="1"/>
  <c r="G111" i="2" s="1"/>
  <c r="E111" i="2"/>
  <c r="C112" i="2"/>
  <c r="D112" i="1"/>
  <c r="F112" i="1" s="1"/>
  <c r="G112" i="1" s="1"/>
  <c r="E112" i="1"/>
  <c r="C113" i="1"/>
  <c r="D112" i="2" l="1"/>
  <c r="F112" i="2" s="1"/>
  <c r="G112" i="2" s="1"/>
  <c r="E112" i="2"/>
  <c r="D113" i="1"/>
  <c r="C114" i="1" s="1"/>
  <c r="E113" i="1"/>
  <c r="F113" i="1" l="1"/>
  <c r="G113" i="1" s="1"/>
  <c r="C113" i="2"/>
  <c r="D113" i="2" s="1"/>
  <c r="F113" i="2" s="1"/>
  <c r="G113" i="2" s="1"/>
  <c r="E113" i="2"/>
  <c r="D114" i="1"/>
  <c r="F114" i="1" s="1"/>
  <c r="G114" i="1" s="1"/>
  <c r="E114" i="1"/>
  <c r="C115" i="1" l="1"/>
  <c r="E115" i="1" s="1"/>
  <c r="C114" i="2"/>
  <c r="D115" i="1" l="1"/>
  <c r="C116" i="1" s="1"/>
  <c r="D116" i="1" s="1"/>
  <c r="C117" i="1" s="1"/>
  <c r="D114" i="2"/>
  <c r="C115" i="2" s="1"/>
  <c r="E114" i="2"/>
  <c r="E116" i="1" l="1"/>
  <c r="F115" i="1"/>
  <c r="G115" i="1" s="1"/>
  <c r="E115" i="2"/>
  <c r="D115" i="2"/>
  <c r="F115" i="2" s="1"/>
  <c r="G115" i="2" s="1"/>
  <c r="F114" i="2"/>
  <c r="G114" i="2" s="1"/>
  <c r="F116" i="1"/>
  <c r="G116" i="1" s="1"/>
  <c r="D117" i="1"/>
  <c r="F117" i="1" s="1"/>
  <c r="G117" i="1" s="1"/>
  <c r="E117" i="1"/>
  <c r="C116" i="2" l="1"/>
  <c r="C118" i="1"/>
  <c r="D118" i="1" s="1"/>
  <c r="F118" i="1" s="1"/>
  <c r="G118" i="1" s="1"/>
  <c r="E118" i="1" l="1"/>
  <c r="D116" i="2"/>
  <c r="F116" i="2" s="1"/>
  <c r="G116" i="2" s="1"/>
  <c r="E116" i="2"/>
  <c r="C119" i="1"/>
  <c r="E119" i="1" s="1"/>
  <c r="D119" i="1" l="1"/>
  <c r="F119" i="1" s="1"/>
  <c r="G119" i="1" s="1"/>
  <c r="C117" i="2"/>
  <c r="D117" i="2"/>
  <c r="F117" i="2" s="1"/>
  <c r="G117" i="2" s="1"/>
  <c r="E117" i="2"/>
  <c r="C118" i="2"/>
  <c r="C120" i="1" l="1"/>
  <c r="D120" i="1" s="1"/>
  <c r="E118" i="2"/>
  <c r="D118" i="2"/>
  <c r="C119" i="2" s="1"/>
  <c r="C121" i="1" l="1"/>
  <c r="E121" i="1" s="1"/>
  <c r="F120" i="1"/>
  <c r="G120" i="1" s="1"/>
  <c r="E120" i="1"/>
  <c r="F118" i="2"/>
  <c r="G118" i="2" s="1"/>
  <c r="E119" i="2"/>
  <c r="D119" i="2"/>
  <c r="F119" i="2" s="1"/>
  <c r="G119" i="2" s="1"/>
  <c r="D121" i="1" l="1"/>
  <c r="F121" i="1" s="1"/>
  <c r="G121" i="1" s="1"/>
  <c r="C120" i="2"/>
  <c r="D120" i="2" s="1"/>
  <c r="C122" i="1" l="1"/>
  <c r="E122" i="1" s="1"/>
  <c r="E120" i="2"/>
  <c r="F120" i="2"/>
  <c r="G120" i="2" s="1"/>
  <c r="C121" i="2"/>
  <c r="E121" i="2" s="1"/>
  <c r="D122" i="1" l="1"/>
  <c r="F122" i="1" s="1"/>
  <c r="G122" i="1" s="1"/>
  <c r="D121" i="2"/>
  <c r="F121" i="2" s="1"/>
  <c r="G121" i="2" s="1"/>
  <c r="C123" i="1" l="1"/>
  <c r="E123" i="1" s="1"/>
  <c r="C122" i="2"/>
  <c r="E122" i="2" s="1"/>
  <c r="D123" i="1" l="1"/>
  <c r="F123" i="1" s="1"/>
  <c r="G123" i="1" s="1"/>
  <c r="D122" i="2"/>
  <c r="F122" i="2" s="1"/>
  <c r="G122" i="2" s="1"/>
  <c r="C123" i="2"/>
  <c r="C124" i="1" l="1"/>
  <c r="D124" i="1" s="1"/>
  <c r="C125" i="1" s="1"/>
  <c r="E125" i="1" s="1"/>
  <c r="D123" i="2"/>
  <c r="E123" i="2"/>
  <c r="D125" i="1" l="1"/>
  <c r="F125" i="1" s="1"/>
  <c r="G125" i="1" s="1"/>
  <c r="F124" i="1"/>
  <c r="G124" i="1" s="1"/>
  <c r="E124" i="1"/>
  <c r="C124" i="2"/>
  <c r="F123" i="2"/>
  <c r="G123" i="2" s="1"/>
  <c r="C126" i="1" l="1"/>
  <c r="D126" i="1" s="1"/>
  <c r="F126" i="1" s="1"/>
  <c r="G126" i="1" s="1"/>
  <c r="D124" i="2"/>
  <c r="F124" i="2" s="1"/>
  <c r="G124" i="2" s="1"/>
  <c r="E124" i="2"/>
  <c r="E126" i="1" l="1"/>
  <c r="C127" i="1"/>
  <c r="E127" i="1" s="1"/>
  <c r="C125" i="2"/>
  <c r="D127" i="1" l="1"/>
  <c r="F127" i="1" s="1"/>
  <c r="G127" i="1" s="1"/>
  <c r="E125" i="2"/>
  <c r="D125" i="2"/>
  <c r="F125" i="2" s="1"/>
  <c r="G125" i="2" s="1"/>
  <c r="C128" i="1" l="1"/>
  <c r="E128" i="1" s="1"/>
  <c r="C126" i="2"/>
  <c r="D126" i="2" s="1"/>
  <c r="C127" i="2" s="1"/>
  <c r="D128" i="1" l="1"/>
  <c r="F128" i="1" s="1"/>
  <c r="G128" i="1" s="1"/>
  <c r="C129" i="1"/>
  <c r="E126" i="2"/>
  <c r="F126" i="2"/>
  <c r="G126" i="2" s="1"/>
  <c r="E127" i="2"/>
  <c r="D127" i="2"/>
  <c r="F127" i="2" s="1"/>
  <c r="G127" i="2" s="1"/>
  <c r="D129" i="1" l="1"/>
  <c r="F129" i="1" s="1"/>
  <c r="G129" i="1" s="1"/>
  <c r="E129" i="1"/>
  <c r="C128" i="2"/>
  <c r="E128" i="2" s="1"/>
  <c r="C130" i="1" l="1"/>
  <c r="D128" i="2"/>
  <c r="E130" i="1" l="1"/>
  <c r="D130" i="1"/>
  <c r="F130" i="1" s="1"/>
  <c r="G130" i="1" s="1"/>
  <c r="C129" i="2"/>
  <c r="F128" i="2"/>
  <c r="G128" i="2" s="1"/>
  <c r="C131" i="1" l="1"/>
  <c r="E129" i="2"/>
  <c r="D129" i="2"/>
  <c r="E131" i="1" l="1"/>
  <c r="D131" i="1"/>
  <c r="C132" i="1" s="1"/>
  <c r="F129" i="2"/>
  <c r="G129" i="2" s="1"/>
  <c r="C130" i="2"/>
  <c r="D132" i="1" l="1"/>
  <c r="F132" i="1" s="1"/>
  <c r="G132" i="1" s="1"/>
  <c r="E132" i="1"/>
  <c r="F131" i="1"/>
  <c r="G131" i="1" s="1"/>
  <c r="D130" i="2"/>
  <c r="C131" i="2" s="1"/>
  <c r="E130" i="2"/>
  <c r="C133" i="1" l="1"/>
  <c r="F130" i="2"/>
  <c r="G130" i="2" s="1"/>
  <c r="D131" i="2"/>
  <c r="E131" i="2"/>
  <c r="D133" i="1" l="1"/>
  <c r="F133" i="1" s="1"/>
  <c r="G133" i="1" s="1"/>
  <c r="E133" i="1"/>
  <c r="F131" i="2"/>
  <c r="G131" i="2" s="1"/>
  <c r="C132" i="2"/>
  <c r="C134" i="1" l="1"/>
  <c r="D132" i="2"/>
  <c r="F132" i="2" s="1"/>
  <c r="G132" i="2" s="1"/>
  <c r="E132" i="2"/>
  <c r="C133" i="2"/>
  <c r="E133" i="2" s="1"/>
  <c r="D134" i="1" l="1"/>
  <c r="C135" i="1" s="1"/>
  <c r="E134" i="1"/>
  <c r="D133" i="2"/>
  <c r="F133" i="2" s="1"/>
  <c r="G133" i="2" s="1"/>
  <c r="C134" i="2"/>
  <c r="D134" i="2" s="1"/>
  <c r="F134" i="2" s="1"/>
  <c r="G134" i="2" s="1"/>
  <c r="F134" i="1" l="1"/>
  <c r="G134" i="1" s="1"/>
  <c r="D135" i="1"/>
  <c r="C136" i="1" s="1"/>
  <c r="E135" i="1"/>
  <c r="E134" i="2"/>
  <c r="C135" i="2"/>
  <c r="D135" i="2" s="1"/>
  <c r="F135" i="2" s="1"/>
  <c r="G135" i="2" s="1"/>
  <c r="D136" i="1" l="1"/>
  <c r="F136" i="1" s="1"/>
  <c r="G136" i="1" s="1"/>
  <c r="E136" i="1"/>
  <c r="F135" i="1"/>
  <c r="G135" i="1" s="1"/>
  <c r="E135" i="2"/>
  <c r="C136" i="2"/>
  <c r="E136" i="2" s="1"/>
  <c r="D136" i="2"/>
  <c r="F136" i="2" s="1"/>
  <c r="G136" i="2" s="1"/>
  <c r="C137" i="1" l="1"/>
  <c r="C137" i="2"/>
  <c r="E137" i="1" l="1"/>
  <c r="D137" i="1"/>
  <c r="C138" i="1" s="1"/>
  <c r="D137" i="2"/>
  <c r="F137" i="2" s="1"/>
  <c r="G137" i="2" s="1"/>
  <c r="E137" i="2"/>
  <c r="F137" i="1" l="1"/>
  <c r="G137" i="1" s="1"/>
  <c r="D138" i="1"/>
  <c r="C139" i="1" s="1"/>
  <c r="E138" i="1"/>
  <c r="C138" i="2"/>
  <c r="D138" i="2" s="1"/>
  <c r="C139" i="2" s="1"/>
  <c r="F138" i="1" l="1"/>
  <c r="G138" i="1" s="1"/>
  <c r="E139" i="1"/>
  <c r="D139" i="1"/>
  <c r="C140" i="1" s="1"/>
  <c r="E138" i="2"/>
  <c r="F138" i="2"/>
  <c r="G138" i="2" s="1"/>
  <c r="D139" i="2"/>
  <c r="F139" i="2" s="1"/>
  <c r="G139" i="2" s="1"/>
  <c r="E139" i="2"/>
  <c r="F139" i="1" l="1"/>
  <c r="G139" i="1" s="1"/>
  <c r="D140" i="1"/>
  <c r="C141" i="1" s="1"/>
  <c r="E140" i="1"/>
  <c r="C140" i="2"/>
  <c r="F140" i="1" l="1"/>
  <c r="G140" i="1" s="1"/>
  <c r="E141" i="1"/>
  <c r="D141" i="1"/>
  <c r="C142" i="1" s="1"/>
  <c r="D140" i="2"/>
  <c r="F140" i="2" s="1"/>
  <c r="G140" i="2" s="1"/>
  <c r="E140" i="2"/>
  <c r="F141" i="1" l="1"/>
  <c r="G141" i="1" s="1"/>
  <c r="D142" i="1"/>
  <c r="F142" i="1" s="1"/>
  <c r="G142" i="1" s="1"/>
  <c r="E142" i="1"/>
  <c r="C141" i="2"/>
  <c r="D141" i="2" s="1"/>
  <c r="C143" i="1" l="1"/>
  <c r="F141" i="2"/>
  <c r="G141" i="2" s="1"/>
  <c r="C142" i="2"/>
  <c r="E142" i="2" s="1"/>
  <c r="E141" i="2"/>
  <c r="D142" i="2"/>
  <c r="F142" i="2" s="1"/>
  <c r="G142" i="2" s="1"/>
  <c r="D143" i="1" l="1"/>
  <c r="C144" i="1" s="1"/>
  <c r="E143" i="1"/>
  <c r="C143" i="2"/>
  <c r="D143" i="2" s="1"/>
  <c r="F143" i="1" l="1"/>
  <c r="G143" i="1" s="1"/>
  <c r="D144" i="1"/>
  <c r="F144" i="1" s="1"/>
  <c r="G144" i="1" s="1"/>
  <c r="E144" i="1"/>
  <c r="E143" i="2"/>
  <c r="F143" i="2"/>
  <c r="G143" i="2" s="1"/>
  <c r="C144" i="2"/>
  <c r="D144" i="2" s="1"/>
  <c r="C145" i="2" s="1"/>
  <c r="C145" i="1" l="1"/>
  <c r="D145" i="1" s="1"/>
  <c r="F154" i="1" s="1"/>
  <c r="E144" i="2"/>
  <c r="F144" i="2"/>
  <c r="G144" i="2" s="1"/>
  <c r="D145" i="2"/>
  <c r="F148" i="2" s="1"/>
  <c r="E145" i="2"/>
  <c r="F146" i="1" l="1"/>
  <c r="F145" i="1"/>
  <c r="G145" i="1" s="1"/>
  <c r="O6" i="1" s="1"/>
  <c r="F153" i="1"/>
  <c r="F152" i="1"/>
  <c r="F157" i="1"/>
  <c r="F148" i="1"/>
  <c r="F156" i="1"/>
  <c r="F155" i="1"/>
  <c r="F149" i="1"/>
  <c r="F150" i="1"/>
  <c r="F147" i="1"/>
  <c r="F151" i="1"/>
  <c r="F153" i="2"/>
  <c r="F155" i="2"/>
  <c r="F150" i="2"/>
  <c r="F145" i="2"/>
  <c r="G145" i="2" s="1"/>
  <c r="P5" i="2" s="1"/>
  <c r="F157" i="2"/>
  <c r="F146" i="2"/>
  <c r="F154" i="2"/>
  <c r="F152" i="2"/>
  <c r="F147" i="2"/>
  <c r="F151" i="2"/>
  <c r="F149" i="2"/>
  <c r="F156" i="2"/>
</calcChain>
</file>

<file path=xl/sharedStrings.xml><?xml version="1.0" encoding="utf-8"?>
<sst xmlns="http://schemas.openxmlformats.org/spreadsheetml/2006/main" count="426" uniqueCount="258">
  <si>
    <t>Month</t>
  </si>
  <si>
    <t>Passengers</t>
  </si>
  <si>
    <t>Level</t>
  </si>
  <si>
    <t>Trend</t>
  </si>
  <si>
    <t>Seasonal</t>
  </si>
  <si>
    <t>Forecast</t>
  </si>
  <si>
    <t>Error</t>
  </si>
  <si>
    <t>1949-01</t>
  </si>
  <si>
    <t>1949-02</t>
  </si>
  <si>
    <t>alpha</t>
  </si>
  <si>
    <t>1949-03</t>
  </si>
  <si>
    <t>Lt= alpha [Yt/S(t-m)] + (1-alpha)[L(t-1) + T(t-1)]</t>
  </si>
  <si>
    <t>beta</t>
  </si>
  <si>
    <t>1949-04</t>
  </si>
  <si>
    <t>Tt = beta[Lt- L (t-1)] +(1-beta) T(t-1)</t>
  </si>
  <si>
    <t>gamma</t>
  </si>
  <si>
    <t>1949-05</t>
  </si>
  <si>
    <t>St= gamma (Yt/Lt) + (1-gamma) S(t-m)</t>
  </si>
  <si>
    <t>RMSE</t>
  </si>
  <si>
    <t>1949-06</t>
  </si>
  <si>
    <t>F(t+k) = (Lt + k*Tt)* S(t-M+k)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</si>
  <si>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</si>
  <si>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</si>
  <si>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</si>
  <si>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</si>
  <si>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</si>
  <si>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</si>
  <si>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</si>
  <si>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</si>
  <si>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</si>
  <si>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</si>
  <si>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</si>
  <si>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</si>
  <si>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</si>
  <si>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</si>
  <si>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</si>
  <si>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</si>
  <si>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</si>
  <si>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</si>
  <si>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</si>
  <si>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</si>
  <si>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</si>
  <si>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</si>
  <si>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</si>
  <si>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</si>
  <si>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</si>
  <si>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</si>
  <si>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</si>
  <si>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</si>
  <si>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</si>
  <si>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</si>
  <si>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</si>
  <si>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</si>
  <si>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</si>
  <si>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</si>
  <si>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</si>
  <si>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</si>
  <si>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</si>
  <si>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</si>
  <si>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</si>
  <si>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</si>
  <si>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</si>
  <si>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</si>
  <si>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</si>
  <si>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</si>
  <si>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</si>
  <si>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</si>
  <si>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</si>
  <si>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</si>
  <si>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</si>
  <si>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</si>
  <si>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</si>
  <si>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</si>
  <si>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</si>
  <si>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</si>
  <si>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</si>
  <si>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</si>
  <si>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</si>
  <si>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</si>
  <si>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</si>
  <si>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</si>
  <si>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</si>
  <si>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</si>
  <si>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</si>
  <si>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</si>
  <si>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</si>
  <si>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</si>
  <si>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</si>
  <si>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</si>
  <si>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</si>
  <si>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</si>
  <si>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</si>
  <si>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</si>
  <si>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</si>
  <si>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</si>
  <si>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</si>
  <si>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</si>
  <si>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</si>
  <si>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</si>
  <si>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</si>
  <si>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</si>
  <si>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</si>
  <si>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</si>
  <si>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</si>
  <si>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</si>
  <si>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</si>
  <si>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</si>
  <si>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</si>
  <si>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</si>
  <si>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</si>
  <si>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</si>
  <si>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</si>
  <si>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</si>
  <si>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</si>
  <si>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</si>
  <si>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</si>
  <si>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</si>
  <si>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</si>
  <si>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</si>
  <si>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</si>
  <si>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</si>
  <si>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</si>
  <si>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</si>
  <si>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</si>
  <si>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</si>
  <si>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</si>
  <si>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</si>
  <si>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</si>
  <si>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</si>
  <si>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</si>
  <si>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</si>
  <si>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</si>
  <si>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</si>
  <si>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</si>
  <si>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</si>
  <si>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</si>
  <si>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</si>
  <si>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</si>
  <si>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</si>
  <si>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</si>
  <si>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</si>
  <si>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</si>
  <si>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</si>
  <si>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</si>
  <si>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</si>
  <si>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</si>
  <si>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</si>
  <si>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</si>
  <si>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</si>
  <si>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</si>
  <si>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</si>
  <si>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</si>
  <si>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</si>
  <si>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</si>
  <si>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</si>
  <si>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</si>
  <si>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</si>
  <si>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</si>
  <si>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</si>
  <si>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k</t>
  </si>
  <si>
    <t>L13= Y13/S1</t>
  </si>
  <si>
    <t>T13 = Y13/S1 - Y12/S12</t>
  </si>
  <si>
    <t>S13= gamma (Y13/L13) + (1-gamma)S(13-12)</t>
  </si>
  <si>
    <t>M=12 (annually)</t>
  </si>
  <si>
    <t>S1= Y1/ Avg (Y1,…,Y12)</t>
  </si>
  <si>
    <t>S2= Y2/ Avg (Y1,….,Y12)</t>
  </si>
  <si>
    <t xml:space="preserve">Time Series Forecasting </t>
  </si>
  <si>
    <t>Univariate</t>
  </si>
  <si>
    <t>Multivariate</t>
  </si>
  <si>
    <t>Only Y</t>
  </si>
  <si>
    <t>Y in time period t</t>
  </si>
  <si>
    <t>Y in time period t-1</t>
  </si>
  <si>
    <t>Y in time period t-2</t>
  </si>
  <si>
    <t>Time period</t>
  </si>
  <si>
    <t>Sales (Y)</t>
  </si>
  <si>
    <t>Xs  in addition to Y</t>
  </si>
  <si>
    <t>Cost of adv</t>
  </si>
  <si>
    <t>Costof mktng</t>
  </si>
  <si>
    <t>Cost of research</t>
  </si>
  <si>
    <t xml:space="preserve">Multivariate </t>
  </si>
  <si>
    <t>HW model</t>
  </si>
  <si>
    <t>ARIMA model</t>
  </si>
  <si>
    <t>Mutivar ARIMA</t>
  </si>
  <si>
    <t>ARIMAX</t>
  </si>
  <si>
    <t>VAR</t>
  </si>
  <si>
    <t>ETS</t>
  </si>
  <si>
    <t>Naïve models</t>
  </si>
  <si>
    <t>SARIMA</t>
  </si>
  <si>
    <t>Reg eqn:</t>
  </si>
  <si>
    <t>Y= m1x1 +m2x2+c+e</t>
  </si>
  <si>
    <t>TS eqn:</t>
  </si>
  <si>
    <t>Cross sectional data</t>
  </si>
  <si>
    <t>Time series data</t>
  </si>
  <si>
    <t>Pooled data</t>
  </si>
  <si>
    <t>Sales (June)= 0.5* sales (may) +0.25* sales (april)+ 0.10* sales (march)+ 0.02 * sales (february)+…..</t>
  </si>
  <si>
    <t>Additive</t>
  </si>
  <si>
    <t>Multiplicative</t>
  </si>
  <si>
    <t>TS Components</t>
  </si>
  <si>
    <t>1. Trend</t>
  </si>
  <si>
    <t>2. Seasonality</t>
  </si>
  <si>
    <t>3. Cyclical fluctuations</t>
  </si>
  <si>
    <t>4. Irregular variations</t>
  </si>
  <si>
    <t>Scenario 1</t>
  </si>
  <si>
    <t>Scenario 2</t>
  </si>
  <si>
    <t>Airline forecasting passenger influx for the next 2 yearson the basis of last 5 years (2020)</t>
  </si>
  <si>
    <t>Airline forecasting passenger influx for the next 2 years on the basis of last 5 years (2022)</t>
  </si>
  <si>
    <t>Solar energy consumption</t>
  </si>
  <si>
    <t>Hour of theday</t>
  </si>
  <si>
    <t>Y= T+S+I</t>
  </si>
  <si>
    <t>Y= T*S*I</t>
  </si>
  <si>
    <t>ACF</t>
  </si>
  <si>
    <t>PACF</t>
  </si>
  <si>
    <t>Var1</t>
  </si>
  <si>
    <t>Var 2</t>
  </si>
  <si>
    <t>Var 3</t>
  </si>
  <si>
    <t>Corr of var1and var 2</t>
  </si>
  <si>
    <t>Partial corr of var1 and var 2</t>
  </si>
  <si>
    <t>corr between 1,2,3</t>
  </si>
  <si>
    <t>partial cor between 1,2,3</t>
  </si>
  <si>
    <t>Actual</t>
  </si>
  <si>
    <t>Predicted</t>
  </si>
  <si>
    <t>ARIMA</t>
  </si>
  <si>
    <t>AR: Autoregression</t>
  </si>
  <si>
    <t>I: Integration</t>
  </si>
  <si>
    <t>MA: Moving Average</t>
  </si>
  <si>
    <t>Stationarity: ADF test to check it</t>
  </si>
  <si>
    <t>Differencing</t>
  </si>
  <si>
    <t>Y (t) = m1 y (t-1)+ m2 y(t-2)+…+e</t>
  </si>
  <si>
    <t>Y (t) = m1 y (t-1)+ m2 y(t-2)+…+e(t)</t>
  </si>
  <si>
    <t>y(t-1) = n1 y (t-2) +n2 y (t-3)+….+e(t-1)</t>
  </si>
  <si>
    <t>y (t-10)= ….+e (t-10)</t>
  </si>
  <si>
    <t>Yt= s1 e(t-1) + s2 e (t-2)+….</t>
  </si>
  <si>
    <t>AR eqn:</t>
  </si>
  <si>
    <t>MA eqn</t>
  </si>
  <si>
    <t>Order of AR: p</t>
  </si>
  <si>
    <t>Order of MA: q</t>
  </si>
  <si>
    <t>Order of I: d</t>
  </si>
  <si>
    <t>ARIMA IS A (p,d,q) model</t>
  </si>
  <si>
    <t>The value of p is indicated by PACF</t>
  </si>
  <si>
    <t>The value of q is indicated by ACF</t>
  </si>
  <si>
    <t>t and t-1</t>
  </si>
  <si>
    <t>t and t-2</t>
  </si>
  <si>
    <t>t and t-3</t>
  </si>
  <si>
    <t>t and t-4</t>
  </si>
  <si>
    <t>t and [ t-1, t-2]</t>
  </si>
  <si>
    <t>t and [ t-1, t-2, t-3]</t>
  </si>
  <si>
    <t>Seasonality</t>
  </si>
  <si>
    <t>SES</t>
  </si>
  <si>
    <t>DES</t>
  </si>
  <si>
    <t>TES</t>
  </si>
  <si>
    <t>Holt's Model</t>
  </si>
  <si>
    <t>Holt Winter's Model</t>
  </si>
  <si>
    <t>Age of death of kings in England</t>
  </si>
  <si>
    <t>42 kings</t>
  </si>
  <si>
    <t>13 - 87</t>
  </si>
  <si>
    <t>12 kings</t>
  </si>
  <si>
    <t>38 kings</t>
  </si>
  <si>
    <t>DRT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</si>
</sst>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7768010030947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HW_TS!$A$2:$A$145</c:f>
              <c:strCache>
                <c:ptCount val="144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</c:strCache>
            </c:strRef>
          </c:cat>
          <c:val>
            <c:numRef>
              <c:f>HW_TS!$B$2:$B$145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5-4A88-84DF-975D42F2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01791"/>
        <c:axId val="2121673119"/>
      </c:lineChart>
      <c:catAx>
        <c:axId val="2801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73119"/>
        <c:crosses val="autoZero"/>
        <c:auto val="1"/>
        <c:lblAlgn val="ctr"/>
        <c:lblOffset val="100"/>
        <c:noMultiLvlLbl val="0"/>
      </c:catAx>
      <c:valAx>
        <c:axId val="21216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31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HW_TS!$G$14:$G$145</c:f>
              <c:numCache>
                <c:formatCode>General</c:formatCode>
                <c:ptCount val="132"/>
                <c:pt idx="0">
                  <c:v>-3</c:v>
                </c:pt>
                <c:pt idx="1">
                  <c:v>-3.1884322670972267</c:v>
                </c:pt>
                <c:pt idx="2">
                  <c:v>-3.526086937900601</c:v>
                </c:pt>
                <c:pt idx="3">
                  <c:v>-3.3110034241464916</c:v>
                </c:pt>
                <c:pt idx="4">
                  <c:v>-2.973183443914607</c:v>
                </c:pt>
                <c:pt idx="5">
                  <c:v>-3.370893894783876</c:v>
                </c:pt>
                <c:pt idx="6">
                  <c:v>-3.8075885532514064</c:v>
                </c:pt>
                <c:pt idx="7">
                  <c:v>-3.7721460628902719</c:v>
                </c:pt>
                <c:pt idx="8">
                  <c:v>-3.4060478158269802</c:v>
                </c:pt>
                <c:pt idx="9">
                  <c:v>-2.8307260122524269</c:v>
                </c:pt>
                <c:pt idx="10">
                  <c:v>-2.3294078518504193</c:v>
                </c:pt>
                <c:pt idx="11">
                  <c:v>-2.7256858407876621</c:v>
                </c:pt>
                <c:pt idx="12">
                  <c:v>-2.8150368095548401</c:v>
                </c:pt>
                <c:pt idx="13">
                  <c:v>-2.9644029226972464</c:v>
                </c:pt>
                <c:pt idx="14">
                  <c:v>-3.3699731508226591</c:v>
                </c:pt>
                <c:pt idx="15">
                  <c:v>-3.1210286574253416</c:v>
                </c:pt>
                <c:pt idx="16">
                  <c:v>-3.0709883216302671</c:v>
                </c:pt>
                <c:pt idx="17">
                  <c:v>-3.3078496897410901</c:v>
                </c:pt>
                <c:pt idx="18">
                  <c:v>-3.4524644717686499</c:v>
                </c:pt>
                <c:pt idx="19">
                  <c:v>-3.3979908277577522</c:v>
                </c:pt>
                <c:pt idx="20">
                  <c:v>-3.0608634681165086</c:v>
                </c:pt>
                <c:pt idx="21">
                  <c:v>-2.6342623168211503</c:v>
                </c:pt>
                <c:pt idx="22">
                  <c:v>-2.3241905762716897</c:v>
                </c:pt>
                <c:pt idx="23">
                  <c:v>-2.6211319802199284</c:v>
                </c:pt>
                <c:pt idx="24">
                  <c:v>-2.6471704284405178</c:v>
                </c:pt>
                <c:pt idx="25">
                  <c:v>-2.8473311314481293</c:v>
                </c:pt>
                <c:pt idx="26">
                  <c:v>-2.965475368585146</c:v>
                </c:pt>
                <c:pt idx="27">
                  <c:v>-2.6196775477924916</c:v>
                </c:pt>
                <c:pt idx="28">
                  <c:v>-2.5449738800486443</c:v>
                </c:pt>
                <c:pt idx="29">
                  <c:v>-3.1296835478564446</c:v>
                </c:pt>
                <c:pt idx="30">
                  <c:v>-3.3395531923689816</c:v>
                </c:pt>
                <c:pt idx="31">
                  <c:v>-3.366055451243966</c:v>
                </c:pt>
                <c:pt idx="32">
                  <c:v>-2.8959657248655049</c:v>
                </c:pt>
                <c:pt idx="33">
                  <c:v>-2.4925669812272417</c:v>
                </c:pt>
                <c:pt idx="34">
                  <c:v>-2.2720228823596358</c:v>
                </c:pt>
                <c:pt idx="35">
                  <c:v>-2.5455893106731935</c:v>
                </c:pt>
                <c:pt idx="36">
                  <c:v>-2.5376158448484318</c:v>
                </c:pt>
                <c:pt idx="37">
                  <c:v>-2.5480042725598366</c:v>
                </c:pt>
                <c:pt idx="38">
                  <c:v>-2.9465018086386863</c:v>
                </c:pt>
                <c:pt idx="39">
                  <c:v>-3.0312841627515752</c:v>
                </c:pt>
                <c:pt idx="40">
                  <c:v>-2.9512174294082172</c:v>
                </c:pt>
                <c:pt idx="41">
                  <c:v>-3.0857924554343015</c:v>
                </c:pt>
                <c:pt idx="42">
                  <c:v>-3.1300853626107141</c:v>
                </c:pt>
                <c:pt idx="43">
                  <c:v>-3.157154949569474</c:v>
                </c:pt>
                <c:pt idx="44">
                  <c:v>-2.6814314438936435</c:v>
                </c:pt>
                <c:pt idx="45">
                  <c:v>-2.2398857955439553</c:v>
                </c:pt>
                <c:pt idx="46">
                  <c:v>-1.8616325252161801</c:v>
                </c:pt>
                <c:pt idx="47">
                  <c:v>-1.9560490460386575</c:v>
                </c:pt>
                <c:pt idx="48">
                  <c:v>-1.9946519739285122</c:v>
                </c:pt>
                <c:pt idx="49">
                  <c:v>-1.7341339149248824</c:v>
                </c:pt>
                <c:pt idx="50">
                  <c:v>-2.018162675979454</c:v>
                </c:pt>
                <c:pt idx="51">
                  <c:v>-2.1030184655294022</c:v>
                </c:pt>
                <c:pt idx="52">
                  <c:v>-2.2466496484706511</c:v>
                </c:pt>
                <c:pt idx="53">
                  <c:v>-2.7078556597472812</c:v>
                </c:pt>
                <c:pt idx="54">
                  <c:v>-3.1364376980509405</c:v>
                </c:pt>
                <c:pt idx="55">
                  <c:v>-3.0236975998069511</c:v>
                </c:pt>
                <c:pt idx="56">
                  <c:v>-2.4613341671886815</c:v>
                </c:pt>
                <c:pt idx="57">
                  <c:v>-2.0532214991955016</c:v>
                </c:pt>
                <c:pt idx="58">
                  <c:v>-1.811795202913828</c:v>
                </c:pt>
                <c:pt idx="59">
                  <c:v>-2.0106136654088687</c:v>
                </c:pt>
                <c:pt idx="60">
                  <c:v>-2.2494049746522649</c:v>
                </c:pt>
                <c:pt idx="61">
                  <c:v>-2.1931710618240743</c:v>
                </c:pt>
                <c:pt idx="62">
                  <c:v>-2.2700735113016322</c:v>
                </c:pt>
                <c:pt idx="63">
                  <c:v>-2.348370523229903</c:v>
                </c:pt>
                <c:pt idx="64">
                  <c:v>-2.5083240000345199</c:v>
                </c:pt>
                <c:pt idx="65">
                  <c:v>-3.1349985683220325</c:v>
                </c:pt>
                <c:pt idx="66">
                  <c:v>-3.8070972945615722</c:v>
                </c:pt>
                <c:pt idx="67">
                  <c:v>-3.6036780344591648</c:v>
                </c:pt>
                <c:pt idx="68">
                  <c:v>-2.9698819078275847</c:v>
                </c:pt>
                <c:pt idx="69">
                  <c:v>-2.4908103179847103</c:v>
                </c:pt>
                <c:pt idx="70">
                  <c:v>-2.0836466846453447</c:v>
                </c:pt>
                <c:pt idx="71">
                  <c:v>-2.4261300225975901</c:v>
                </c:pt>
                <c:pt idx="72">
                  <c:v>-2.6495709313336988</c:v>
                </c:pt>
                <c:pt idx="73">
                  <c:v>-2.5574037454223912</c:v>
                </c:pt>
                <c:pt idx="74">
                  <c:v>-2.6803100469145988</c:v>
                </c:pt>
                <c:pt idx="75">
                  <c:v>-2.6621494196513709</c:v>
                </c:pt>
                <c:pt idx="76">
                  <c:v>-2.8616353242912282</c:v>
                </c:pt>
                <c:pt idx="77">
                  <c:v>-3.6782318320723562</c:v>
                </c:pt>
                <c:pt idx="78">
                  <c:v>-4.186970305747252</c:v>
                </c:pt>
                <c:pt idx="79">
                  <c:v>-3.9770521193126456</c:v>
                </c:pt>
                <c:pt idx="80">
                  <c:v>-3.2142257109146044</c:v>
                </c:pt>
                <c:pt idx="81">
                  <c:v>-2.5203689414569794</c:v>
                </c:pt>
                <c:pt idx="82">
                  <c:v>-2.1605547440523765</c:v>
                </c:pt>
                <c:pt idx="83">
                  <c:v>-2.3997039864549379</c:v>
                </c:pt>
                <c:pt idx="84">
                  <c:v>-2.6002151954550641</c:v>
                </c:pt>
                <c:pt idx="85">
                  <c:v>-2.4118148538029232</c:v>
                </c:pt>
                <c:pt idx="86">
                  <c:v>-2.6323397902648935</c:v>
                </c:pt>
                <c:pt idx="87">
                  <c:v>-2.6742642258889191</c:v>
                </c:pt>
                <c:pt idx="88">
                  <c:v>-2.9120682513474776</c:v>
                </c:pt>
                <c:pt idx="89">
                  <c:v>-3.886425352588617</c:v>
                </c:pt>
                <c:pt idx="90">
                  <c:v>-4.4720440894985245</c:v>
                </c:pt>
                <c:pt idx="91">
                  <c:v>-4.4177616476194999</c:v>
                </c:pt>
                <c:pt idx="92">
                  <c:v>-3.5665681433038685</c:v>
                </c:pt>
                <c:pt idx="93">
                  <c:v>-2.7244481715256939</c:v>
                </c:pt>
                <c:pt idx="94">
                  <c:v>-2.2857876794400909</c:v>
                </c:pt>
                <c:pt idx="95">
                  <c:v>-2.3760102539154104</c:v>
                </c:pt>
                <c:pt idx="96">
                  <c:v>-2.439873934636978</c:v>
                </c:pt>
                <c:pt idx="97">
                  <c:v>-2.0642689947092094</c:v>
                </c:pt>
                <c:pt idx="98">
                  <c:v>-1.938223538396187</c:v>
                </c:pt>
                <c:pt idx="99">
                  <c:v>-1.7946534866081834</c:v>
                </c:pt>
                <c:pt idx="100">
                  <c:v>-2.1824297102423884</c:v>
                </c:pt>
                <c:pt idx="101">
                  <c:v>-3.2451370215664497</c:v>
                </c:pt>
                <c:pt idx="102">
                  <c:v>-4.0273903787136192</c:v>
                </c:pt>
                <c:pt idx="103">
                  <c:v>-4.2975467668555893</c:v>
                </c:pt>
                <c:pt idx="104">
                  <c:v>-2.9909511174917043</c:v>
                </c:pt>
                <c:pt idx="105">
                  <c:v>-2.1443720846437486</c:v>
                </c:pt>
                <c:pt idx="106">
                  <c:v>-1.7959721687557249</c:v>
                </c:pt>
                <c:pt idx="107">
                  <c:v>-1.6999543883129036</c:v>
                </c:pt>
                <c:pt idx="108">
                  <c:v>-2.0820089708921046</c:v>
                </c:pt>
                <c:pt idx="109">
                  <c:v>-1.9425884797543631</c:v>
                </c:pt>
                <c:pt idx="110">
                  <c:v>-2.1212443511994934</c:v>
                </c:pt>
                <c:pt idx="111">
                  <c:v>-2.2062614573189876</c:v>
                </c:pt>
                <c:pt idx="112">
                  <c:v>-2.7978713251956151</c:v>
                </c:pt>
                <c:pt idx="113">
                  <c:v>-3.5965497340944808</c:v>
                </c:pt>
                <c:pt idx="114">
                  <c:v>-4.4055316159399354</c:v>
                </c:pt>
                <c:pt idx="115">
                  <c:v>-4.771608061717302</c:v>
                </c:pt>
                <c:pt idx="116">
                  <c:v>-3.5537675098017871</c:v>
                </c:pt>
                <c:pt idx="117">
                  <c:v>-2.642448951345159</c:v>
                </c:pt>
                <c:pt idx="118">
                  <c:v>-2.3513014187228123</c:v>
                </c:pt>
                <c:pt idx="119">
                  <c:v>-2.5713131478198079</c:v>
                </c:pt>
                <c:pt idx="120">
                  <c:v>-2.8389554492860043</c:v>
                </c:pt>
                <c:pt idx="121">
                  <c:v>-2.4647756258532922</c:v>
                </c:pt>
                <c:pt idx="122">
                  <c:v>-1.8873965580617096</c:v>
                </c:pt>
                <c:pt idx="123">
                  <c:v>-2.4562739231407704</c:v>
                </c:pt>
                <c:pt idx="124">
                  <c:v>-3.3329920115251639</c:v>
                </c:pt>
                <c:pt idx="125">
                  <c:v>-4.16804095667203</c:v>
                </c:pt>
                <c:pt idx="126">
                  <c:v>-5.15310383114047</c:v>
                </c:pt>
                <c:pt idx="127">
                  <c:v>-5.1014924220422699</c:v>
                </c:pt>
                <c:pt idx="128">
                  <c:v>-3.6559685672449405</c:v>
                </c:pt>
                <c:pt idx="129">
                  <c:v>-2.9841087786788876</c:v>
                </c:pt>
                <c:pt idx="130">
                  <c:v>-2.4402470797837736</c:v>
                </c:pt>
                <c:pt idx="131">
                  <c:v>-2.3873094759398441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4-4565-96C1-0FD3E71B1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198192"/>
        <c:axId val="1460891376"/>
      </c:lineChart>
      <c:catAx>
        <c:axId val="19361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91376"/>
        <c:crosses val="autoZero"/>
        <c:auto val="1"/>
        <c:lblAlgn val="ctr"/>
        <c:lblOffset val="100"/>
        <c:noMultiLvlLbl val="0"/>
      </c:catAx>
      <c:valAx>
        <c:axId val="14608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Sheet1!$G$15:$G$145</c:f>
              <c:numCache>
                <c:formatCode>General</c:formatCode>
                <c:ptCount val="131"/>
                <c:pt idx="0">
                  <c:v>-3.1885627552235576</c:v>
                </c:pt>
                <c:pt idx="1">
                  <c:v>-3.525797136428082</c:v>
                </c:pt>
                <c:pt idx="2">
                  <c:v>-3.3105312438179055</c:v>
                </c:pt>
                <c:pt idx="3">
                  <c:v>-2.9728813107610534</c:v>
                </c:pt>
                <c:pt idx="4">
                  <c:v>-3.3715005771203721</c:v>
                </c:pt>
                <c:pt idx="5">
                  <c:v>-3.8078946756282051</c:v>
                </c:pt>
                <c:pt idx="6">
                  <c:v>-3.7718930360304057</c:v>
                </c:pt>
                <c:pt idx="7">
                  <c:v>-3.4059839813936037</c:v>
                </c:pt>
                <c:pt idx="8">
                  <c:v>-2.8301586229869429</c:v>
                </c:pt>
                <c:pt idx="9">
                  <c:v>-2.3291676056919783</c:v>
                </c:pt>
                <c:pt idx="10">
                  <c:v>-2.7265010769859259</c:v>
                </c:pt>
                <c:pt idx="11">
                  <c:v>-2.8158930633670707</c:v>
                </c:pt>
                <c:pt idx="12">
                  <c:v>-2.9639721744363783</c:v>
                </c:pt>
                <c:pt idx="13">
                  <c:v>-3.3706217232130484</c:v>
                </c:pt>
                <c:pt idx="14">
                  <c:v>-3.1199149975726357</c:v>
                </c:pt>
                <c:pt idx="15">
                  <c:v>-3.0723089632643905</c:v>
                </c:pt>
                <c:pt idx="16">
                  <c:v>-3.3063965928547248</c:v>
                </c:pt>
                <c:pt idx="17">
                  <c:v>-3.4527226272437872</c:v>
                </c:pt>
                <c:pt idx="18">
                  <c:v>-3.3979260931579915</c:v>
                </c:pt>
                <c:pt idx="19">
                  <c:v>-3.0608324719523807</c:v>
                </c:pt>
                <c:pt idx="20">
                  <c:v>-2.634278477693897</c:v>
                </c:pt>
                <c:pt idx="21">
                  <c:v>-2.324410885829451</c:v>
                </c:pt>
                <c:pt idx="22">
                  <c:v>-2.6210363284161815</c:v>
                </c:pt>
                <c:pt idx="23">
                  <c:v>-2.6482965709243445</c:v>
                </c:pt>
                <c:pt idx="24">
                  <c:v>-2.847299697941196</c:v>
                </c:pt>
                <c:pt idx="25">
                  <c:v>-2.9646054769100658</c:v>
                </c:pt>
                <c:pt idx="26">
                  <c:v>-2.619030634466327</c:v>
                </c:pt>
                <c:pt idx="27">
                  <c:v>-2.5458430284202791</c:v>
                </c:pt>
                <c:pt idx="28">
                  <c:v>-3.130842560399941</c:v>
                </c:pt>
                <c:pt idx="29">
                  <c:v>-3.338536632701647</c:v>
                </c:pt>
                <c:pt idx="30">
                  <c:v>-3.3669528025693296</c:v>
                </c:pt>
                <c:pt idx="31">
                  <c:v>-2.8946931602866925</c:v>
                </c:pt>
                <c:pt idx="32">
                  <c:v>-2.4931353101925424</c:v>
                </c:pt>
                <c:pt idx="33">
                  <c:v>-2.2722613185369198</c:v>
                </c:pt>
                <c:pt idx="34">
                  <c:v>-2.5454205435665926</c:v>
                </c:pt>
                <c:pt idx="35">
                  <c:v>-2.5387011577226701</c:v>
                </c:pt>
                <c:pt idx="36">
                  <c:v>-2.5473422872020706</c:v>
                </c:pt>
                <c:pt idx="37">
                  <c:v>-2.9476392726123493</c:v>
                </c:pt>
                <c:pt idx="38">
                  <c:v>-3.0312079331008874</c:v>
                </c:pt>
                <c:pt idx="39">
                  <c:v>-2.9513521285831246</c:v>
                </c:pt>
                <c:pt idx="40">
                  <c:v>-3.084920063655602</c:v>
                </c:pt>
                <c:pt idx="41">
                  <c:v>-3.1297516894014166</c:v>
                </c:pt>
                <c:pt idx="42">
                  <c:v>-3.1576568626284711</c:v>
                </c:pt>
                <c:pt idx="43">
                  <c:v>-2.6802450318635351</c:v>
                </c:pt>
                <c:pt idx="44">
                  <c:v>-2.2399717577626745</c:v>
                </c:pt>
                <c:pt idx="45">
                  <c:v>-1.8612845802146296</c:v>
                </c:pt>
                <c:pt idx="46">
                  <c:v>-1.9559795717703423</c:v>
                </c:pt>
                <c:pt idx="47">
                  <c:v>-1.9962069125200799</c:v>
                </c:pt>
                <c:pt idx="48">
                  <c:v>-1.7324211172490607</c:v>
                </c:pt>
                <c:pt idx="49">
                  <c:v>-2.0202576874993952</c:v>
                </c:pt>
                <c:pt idx="50">
                  <c:v>-2.1027323109824181</c:v>
                </c:pt>
                <c:pt idx="51">
                  <c:v>-2.2482837745825464</c:v>
                </c:pt>
                <c:pt idx="52">
                  <c:v>-2.7083758832877152</c:v>
                </c:pt>
                <c:pt idx="53">
                  <c:v>-3.13704945539547</c:v>
                </c:pt>
                <c:pt idx="54">
                  <c:v>-3.0227033016909104</c:v>
                </c:pt>
                <c:pt idx="55">
                  <c:v>-2.4602528441269556</c:v>
                </c:pt>
                <c:pt idx="56">
                  <c:v>-2.0530353883454211</c:v>
                </c:pt>
                <c:pt idx="57">
                  <c:v>-1.8119879793172515</c:v>
                </c:pt>
                <c:pt idx="58">
                  <c:v>-2.0105139319794887</c:v>
                </c:pt>
                <c:pt idx="59">
                  <c:v>-2.2518980624487881</c:v>
                </c:pt>
                <c:pt idx="60">
                  <c:v>-2.1915969406694273</c:v>
                </c:pt>
                <c:pt idx="61">
                  <c:v>-2.2701849196594708</c:v>
                </c:pt>
                <c:pt idx="62">
                  <c:v>-2.3489978629330039</c:v>
                </c:pt>
                <c:pt idx="63">
                  <c:v>-2.5096235417926778</c:v>
                </c:pt>
                <c:pt idx="64">
                  <c:v>-3.1365230345936652</c:v>
                </c:pt>
                <c:pt idx="65">
                  <c:v>-3.8079392454217782</c:v>
                </c:pt>
                <c:pt idx="66">
                  <c:v>-3.601717218942099</c:v>
                </c:pt>
                <c:pt idx="67">
                  <c:v>-2.9685065186373549</c:v>
                </c:pt>
                <c:pt idx="68">
                  <c:v>-2.4900597592916824</c:v>
                </c:pt>
                <c:pt idx="69">
                  <c:v>-2.083245338684776</c:v>
                </c:pt>
                <c:pt idx="70">
                  <c:v>-2.4266951402310042</c:v>
                </c:pt>
                <c:pt idx="71">
                  <c:v>-2.6517506340205728</c:v>
                </c:pt>
                <c:pt idx="72">
                  <c:v>-2.5557715437831234</c:v>
                </c:pt>
                <c:pt idx="73">
                  <c:v>-2.6799099673664841</c:v>
                </c:pt>
                <c:pt idx="74">
                  <c:v>-2.6623270446383458</c:v>
                </c:pt>
                <c:pt idx="75">
                  <c:v>-2.8635996268077406</c:v>
                </c:pt>
                <c:pt idx="76">
                  <c:v>-3.6804229472144812</c:v>
                </c:pt>
                <c:pt idx="77">
                  <c:v>-4.1865726739238767</c:v>
                </c:pt>
                <c:pt idx="78">
                  <c:v>-3.9756681787812909</c:v>
                </c:pt>
                <c:pt idx="79">
                  <c:v>-3.2114306662719514</c:v>
                </c:pt>
                <c:pt idx="80">
                  <c:v>-2.5188979701810581</c:v>
                </c:pt>
                <c:pt idx="81">
                  <c:v>-2.1605487537679551</c:v>
                </c:pt>
                <c:pt idx="82">
                  <c:v>-2.3994034158662316</c:v>
                </c:pt>
                <c:pt idx="83">
                  <c:v>-2.6032557049018124</c:v>
                </c:pt>
                <c:pt idx="84">
                  <c:v>-2.4094623179699965</c:v>
                </c:pt>
                <c:pt idx="85">
                  <c:v>-2.6327162888562157</c:v>
                </c:pt>
                <c:pt idx="86">
                  <c:v>-2.6742158333212274</c:v>
                </c:pt>
                <c:pt idx="87">
                  <c:v>-2.9147158655474072</c:v>
                </c:pt>
                <c:pt idx="88">
                  <c:v>-3.8896747353297201</c:v>
                </c:pt>
                <c:pt idx="89">
                  <c:v>-4.471722353420148</c:v>
                </c:pt>
                <c:pt idx="90">
                  <c:v>-4.4168688157505471</c:v>
                </c:pt>
                <c:pt idx="91">
                  <c:v>-3.562458148801511</c:v>
                </c:pt>
                <c:pt idx="92">
                  <c:v>-2.7222790209499976</c:v>
                </c:pt>
                <c:pt idx="93">
                  <c:v>-2.2854747586791291</c:v>
                </c:pt>
                <c:pt idx="94">
                  <c:v>-2.3749842700013346</c:v>
                </c:pt>
                <c:pt idx="95">
                  <c:v>-2.4431446717844096</c:v>
                </c:pt>
                <c:pt idx="96">
                  <c:v>-2.0610600132833952</c:v>
                </c:pt>
                <c:pt idx="97">
                  <c:v>-1.937622410722156</c:v>
                </c:pt>
                <c:pt idx="98">
                  <c:v>-1.7945191817079831</c:v>
                </c:pt>
                <c:pt idx="99">
                  <c:v>-2.1867043159027162</c:v>
                </c:pt>
                <c:pt idx="100">
                  <c:v>-3.2496728845682696</c:v>
                </c:pt>
                <c:pt idx="101">
                  <c:v>-4.0285919650743267</c:v>
                </c:pt>
                <c:pt idx="102">
                  <c:v>-4.297595803565855</c:v>
                </c:pt>
                <c:pt idx="103">
                  <c:v>-2.9835920628605095</c:v>
                </c:pt>
                <c:pt idx="104">
                  <c:v>-2.1429495012189363</c:v>
                </c:pt>
                <c:pt idx="105">
                  <c:v>-1.7952567701296971</c:v>
                </c:pt>
                <c:pt idx="106">
                  <c:v>-1.6986387053359522</c:v>
                </c:pt>
                <c:pt idx="107">
                  <c:v>-2.0874686939324079</c:v>
                </c:pt>
                <c:pt idx="108">
                  <c:v>-1.939244170727136</c:v>
                </c:pt>
                <c:pt idx="109">
                  <c:v>-2.1214345969902411</c:v>
                </c:pt>
                <c:pt idx="110">
                  <c:v>-2.2063273101917389</c:v>
                </c:pt>
                <c:pt idx="111">
                  <c:v>-2.8032791723385344</c:v>
                </c:pt>
                <c:pt idx="112">
                  <c:v>-3.599761138105066</c:v>
                </c:pt>
                <c:pt idx="113">
                  <c:v>-4.4084532252716144</c:v>
                </c:pt>
                <c:pt idx="114">
                  <c:v>-4.7713640822404386</c:v>
                </c:pt>
                <c:pt idx="115">
                  <c:v>-3.5461279654504665</c:v>
                </c:pt>
                <c:pt idx="116">
                  <c:v>-2.6395391897063405</c:v>
                </c:pt>
                <c:pt idx="117">
                  <c:v>-2.3510716391214146</c:v>
                </c:pt>
                <c:pt idx="118">
                  <c:v>-2.5700589085282104</c:v>
                </c:pt>
                <c:pt idx="119">
                  <c:v>-2.8437510656102063</c:v>
                </c:pt>
                <c:pt idx="120">
                  <c:v>-2.4605216492940372</c:v>
                </c:pt>
                <c:pt idx="121">
                  <c:v>-1.8835775866111817</c:v>
                </c:pt>
                <c:pt idx="122">
                  <c:v>-2.460724052460705</c:v>
                </c:pt>
                <c:pt idx="123">
                  <c:v>-3.3380475158946865</c:v>
                </c:pt>
                <c:pt idx="124">
                  <c:v>-4.172483206038919</c:v>
                </c:pt>
                <c:pt idx="125">
                  <c:v>-5.1566050985785523</c:v>
                </c:pt>
                <c:pt idx="126">
                  <c:v>-5.0992305661828823</c:v>
                </c:pt>
                <c:pt idx="127">
                  <c:v>-3.6475134701728962</c:v>
                </c:pt>
                <c:pt idx="128">
                  <c:v>-2.9813982089085584</c:v>
                </c:pt>
                <c:pt idx="129">
                  <c:v>-2.4383187956534584</c:v>
                </c:pt>
                <c:pt idx="130">
                  <c:v>-2.3856132832408434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6-45E7-938D-BE5C09D2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058976"/>
        <c:axId val="1938946960"/>
      </c:lineChart>
      <c:catAx>
        <c:axId val="19690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46960"/>
        <c:crosses val="autoZero"/>
        <c:auto val="1"/>
        <c:lblAlgn val="ctr"/>
        <c:lblOffset val="100"/>
        <c:noMultiLvlLbl val="0"/>
      </c:catAx>
      <c:valAx>
        <c:axId val="19389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139</xdr:row>
      <xdr:rowOff>82550</xdr:rowOff>
    </xdr:from>
    <xdr:to>
      <xdr:col>15</xdr:col>
      <xdr:colOff>546099</xdr:colOff>
      <xdr:row>154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157D9-4EBD-4B1E-9B16-60A8E266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157</xdr:row>
      <xdr:rowOff>25400</xdr:rowOff>
    </xdr:from>
    <xdr:to>
      <xdr:col>16</xdr:col>
      <xdr:colOff>593725</xdr:colOff>
      <xdr:row>164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F5E9E-5A2C-4F53-80F8-25DF92584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134</xdr:row>
      <xdr:rowOff>38100</xdr:rowOff>
    </xdr:from>
    <xdr:to>
      <xdr:col>13</xdr:col>
      <xdr:colOff>142875</xdr:colOff>
      <xdr:row>149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1B891-CF97-435A-81A6-360FB03E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topLeftCell="A160" workbookViewId="0">
      <selection activeCell="M180" sqref="M180"/>
    </sheetView>
  </sheetViews>
  <sheetFormatPr defaultRowHeight="14.5" x14ac:dyDescent="0.35"/>
  <cols>
    <col min="13" max="13" width="24.36328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35">
      <c r="A2" t="s">
        <v>7</v>
      </c>
      <c r="B2">
        <v>112</v>
      </c>
      <c r="E2">
        <f>B2/AVERAGE(B$2:B$13)</f>
        <v>0.88421052631578945</v>
      </c>
    </row>
    <row r="3" spans="1:15" x14ac:dyDescent="0.35">
      <c r="A3" t="s">
        <v>8</v>
      </c>
      <c r="B3">
        <v>118</v>
      </c>
      <c r="E3">
        <f t="shared" ref="E3:E13" si="0">B3/AVERAGE(B$2:B$13)</f>
        <v>0.93157894736842106</v>
      </c>
      <c r="N3" t="s">
        <v>9</v>
      </c>
      <c r="O3">
        <v>0.99072113284085861</v>
      </c>
    </row>
    <row r="4" spans="1:15" x14ac:dyDescent="0.35">
      <c r="A4" t="s">
        <v>10</v>
      </c>
      <c r="B4">
        <v>132</v>
      </c>
      <c r="E4">
        <f t="shared" si="0"/>
        <v>1.0421052631578946</v>
      </c>
      <c r="K4" t="s">
        <v>11</v>
      </c>
      <c r="N4" t="s">
        <v>12</v>
      </c>
      <c r="O4">
        <v>2.6033266352145958E-2</v>
      </c>
    </row>
    <row r="5" spans="1:15" x14ac:dyDescent="0.35">
      <c r="A5" t="s">
        <v>13</v>
      </c>
      <c r="B5">
        <v>129</v>
      </c>
      <c r="E5">
        <f t="shared" si="0"/>
        <v>1.0184210526315789</v>
      </c>
      <c r="K5" t="s">
        <v>14</v>
      </c>
      <c r="N5" t="s">
        <v>15</v>
      </c>
      <c r="O5">
        <v>1</v>
      </c>
    </row>
    <row r="6" spans="1:15" x14ac:dyDescent="0.35">
      <c r="A6" t="s">
        <v>16</v>
      </c>
      <c r="B6">
        <v>121</v>
      </c>
      <c r="E6">
        <f t="shared" si="0"/>
        <v>0.95526315789473681</v>
      </c>
      <c r="K6" t="s">
        <v>17</v>
      </c>
      <c r="N6" t="s">
        <v>18</v>
      </c>
      <c r="O6">
        <f>SQRT(SUMSQ(G14:G145)/COUNT(G14:G145))</f>
        <v>2.9395236610165605</v>
      </c>
    </row>
    <row r="7" spans="1:15" x14ac:dyDescent="0.35">
      <c r="A7" t="s">
        <v>19</v>
      </c>
      <c r="B7">
        <v>135</v>
      </c>
      <c r="E7">
        <f t="shared" si="0"/>
        <v>1.0657894736842104</v>
      </c>
      <c r="K7" t="s">
        <v>20</v>
      </c>
    </row>
    <row r="8" spans="1:15" x14ac:dyDescent="0.35">
      <c r="A8" t="s">
        <v>21</v>
      </c>
      <c r="B8">
        <v>148</v>
      </c>
      <c r="E8">
        <f t="shared" si="0"/>
        <v>1.1684210526315788</v>
      </c>
      <c r="M8" t="s">
        <v>163</v>
      </c>
      <c r="N8" t="s">
        <v>164</v>
      </c>
    </row>
    <row r="9" spans="1:15" x14ac:dyDescent="0.35">
      <c r="A9" t="s">
        <v>22</v>
      </c>
      <c r="B9">
        <v>148</v>
      </c>
      <c r="E9">
        <f t="shared" si="0"/>
        <v>1.1684210526315788</v>
      </c>
      <c r="N9" t="s">
        <v>165</v>
      </c>
    </row>
    <row r="10" spans="1:15" x14ac:dyDescent="0.35">
      <c r="A10" t="s">
        <v>23</v>
      </c>
      <c r="B10">
        <v>136</v>
      </c>
      <c r="E10">
        <f t="shared" si="0"/>
        <v>1.0736842105263158</v>
      </c>
    </row>
    <row r="11" spans="1:15" x14ac:dyDescent="0.35">
      <c r="A11" t="s">
        <v>24</v>
      </c>
      <c r="B11">
        <v>119</v>
      </c>
      <c r="E11">
        <f t="shared" si="0"/>
        <v>0.93947368421052624</v>
      </c>
    </row>
    <row r="12" spans="1:15" x14ac:dyDescent="0.35">
      <c r="A12" t="s">
        <v>25</v>
      </c>
      <c r="B12">
        <v>104</v>
      </c>
      <c r="E12">
        <f t="shared" si="0"/>
        <v>0.82105263157894737</v>
      </c>
    </row>
    <row r="13" spans="1:15" x14ac:dyDescent="0.35">
      <c r="A13" t="s">
        <v>26</v>
      </c>
      <c r="B13">
        <v>118</v>
      </c>
      <c r="E13">
        <f t="shared" si="0"/>
        <v>0.93157894736842106</v>
      </c>
      <c r="N13" t="s">
        <v>160</v>
      </c>
    </row>
    <row r="14" spans="1:15" x14ac:dyDescent="0.35">
      <c r="A14" t="s">
        <v>27</v>
      </c>
      <c r="B14">
        <v>115</v>
      </c>
      <c r="C14">
        <f>B14/E2</f>
        <v>130.05952380952382</v>
      </c>
      <c r="D14">
        <f>B14/E2-B13/E13</f>
        <v>3.392857142857153</v>
      </c>
      <c r="E14">
        <f>$O$5*B14/C14+(1-$O$5)*E2</f>
        <v>0.88421052631578934</v>
      </c>
      <c r="F14">
        <f>(C14+D14)*E2</f>
        <v>118</v>
      </c>
      <c r="G14">
        <f>B14-F14</f>
        <v>-3</v>
      </c>
      <c r="N14" t="s">
        <v>161</v>
      </c>
    </row>
    <row r="15" spans="1:15" x14ac:dyDescent="0.35">
      <c r="A15" t="s">
        <v>28</v>
      </c>
      <c r="B15">
        <v>126</v>
      </c>
      <c r="C15">
        <f>$O$3*B15/E3+ (1-$O$3)*(C14+D14)</f>
        <v>135.23751810255627</v>
      </c>
      <c r="D15">
        <f>$O$4*(C15-C14)+(1-$O$4)*D14</f>
        <v>3.4393300937627767</v>
      </c>
      <c r="E15">
        <f t="shared" ref="E15:E78" si="1">$O$5*B15/C15+(1-$O$5)*E3</f>
        <v>0.93169411689771575</v>
      </c>
      <c r="F15">
        <f t="shared" ref="F15:F78" si="2">(C15+D15)*E3</f>
        <v>129.18843226709723</v>
      </c>
      <c r="G15">
        <f t="shared" ref="G15:G78" si="3">B15-F15</f>
        <v>-3.1884322670972267</v>
      </c>
      <c r="N15" t="s">
        <v>162</v>
      </c>
    </row>
    <row r="16" spans="1:15" x14ac:dyDescent="0.35">
      <c r="A16" t="s">
        <v>29</v>
      </c>
      <c r="B16">
        <v>141</v>
      </c>
      <c r="C16">
        <f t="shared" ref="C16:C79" si="4">$O$3*B16/E4+ (1-$O$3)*(C15+D15)</f>
        <v>135.33433551108126</v>
      </c>
      <c r="D16">
        <f t="shared" ref="D16:D79" si="5">$O$4*(C16-C15)+(1-$O$4)*D15</f>
        <v>3.3523135707425551</v>
      </c>
      <c r="E16">
        <f t="shared" si="1"/>
        <v>1.0418642059128802</v>
      </c>
      <c r="F16">
        <f t="shared" si="2"/>
        <v>144.5260869379006</v>
      </c>
      <c r="G16">
        <f t="shared" si="3"/>
        <v>-3.526086937900601</v>
      </c>
    </row>
    <row r="17" spans="1:13" x14ac:dyDescent="0.35">
      <c r="A17" t="s">
        <v>30</v>
      </c>
      <c r="B17">
        <v>135</v>
      </c>
      <c r="C17">
        <f t="shared" si="4"/>
        <v>132.61500516085331</v>
      </c>
      <c r="D17">
        <f t="shared" si="5"/>
        <v>3.1942488473525423</v>
      </c>
      <c r="E17">
        <f t="shared" si="1"/>
        <v>1.0179843512900659</v>
      </c>
      <c r="F17">
        <f t="shared" si="2"/>
        <v>138.31100342414649</v>
      </c>
      <c r="G17">
        <f t="shared" si="3"/>
        <v>-3.3110034241464916</v>
      </c>
    </row>
    <row r="18" spans="1:13" x14ac:dyDescent="0.35">
      <c r="A18" t="s">
        <v>31</v>
      </c>
      <c r="B18">
        <v>125</v>
      </c>
      <c r="C18">
        <f t="shared" si="4"/>
        <v>130.8999736851633</v>
      </c>
      <c r="D18">
        <f t="shared" si="5"/>
        <v>3.0664442451054263</v>
      </c>
      <c r="E18">
        <f t="shared" si="1"/>
        <v>0.95492761748483046</v>
      </c>
      <c r="F18">
        <f t="shared" si="2"/>
        <v>127.97318344391461</v>
      </c>
      <c r="G18">
        <f t="shared" si="3"/>
        <v>-2.973183443914607</v>
      </c>
      <c r="L18" t="s">
        <v>2</v>
      </c>
    </row>
    <row r="19" spans="1:13" x14ac:dyDescent="0.35">
      <c r="A19" t="s">
        <v>32</v>
      </c>
      <c r="B19">
        <v>149</v>
      </c>
      <c r="C19">
        <f t="shared" si="4"/>
        <v>139.74831719193239</v>
      </c>
      <c r="D19">
        <f t="shared" si="5"/>
        <v>3.2169659686055923</v>
      </c>
      <c r="E19">
        <f t="shared" si="1"/>
        <v>1.06620246307053</v>
      </c>
      <c r="F19">
        <f t="shared" si="2"/>
        <v>152.37089389478388</v>
      </c>
      <c r="G19">
        <f t="shared" si="3"/>
        <v>-3.370893894783876</v>
      </c>
      <c r="L19" t="s">
        <v>3</v>
      </c>
    </row>
    <row r="20" spans="1:13" x14ac:dyDescent="0.35">
      <c r="A20" t="s">
        <v>33</v>
      </c>
      <c r="B20">
        <v>170</v>
      </c>
      <c r="C20">
        <f t="shared" si="4"/>
        <v>145.47201799135502</v>
      </c>
      <c r="D20">
        <f t="shared" si="5"/>
        <v>3.2822244641304539</v>
      </c>
      <c r="E20">
        <f t="shared" si="1"/>
        <v>1.1686096222993387</v>
      </c>
      <c r="F20">
        <f t="shared" si="2"/>
        <v>173.80758855325141</v>
      </c>
      <c r="G20">
        <f t="shared" si="3"/>
        <v>-3.8075885532514064</v>
      </c>
      <c r="L20" t="s">
        <v>246</v>
      </c>
    </row>
    <row r="21" spans="1:13" x14ac:dyDescent="0.35">
      <c r="A21" t="s">
        <v>34</v>
      </c>
      <c r="B21">
        <v>170</v>
      </c>
      <c r="C21">
        <f t="shared" si="4"/>
        <v>145.52573297564251</v>
      </c>
      <c r="D21">
        <f t="shared" si="5"/>
        <v>3.1981758169212737</v>
      </c>
      <c r="E21">
        <f t="shared" si="1"/>
        <v>1.1681782769543163</v>
      </c>
      <c r="F21">
        <f t="shared" si="2"/>
        <v>173.77214606289027</v>
      </c>
      <c r="G21">
        <f t="shared" si="3"/>
        <v>-3.7721460628902719</v>
      </c>
    </row>
    <row r="22" spans="1:13" x14ac:dyDescent="0.35">
      <c r="A22" t="s">
        <v>35</v>
      </c>
      <c r="B22">
        <v>158</v>
      </c>
      <c r="C22">
        <f t="shared" si="4"/>
        <v>147.17140315720471</v>
      </c>
      <c r="D22">
        <f t="shared" si="5"/>
        <v>3.1577590242027633</v>
      </c>
      <c r="E22">
        <f t="shared" si="1"/>
        <v>1.0735781314201949</v>
      </c>
      <c r="F22">
        <f t="shared" si="2"/>
        <v>161.40604781582698</v>
      </c>
      <c r="G22">
        <f t="shared" si="3"/>
        <v>-3.4060478158269802</v>
      </c>
      <c r="L22" t="s">
        <v>247</v>
      </c>
    </row>
    <row r="23" spans="1:13" x14ac:dyDescent="0.35">
      <c r="A23" t="s">
        <v>36</v>
      </c>
      <c r="B23">
        <v>133</v>
      </c>
      <c r="C23">
        <f t="shared" si="4"/>
        <v>141.64991528898707</v>
      </c>
      <c r="D23">
        <f t="shared" si="5"/>
        <v>2.931809878116348</v>
      </c>
      <c r="E23">
        <f t="shared" si="1"/>
        <v>0.93893455374583212</v>
      </c>
      <c r="F23">
        <f t="shared" si="2"/>
        <v>135.83072601225243</v>
      </c>
      <c r="G23">
        <f t="shared" si="3"/>
        <v>-2.8307260122524269</v>
      </c>
      <c r="L23" t="s">
        <v>248</v>
      </c>
      <c r="M23" t="s">
        <v>250</v>
      </c>
    </row>
    <row r="24" spans="1:13" x14ac:dyDescent="0.35">
      <c r="A24" t="s">
        <v>37</v>
      </c>
      <c r="B24">
        <v>114</v>
      </c>
      <c r="C24">
        <f t="shared" si="4"/>
        <v>138.89937345052272</v>
      </c>
      <c r="D24">
        <f t="shared" si="5"/>
        <v>2.7838797023720288</v>
      </c>
      <c r="E24">
        <f t="shared" si="1"/>
        <v>0.82073804343406842</v>
      </c>
      <c r="F24">
        <f t="shared" si="2"/>
        <v>116.32940785185042</v>
      </c>
      <c r="G24">
        <f t="shared" si="3"/>
        <v>-2.3294078518504193</v>
      </c>
      <c r="L24" t="s">
        <v>249</v>
      </c>
      <c r="M24" t="s">
        <v>251</v>
      </c>
    </row>
    <row r="25" spans="1:13" x14ac:dyDescent="0.35">
      <c r="A25" t="s">
        <v>38</v>
      </c>
      <c r="B25">
        <v>140</v>
      </c>
      <c r="C25">
        <f t="shared" si="4"/>
        <v>150.20269473760072</v>
      </c>
      <c r="D25">
        <f t="shared" si="5"/>
        <v>3.0056685943182275</v>
      </c>
      <c r="E25">
        <f t="shared" si="1"/>
        <v>0.93207382360599789</v>
      </c>
      <c r="F25">
        <f t="shared" si="2"/>
        <v>142.72568584078766</v>
      </c>
      <c r="G25">
        <f t="shared" si="3"/>
        <v>-2.7256858407876621</v>
      </c>
    </row>
    <row r="26" spans="1:13" x14ac:dyDescent="0.35">
      <c r="A26" t="s">
        <v>39</v>
      </c>
      <c r="B26">
        <v>145</v>
      </c>
      <c r="C26">
        <f t="shared" si="4"/>
        <v>163.88807153772669</v>
      </c>
      <c r="D26">
        <f t="shared" si="5"/>
        <v>3.283696282603219</v>
      </c>
      <c r="E26">
        <f t="shared" si="1"/>
        <v>0.884750175162207</v>
      </c>
      <c r="F26">
        <f t="shared" si="2"/>
        <v>147.81503680955484</v>
      </c>
      <c r="G26">
        <f t="shared" si="3"/>
        <v>-2.8150368095548401</v>
      </c>
    </row>
    <row r="27" spans="1:13" x14ac:dyDescent="0.35">
      <c r="A27" t="s">
        <v>40</v>
      </c>
      <c r="B27">
        <v>150</v>
      </c>
      <c r="C27">
        <f t="shared" si="4"/>
        <v>161.05433978963825</v>
      </c>
      <c r="D27">
        <f t="shared" si="5"/>
        <v>3.1244396492901392</v>
      </c>
      <c r="E27">
        <f t="shared" si="1"/>
        <v>0.93136267048701127</v>
      </c>
      <c r="F27">
        <f t="shared" si="2"/>
        <v>152.96440292269725</v>
      </c>
      <c r="G27">
        <f t="shared" si="3"/>
        <v>-2.9644029226972464</v>
      </c>
    </row>
    <row r="28" spans="1:13" x14ac:dyDescent="0.35">
      <c r="A28" t="s">
        <v>41</v>
      </c>
      <c r="B28">
        <v>178</v>
      </c>
      <c r="C28">
        <f t="shared" si="4"/>
        <v>170.78572174990555</v>
      </c>
      <c r="D28">
        <f t="shared" si="5"/>
        <v>3.2964399382450704</v>
      </c>
      <c r="E28">
        <f t="shared" si="1"/>
        <v>1.0422416943066171</v>
      </c>
      <c r="F28">
        <f t="shared" si="2"/>
        <v>181.36997315082266</v>
      </c>
      <c r="G28">
        <f t="shared" si="3"/>
        <v>-3.3699731508226591</v>
      </c>
    </row>
    <row r="29" spans="1:13" x14ac:dyDescent="0.35">
      <c r="A29" t="s">
        <v>42</v>
      </c>
      <c r="B29">
        <v>163</v>
      </c>
      <c r="C29">
        <f t="shared" si="4"/>
        <v>160.24988945736996</v>
      </c>
      <c r="D29">
        <f t="shared" si="5"/>
        <v>2.9363407110057653</v>
      </c>
      <c r="E29">
        <f t="shared" si="1"/>
        <v>1.0171613880792201</v>
      </c>
      <c r="F29">
        <f t="shared" si="2"/>
        <v>166.12102865742534</v>
      </c>
      <c r="G29">
        <f t="shared" si="3"/>
        <v>-3.1210286574253416</v>
      </c>
    </row>
    <row r="30" spans="1:13" x14ac:dyDescent="0.35">
      <c r="A30" t="s">
        <v>43</v>
      </c>
      <c r="B30">
        <v>172</v>
      </c>
      <c r="C30">
        <f t="shared" si="4"/>
        <v>179.96125277218155</v>
      </c>
      <c r="D30">
        <f t="shared" si="5"/>
        <v>3.3730493425139114</v>
      </c>
      <c r="E30">
        <f t="shared" si="1"/>
        <v>0.95576129500354201</v>
      </c>
      <c r="F30">
        <f t="shared" si="2"/>
        <v>175.07098832163027</v>
      </c>
      <c r="G30">
        <f t="shared" si="3"/>
        <v>-3.0709883216302671</v>
      </c>
    </row>
    <row r="31" spans="1:13" x14ac:dyDescent="0.35">
      <c r="A31" t="s">
        <v>44</v>
      </c>
      <c r="B31">
        <v>178</v>
      </c>
      <c r="C31">
        <f t="shared" si="4"/>
        <v>167.09970362521796</v>
      </c>
      <c r="D31">
        <f t="shared" si="5"/>
        <v>2.9504097159171971</v>
      </c>
      <c r="E31">
        <f t="shared" si="1"/>
        <v>1.065232290293165</v>
      </c>
      <c r="F31">
        <f t="shared" si="2"/>
        <v>181.30784968974109</v>
      </c>
      <c r="G31">
        <f t="shared" si="3"/>
        <v>-3.3078496897410901</v>
      </c>
    </row>
    <row r="32" spans="1:13" x14ac:dyDescent="0.35">
      <c r="A32" t="s">
        <v>45</v>
      </c>
      <c r="B32">
        <v>199</v>
      </c>
      <c r="C32">
        <f t="shared" si="4"/>
        <v>170.28562705766086</v>
      </c>
      <c r="D32">
        <f t="shared" si="5"/>
        <v>2.9565409072290945</v>
      </c>
      <c r="E32">
        <f t="shared" si="1"/>
        <v>1.1686247596963431</v>
      </c>
      <c r="F32">
        <f t="shared" si="2"/>
        <v>202.45246447176865</v>
      </c>
      <c r="G32">
        <f t="shared" si="3"/>
        <v>-3.4524644717686499</v>
      </c>
    </row>
    <row r="33" spans="1:7" x14ac:dyDescent="0.35">
      <c r="A33" t="s">
        <v>46</v>
      </c>
      <c r="B33">
        <v>199</v>
      </c>
      <c r="C33">
        <f t="shared" si="4"/>
        <v>170.37754039934225</v>
      </c>
      <c r="D33">
        <f t="shared" si="5"/>
        <v>2.8819652948154917</v>
      </c>
      <c r="E33">
        <f t="shared" si="1"/>
        <v>1.1679943232750662</v>
      </c>
      <c r="F33">
        <f t="shared" si="2"/>
        <v>202.39799082775775</v>
      </c>
      <c r="G33">
        <f t="shared" si="3"/>
        <v>-3.3979908277577522</v>
      </c>
    </row>
    <row r="34" spans="1:7" x14ac:dyDescent="0.35">
      <c r="A34" t="s">
        <v>47</v>
      </c>
      <c r="B34">
        <v>184</v>
      </c>
      <c r="C34">
        <f t="shared" si="4"/>
        <v>171.4068338577361</v>
      </c>
      <c r="D34">
        <f t="shared" si="5"/>
        <v>2.8337341954348076</v>
      </c>
      <c r="E34">
        <f t="shared" si="1"/>
        <v>1.073469451939798</v>
      </c>
      <c r="F34">
        <f t="shared" si="2"/>
        <v>187.06086346811651</v>
      </c>
      <c r="G34">
        <f t="shared" si="3"/>
        <v>-3.0608634681165086</v>
      </c>
    </row>
    <row r="35" spans="1:7" x14ac:dyDescent="0.35">
      <c r="A35" t="s">
        <v>48</v>
      </c>
      <c r="B35">
        <v>162</v>
      </c>
      <c r="C35">
        <f t="shared" si="4"/>
        <v>172.5518036244772</v>
      </c>
      <c r="D35">
        <f t="shared" si="5"/>
        <v>2.7897701412565947</v>
      </c>
      <c r="E35">
        <f t="shared" si="1"/>
        <v>0.93884848837951884</v>
      </c>
      <c r="F35">
        <f t="shared" si="2"/>
        <v>164.63426231682115</v>
      </c>
      <c r="G35">
        <f t="shared" si="3"/>
        <v>-2.6342623168211503</v>
      </c>
    </row>
    <row r="36" spans="1:7" x14ac:dyDescent="0.35">
      <c r="A36" t="s">
        <v>49</v>
      </c>
      <c r="B36">
        <v>146</v>
      </c>
      <c r="C36">
        <f t="shared" si="4"/>
        <v>177.86503708189397</v>
      </c>
      <c r="D36">
        <f t="shared" si="5"/>
        <v>2.8554641338960618</v>
      </c>
      <c r="E36">
        <f t="shared" si="1"/>
        <v>0.82084710067430267</v>
      </c>
      <c r="F36">
        <f t="shared" si="2"/>
        <v>148.32419057627169</v>
      </c>
      <c r="G36">
        <f t="shared" si="3"/>
        <v>-2.3241905762716897</v>
      </c>
    </row>
    <row r="37" spans="1:7" x14ac:dyDescent="0.35">
      <c r="A37" t="s">
        <v>50</v>
      </c>
      <c r="B37">
        <v>166</v>
      </c>
      <c r="C37">
        <f t="shared" si="4"/>
        <v>178.12181956019182</v>
      </c>
      <c r="D37">
        <f t="shared" si="5"/>
        <v>2.7878119621914377</v>
      </c>
      <c r="E37">
        <f t="shared" si="1"/>
        <v>0.93194646455935426</v>
      </c>
      <c r="F37">
        <f t="shared" si="2"/>
        <v>168.62113198021993</v>
      </c>
      <c r="G37">
        <f t="shared" si="3"/>
        <v>-2.6211319802199284</v>
      </c>
    </row>
    <row r="38" spans="1:7" x14ac:dyDescent="0.35">
      <c r="A38" t="s">
        <v>51</v>
      </c>
      <c r="B38">
        <v>171</v>
      </c>
      <c r="C38">
        <f t="shared" si="4"/>
        <v>193.16016249178267</v>
      </c>
      <c r="D38">
        <f t="shared" si="5"/>
        <v>3.1067332978730251</v>
      </c>
      <c r="E38">
        <f t="shared" si="1"/>
        <v>0.88527571003298677</v>
      </c>
      <c r="F38">
        <f t="shared" si="2"/>
        <v>173.64717042844052</v>
      </c>
      <c r="G38">
        <f t="shared" si="3"/>
        <v>-2.6471704284405178</v>
      </c>
    </row>
    <row r="39" spans="1:7" x14ac:dyDescent="0.35">
      <c r="A39" t="s">
        <v>52</v>
      </c>
      <c r="B39">
        <v>180</v>
      </c>
      <c r="C39">
        <f t="shared" si="4"/>
        <v>193.29306001216167</v>
      </c>
      <c r="D39">
        <f t="shared" si="5"/>
        <v>3.0293146389899821</v>
      </c>
      <c r="E39">
        <f t="shared" si="1"/>
        <v>0.9312284672231621</v>
      </c>
      <c r="F39">
        <f t="shared" si="2"/>
        <v>182.84733113144813</v>
      </c>
      <c r="G39">
        <f t="shared" si="3"/>
        <v>-2.8473311314481293</v>
      </c>
    </row>
    <row r="40" spans="1:7" x14ac:dyDescent="0.35">
      <c r="A40" t="s">
        <v>53</v>
      </c>
      <c r="B40">
        <v>193</v>
      </c>
      <c r="C40">
        <f t="shared" si="4"/>
        <v>185.28118619512739</v>
      </c>
      <c r="D40">
        <f t="shared" si="5"/>
        <v>2.741876439070063</v>
      </c>
      <c r="E40">
        <f t="shared" si="1"/>
        <v>1.0416599977762642</v>
      </c>
      <c r="F40">
        <f t="shared" si="2"/>
        <v>195.96547536858515</v>
      </c>
      <c r="G40">
        <f t="shared" si="3"/>
        <v>-2.965475368585146</v>
      </c>
    </row>
    <row r="41" spans="1:7" x14ac:dyDescent="0.35">
      <c r="A41" t="s">
        <v>54</v>
      </c>
      <c r="B41">
        <v>181</v>
      </c>
      <c r="C41">
        <f t="shared" si="4"/>
        <v>178.03969817299995</v>
      </c>
      <c r="D41">
        <f t="shared" si="5"/>
        <v>2.4819768529611599</v>
      </c>
      <c r="E41">
        <f t="shared" si="1"/>
        <v>1.0166272008848474</v>
      </c>
      <c r="F41">
        <f t="shared" si="2"/>
        <v>183.61967754779249</v>
      </c>
      <c r="G41">
        <f t="shared" si="3"/>
        <v>-2.6196775477924916</v>
      </c>
    </row>
    <row r="42" spans="1:7" x14ac:dyDescent="0.35">
      <c r="A42" t="s">
        <v>55</v>
      </c>
      <c r="B42">
        <v>183</v>
      </c>
      <c r="C42">
        <f t="shared" si="4"/>
        <v>191.36881086950805</v>
      </c>
      <c r="D42">
        <f t="shared" si="5"/>
        <v>2.7643632295341272</v>
      </c>
      <c r="E42">
        <f t="shared" si="1"/>
        <v>0.95626867914639113</v>
      </c>
      <c r="F42">
        <f t="shared" si="2"/>
        <v>185.54497388004864</v>
      </c>
      <c r="G42">
        <f t="shared" si="3"/>
        <v>-2.5449738800486443</v>
      </c>
    </row>
    <row r="43" spans="1:7" x14ac:dyDescent="0.35">
      <c r="A43" t="s">
        <v>56</v>
      </c>
      <c r="B43">
        <v>218</v>
      </c>
      <c r="C43">
        <f t="shared" si="4"/>
        <v>204.55261274658338</v>
      </c>
      <c r="D43">
        <f t="shared" si="5"/>
        <v>3.0356152510854106</v>
      </c>
      <c r="E43">
        <f t="shared" si="1"/>
        <v>1.0657404814969358</v>
      </c>
      <c r="F43">
        <f t="shared" si="2"/>
        <v>221.12968354785644</v>
      </c>
      <c r="G43">
        <f t="shared" si="3"/>
        <v>-3.1296835478564446</v>
      </c>
    </row>
    <row r="44" spans="1:7" x14ac:dyDescent="0.35">
      <c r="A44" t="s">
        <v>57</v>
      </c>
      <c r="B44">
        <v>230</v>
      </c>
      <c r="C44">
        <f t="shared" si="4"/>
        <v>196.91252002038084</v>
      </c>
      <c r="D44">
        <f t="shared" si="5"/>
        <v>2.7576917018149438</v>
      </c>
      <c r="E44">
        <f t="shared" si="1"/>
        <v>1.1680313673106948</v>
      </c>
      <c r="F44">
        <f t="shared" si="2"/>
        <v>233.33955319236898</v>
      </c>
      <c r="G44">
        <f t="shared" si="3"/>
        <v>-3.3395531923689816</v>
      </c>
    </row>
    <row r="45" spans="1:7" x14ac:dyDescent="0.35">
      <c r="A45" t="s">
        <v>58</v>
      </c>
      <c r="B45">
        <v>242</v>
      </c>
      <c r="C45">
        <f t="shared" si="4"/>
        <v>207.12298683798812</v>
      </c>
      <c r="D45">
        <f t="shared" si="5"/>
        <v>2.9517117814670111</v>
      </c>
      <c r="E45">
        <f t="shared" si="1"/>
        <v>1.1683879403945285</v>
      </c>
      <c r="F45">
        <f t="shared" si="2"/>
        <v>245.36605545124397</v>
      </c>
      <c r="G45">
        <f t="shared" si="3"/>
        <v>-3.366055451243966</v>
      </c>
    </row>
    <row r="46" spans="1:7" x14ac:dyDescent="0.35">
      <c r="A46" t="s">
        <v>59</v>
      </c>
      <c r="B46">
        <v>209</v>
      </c>
      <c r="C46">
        <f t="shared" si="4"/>
        <v>194.83850455234551</v>
      </c>
      <c r="D46">
        <f t="shared" si="5"/>
        <v>2.5550638831249604</v>
      </c>
      <c r="E46">
        <f t="shared" si="1"/>
        <v>1.0726832485200575</v>
      </c>
      <c r="F46">
        <f t="shared" si="2"/>
        <v>211.8959657248655</v>
      </c>
      <c r="G46">
        <f t="shared" si="3"/>
        <v>-2.8959657248655049</v>
      </c>
    </row>
    <row r="47" spans="1:7" x14ac:dyDescent="0.35">
      <c r="A47" t="s">
        <v>60</v>
      </c>
      <c r="B47">
        <v>191</v>
      </c>
      <c r="C47">
        <f t="shared" si="4"/>
        <v>203.38459614939586</v>
      </c>
      <c r="D47">
        <f t="shared" si="5"/>
        <v>2.7110299033246683</v>
      </c>
      <c r="E47">
        <f t="shared" si="1"/>
        <v>0.9391075018272339</v>
      </c>
      <c r="F47">
        <f t="shared" si="2"/>
        <v>193.49256698122724</v>
      </c>
      <c r="G47">
        <f t="shared" si="3"/>
        <v>-2.4925669812272417</v>
      </c>
    </row>
    <row r="48" spans="1:7" x14ac:dyDescent="0.35">
      <c r="A48" t="s">
        <v>61</v>
      </c>
      <c r="B48">
        <v>172</v>
      </c>
      <c r="C48">
        <f t="shared" si="4"/>
        <v>209.50767624619255</v>
      </c>
      <c r="D48">
        <f t="shared" si="5"/>
        <v>2.7998567148182163</v>
      </c>
      <c r="E48">
        <f t="shared" si="1"/>
        <v>0.8209723055583068</v>
      </c>
      <c r="F48">
        <f t="shared" si="2"/>
        <v>174.27202288235964</v>
      </c>
      <c r="G48">
        <f t="shared" si="3"/>
        <v>-2.2720228823596358</v>
      </c>
    </row>
    <row r="49" spans="1:7" x14ac:dyDescent="0.35">
      <c r="A49" t="s">
        <v>62</v>
      </c>
      <c r="B49">
        <v>194</v>
      </c>
      <c r="C49">
        <f t="shared" si="4"/>
        <v>208.20488825378183</v>
      </c>
      <c r="D49">
        <f t="shared" si="5"/>
        <v>2.6930514724067036</v>
      </c>
      <c r="E49">
        <f t="shared" si="1"/>
        <v>0.93177447286219606</v>
      </c>
      <c r="F49">
        <f t="shared" si="2"/>
        <v>196.54558931067319</v>
      </c>
      <c r="G49">
        <f t="shared" si="3"/>
        <v>-2.5455893106731935</v>
      </c>
    </row>
    <row r="50" spans="1:7" x14ac:dyDescent="0.35">
      <c r="A50" t="s">
        <v>63</v>
      </c>
      <c r="B50">
        <v>196</v>
      </c>
      <c r="C50">
        <f t="shared" si="4"/>
        <v>221.30250554991039</v>
      </c>
      <c r="D50">
        <f t="shared" si="5"/>
        <v>2.9639163057740894</v>
      </c>
      <c r="E50">
        <f t="shared" si="1"/>
        <v>0.8856655260769114</v>
      </c>
      <c r="F50">
        <f t="shared" si="2"/>
        <v>198.53761584484843</v>
      </c>
      <c r="G50">
        <f t="shared" si="3"/>
        <v>-2.5376158448484318</v>
      </c>
    </row>
    <row r="51" spans="1:7" x14ac:dyDescent="0.35">
      <c r="A51" t="s">
        <v>64</v>
      </c>
      <c r="B51">
        <v>196</v>
      </c>
      <c r="C51">
        <f t="shared" si="4"/>
        <v>210.60263722311527</v>
      </c>
      <c r="D51">
        <f t="shared" si="5"/>
        <v>2.6082033610560562</v>
      </c>
      <c r="E51">
        <f t="shared" si="1"/>
        <v>0.93066260985305216</v>
      </c>
      <c r="F51">
        <f t="shared" si="2"/>
        <v>198.54800427255984</v>
      </c>
      <c r="G51">
        <f t="shared" si="3"/>
        <v>-2.5480042725598366</v>
      </c>
    </row>
    <row r="52" spans="1:7" x14ac:dyDescent="0.35">
      <c r="A52" t="s">
        <v>65</v>
      </c>
      <c r="B52">
        <v>236</v>
      </c>
      <c r="C52">
        <f t="shared" si="4"/>
        <v>226.43757194125479</v>
      </c>
      <c r="D52">
        <f t="shared" si="5"/>
        <v>2.9525383814432908</v>
      </c>
      <c r="E52">
        <f t="shared" si="1"/>
        <v>1.042229864844276</v>
      </c>
      <c r="F52">
        <f t="shared" si="2"/>
        <v>238.94650180863869</v>
      </c>
      <c r="G52">
        <f t="shared" si="3"/>
        <v>-2.9465018086386863</v>
      </c>
    </row>
    <row r="53" spans="1:7" x14ac:dyDescent="0.35">
      <c r="A53" t="s">
        <v>66</v>
      </c>
      <c r="B53">
        <v>235</v>
      </c>
      <c r="C53">
        <f t="shared" si="4"/>
        <v>231.14012397556354</v>
      </c>
      <c r="D53">
        <f t="shared" si="5"/>
        <v>2.9980969529882291</v>
      </c>
      <c r="E53">
        <f t="shared" si="1"/>
        <v>1.0166992902748659</v>
      </c>
      <c r="F53">
        <f t="shared" si="2"/>
        <v>238.03128416275158</v>
      </c>
      <c r="G53">
        <f t="shared" si="3"/>
        <v>-3.0312841627515752</v>
      </c>
    </row>
    <row r="54" spans="1:7" x14ac:dyDescent="0.35">
      <c r="A54" t="s">
        <v>67</v>
      </c>
      <c r="B54">
        <v>229</v>
      </c>
      <c r="C54">
        <f t="shared" si="4"/>
        <v>239.42295081917848</v>
      </c>
      <c r="D54">
        <f t="shared" si="5"/>
        <v>3.1356757338300612</v>
      </c>
      <c r="E54">
        <f t="shared" si="1"/>
        <v>0.95646636722370737</v>
      </c>
      <c r="F54">
        <f t="shared" si="2"/>
        <v>231.95121742940822</v>
      </c>
      <c r="G54">
        <f t="shared" si="3"/>
        <v>-2.9512174294082172</v>
      </c>
    </row>
    <row r="55" spans="1:7" x14ac:dyDescent="0.35">
      <c r="A55" t="s">
        <v>68</v>
      </c>
      <c r="B55">
        <v>243</v>
      </c>
      <c r="C55">
        <f t="shared" si="4"/>
        <v>228.14547148914494</v>
      </c>
      <c r="D55">
        <f t="shared" si="5"/>
        <v>2.7604542290777188</v>
      </c>
      <c r="E55">
        <f t="shared" si="1"/>
        <v>1.0651098985831144</v>
      </c>
      <c r="F55">
        <f t="shared" si="2"/>
        <v>246.0857924554343</v>
      </c>
      <c r="G55">
        <f t="shared" si="3"/>
        <v>-3.0857924554343015</v>
      </c>
    </row>
    <row r="56" spans="1:7" x14ac:dyDescent="0.35">
      <c r="A56" t="s">
        <v>69</v>
      </c>
      <c r="B56">
        <v>264</v>
      </c>
      <c r="C56">
        <f t="shared" si="4"/>
        <v>226.06665086733253</v>
      </c>
      <c r="D56">
        <f t="shared" si="5"/>
        <v>2.6344720979332545</v>
      </c>
      <c r="E56">
        <f t="shared" si="1"/>
        <v>1.1677971916119936</v>
      </c>
      <c r="F56">
        <f t="shared" si="2"/>
        <v>267.13008536261071</v>
      </c>
      <c r="G56">
        <f t="shared" si="3"/>
        <v>-3.1300853626107141</v>
      </c>
    </row>
    <row r="57" spans="1:7" x14ac:dyDescent="0.35">
      <c r="A57" t="s">
        <v>70</v>
      </c>
      <c r="B57">
        <v>272</v>
      </c>
      <c r="C57">
        <f t="shared" si="4"/>
        <v>232.76136288808235</v>
      </c>
      <c r="D57">
        <f t="shared" si="5"/>
        <v>2.7401734052975546</v>
      </c>
      <c r="E57">
        <f t="shared" si="1"/>
        <v>1.1685788252184475</v>
      </c>
      <c r="F57">
        <f t="shared" si="2"/>
        <v>275.15715494956947</v>
      </c>
      <c r="G57">
        <f t="shared" si="3"/>
        <v>-3.157154949569474</v>
      </c>
    </row>
    <row r="58" spans="1:7" x14ac:dyDescent="0.35">
      <c r="A58" t="s">
        <v>71</v>
      </c>
      <c r="B58">
        <v>237</v>
      </c>
      <c r="C58">
        <f t="shared" si="4"/>
        <v>221.07637348259547</v>
      </c>
      <c r="D58">
        <f t="shared" si="5"/>
        <v>2.364639299671333</v>
      </c>
      <c r="E58">
        <f t="shared" si="1"/>
        <v>1.0720277172388941</v>
      </c>
      <c r="F58">
        <f t="shared" si="2"/>
        <v>239.68143144389364</v>
      </c>
      <c r="G58">
        <f t="shared" si="3"/>
        <v>-2.6814314438936435</v>
      </c>
    </row>
    <row r="59" spans="1:7" x14ac:dyDescent="0.35">
      <c r="A59" t="s">
        <v>72</v>
      </c>
      <c r="B59">
        <v>211</v>
      </c>
      <c r="C59">
        <f t="shared" si="4"/>
        <v>224.66990299591177</v>
      </c>
      <c r="D59">
        <f t="shared" si="5"/>
        <v>2.3966313259206977</v>
      </c>
      <c r="E59">
        <f t="shared" si="1"/>
        <v>0.93915561090458777</v>
      </c>
      <c r="F59">
        <f t="shared" si="2"/>
        <v>213.23988579554396</v>
      </c>
      <c r="G59">
        <f t="shared" si="3"/>
        <v>-2.2398857955439553</v>
      </c>
    </row>
    <row r="60" spans="1:7" x14ac:dyDescent="0.35">
      <c r="A60" t="s">
        <v>73</v>
      </c>
      <c r="B60">
        <v>180</v>
      </c>
      <c r="C60">
        <f t="shared" si="4"/>
        <v>219.32472731818376</v>
      </c>
      <c r="D60">
        <f t="shared" si="5"/>
        <v>2.1950868021478018</v>
      </c>
      <c r="E60">
        <f t="shared" si="1"/>
        <v>0.82070089497417364</v>
      </c>
      <c r="F60">
        <f t="shared" si="2"/>
        <v>181.86163252521618</v>
      </c>
      <c r="G60">
        <f t="shared" si="3"/>
        <v>-1.8616325252161801</v>
      </c>
    </row>
    <row r="61" spans="1:7" x14ac:dyDescent="0.35">
      <c r="A61" t="s">
        <v>74</v>
      </c>
      <c r="B61">
        <v>201</v>
      </c>
      <c r="C61">
        <f t="shared" si="4"/>
        <v>215.77127526603104</v>
      </c>
      <c r="D61">
        <f t="shared" si="5"/>
        <v>2.0454335590181363</v>
      </c>
      <c r="E61">
        <f t="shared" si="1"/>
        <v>0.93154197541902151</v>
      </c>
      <c r="F61">
        <f t="shared" si="2"/>
        <v>202.95604904603866</v>
      </c>
      <c r="G61">
        <f t="shared" si="3"/>
        <v>-1.9560490460386575</v>
      </c>
    </row>
    <row r="62" spans="1:7" x14ac:dyDescent="0.35">
      <c r="A62" t="s">
        <v>75</v>
      </c>
      <c r="B62">
        <v>204</v>
      </c>
      <c r="C62">
        <f t="shared" si="4"/>
        <v>230.21910289694961</v>
      </c>
      <c r="D62">
        <f t="shared" si="5"/>
        <v>2.3683083872961963</v>
      </c>
      <c r="E62">
        <f t="shared" si="1"/>
        <v>0.88611239220801863</v>
      </c>
      <c r="F62">
        <f t="shared" si="2"/>
        <v>205.99465197392851</v>
      </c>
      <c r="G62">
        <f t="shared" si="3"/>
        <v>-1.9946519739285122</v>
      </c>
    </row>
    <row r="63" spans="1:7" x14ac:dyDescent="0.35">
      <c r="A63" t="s">
        <v>76</v>
      </c>
      <c r="B63">
        <v>188</v>
      </c>
      <c r="C63">
        <f t="shared" si="4"/>
        <v>202.2903663954805</v>
      </c>
      <c r="D63">
        <f t="shared" si="5"/>
        <v>1.5795773480240469</v>
      </c>
      <c r="E63">
        <f t="shared" si="1"/>
        <v>0.92935715797981877</v>
      </c>
      <c r="F63">
        <f t="shared" si="2"/>
        <v>189.73413391492488</v>
      </c>
      <c r="G63">
        <f t="shared" si="3"/>
        <v>-1.7341339149248824</v>
      </c>
    </row>
    <row r="64" spans="1:7" x14ac:dyDescent="0.35">
      <c r="A64" t="s">
        <v>77</v>
      </c>
      <c r="B64">
        <v>235</v>
      </c>
      <c r="C64">
        <f t="shared" si="4"/>
        <v>225.27759157901195</v>
      </c>
      <c r="D64">
        <f t="shared" si="5"/>
        <v>2.1368883460987522</v>
      </c>
      <c r="E64">
        <f t="shared" si="1"/>
        <v>1.0431574589946648</v>
      </c>
      <c r="F64">
        <f t="shared" si="2"/>
        <v>237.01816267597945</v>
      </c>
      <c r="G64">
        <f t="shared" si="3"/>
        <v>-2.018162675979454</v>
      </c>
    </row>
    <row r="65" spans="1:7" x14ac:dyDescent="0.35">
      <c r="A65" t="s">
        <v>78</v>
      </c>
      <c r="B65">
        <v>227</v>
      </c>
      <c r="C65">
        <f t="shared" si="4"/>
        <v>223.30996594801641</v>
      </c>
      <c r="D65">
        <f t="shared" si="5"/>
        <v>2.0300344404869506</v>
      </c>
      <c r="E65">
        <f t="shared" si="1"/>
        <v>1.0165242694669641</v>
      </c>
      <c r="F65">
        <f t="shared" si="2"/>
        <v>229.1030184655294</v>
      </c>
      <c r="G65">
        <f t="shared" si="3"/>
        <v>-2.1030184655294022</v>
      </c>
    </row>
    <row r="66" spans="1:7" x14ac:dyDescent="0.35">
      <c r="A66" t="s">
        <v>79</v>
      </c>
      <c r="B66">
        <v>234</v>
      </c>
      <c r="C66">
        <f t="shared" si="4"/>
        <v>244.47134636112605</v>
      </c>
      <c r="D66">
        <f t="shared" si="5"/>
        <v>2.528085865867292</v>
      </c>
      <c r="E66">
        <f t="shared" si="1"/>
        <v>0.95716738784733457</v>
      </c>
      <c r="F66">
        <f t="shared" si="2"/>
        <v>236.24664964847065</v>
      </c>
      <c r="G66">
        <f t="shared" si="3"/>
        <v>-2.2466496484706511</v>
      </c>
    </row>
    <row r="67" spans="1:7" x14ac:dyDescent="0.35">
      <c r="A67" t="s">
        <v>80</v>
      </c>
      <c r="B67">
        <v>264</v>
      </c>
      <c r="C67">
        <f t="shared" si="4"/>
        <v>247.8537455006213</v>
      </c>
      <c r="D67">
        <f t="shared" si="5"/>
        <v>2.5503264308678224</v>
      </c>
      <c r="E67">
        <f t="shared" si="1"/>
        <v>1.0651442828381152</v>
      </c>
      <c r="F67">
        <f t="shared" si="2"/>
        <v>266.70785565974728</v>
      </c>
      <c r="G67">
        <f t="shared" si="3"/>
        <v>-2.7078556597472812</v>
      </c>
    </row>
    <row r="68" spans="1:7" x14ac:dyDescent="0.35">
      <c r="A68" t="s">
        <v>81</v>
      </c>
      <c r="B68">
        <v>302</v>
      </c>
      <c r="C68">
        <f t="shared" si="4"/>
        <v>258.5304379011377</v>
      </c>
      <c r="D68">
        <f t="shared" si="5"/>
        <v>2.7618822806306986</v>
      </c>
      <c r="E68">
        <f t="shared" si="1"/>
        <v>1.1681409835211942</v>
      </c>
      <c r="F68">
        <f t="shared" si="2"/>
        <v>305.13643769805094</v>
      </c>
      <c r="G68">
        <f t="shared" si="3"/>
        <v>-3.1364376980509405</v>
      </c>
    </row>
    <row r="69" spans="1:7" x14ac:dyDescent="0.35">
      <c r="A69" t="s">
        <v>82</v>
      </c>
      <c r="B69">
        <v>293</v>
      </c>
      <c r="C69">
        <f t="shared" si="4"/>
        <v>250.82989793736346</v>
      </c>
      <c r="D69">
        <f t="shared" si="5"/>
        <v>2.4895112556534875</v>
      </c>
      <c r="E69">
        <f t="shared" si="1"/>
        <v>1.1681223108146668</v>
      </c>
      <c r="F69">
        <f t="shared" si="2"/>
        <v>296.02369759980695</v>
      </c>
      <c r="G69">
        <f t="shared" si="3"/>
        <v>-3.0236975998069511</v>
      </c>
    </row>
    <row r="70" spans="1:7" x14ac:dyDescent="0.35">
      <c r="A70" t="s">
        <v>83</v>
      </c>
      <c r="B70">
        <v>259</v>
      </c>
      <c r="C70">
        <f t="shared" si="4"/>
        <v>241.70699019266524</v>
      </c>
      <c r="D70">
        <f t="shared" si="5"/>
        <v>2.1872020588246111</v>
      </c>
      <c r="E70">
        <f t="shared" si="1"/>
        <v>1.0715453441936058</v>
      </c>
      <c r="F70">
        <f t="shared" si="2"/>
        <v>261.46133416718868</v>
      </c>
      <c r="G70">
        <f t="shared" si="3"/>
        <v>-2.4613341671886815</v>
      </c>
    </row>
    <row r="71" spans="1:7" x14ac:dyDescent="0.35">
      <c r="A71" t="s">
        <v>84</v>
      </c>
      <c r="B71">
        <v>229</v>
      </c>
      <c r="C71">
        <f t="shared" si="4"/>
        <v>243.83659529799343</v>
      </c>
      <c r="D71">
        <f t="shared" si="5"/>
        <v>2.1857026219931659</v>
      </c>
      <c r="E71">
        <f t="shared" si="1"/>
        <v>0.93915353320996964</v>
      </c>
      <c r="F71">
        <f t="shared" si="2"/>
        <v>231.0532214991955</v>
      </c>
      <c r="G71">
        <f t="shared" si="3"/>
        <v>-2.0532214991955016</v>
      </c>
    </row>
    <row r="72" spans="1:7" x14ac:dyDescent="0.35">
      <c r="A72" t="s">
        <v>85</v>
      </c>
      <c r="B72">
        <v>203</v>
      </c>
      <c r="C72">
        <f t="shared" si="4"/>
        <v>247.33723815760146</v>
      </c>
      <c r="D72">
        <f t="shared" si="5"/>
        <v>2.2199348114361479</v>
      </c>
      <c r="E72">
        <f t="shared" si="1"/>
        <v>0.82074175935711668</v>
      </c>
      <c r="F72">
        <f t="shared" si="2"/>
        <v>204.81179520291383</v>
      </c>
      <c r="G72">
        <f t="shared" si="3"/>
        <v>-1.811795202913828</v>
      </c>
    </row>
    <row r="73" spans="1:7" x14ac:dyDescent="0.35">
      <c r="A73" t="s">
        <v>86</v>
      </c>
      <c r="B73">
        <v>229</v>
      </c>
      <c r="C73">
        <f t="shared" si="4"/>
        <v>245.86355889605369</v>
      </c>
      <c r="D73">
        <f t="shared" si="5"/>
        <v>2.1237779724721229</v>
      </c>
      <c r="E73">
        <f t="shared" si="1"/>
        <v>0.9314109054152947</v>
      </c>
      <c r="F73">
        <f t="shared" si="2"/>
        <v>231.01061366540887</v>
      </c>
      <c r="G73">
        <f t="shared" si="3"/>
        <v>-2.0106136654088687</v>
      </c>
    </row>
    <row r="74" spans="1:7" x14ac:dyDescent="0.35">
      <c r="A74" t="s">
        <v>87</v>
      </c>
      <c r="B74">
        <v>242</v>
      </c>
      <c r="C74">
        <f t="shared" si="4"/>
        <v>272.87000803893585</v>
      </c>
      <c r="D74">
        <f t="shared" si="5"/>
        <v>2.7715551786042707</v>
      </c>
      <c r="E74">
        <f t="shared" si="1"/>
        <v>0.88686917898821993</v>
      </c>
      <c r="F74">
        <f t="shared" si="2"/>
        <v>244.24940497465226</v>
      </c>
      <c r="G74">
        <f t="shared" si="3"/>
        <v>-2.2494049746522649</v>
      </c>
    </row>
    <row r="75" spans="1:7" x14ac:dyDescent="0.35">
      <c r="A75" t="s">
        <v>88</v>
      </c>
      <c r="B75">
        <v>233</v>
      </c>
      <c r="C75">
        <f t="shared" si="4"/>
        <v>250.94226082758371</v>
      </c>
      <c r="D75">
        <f t="shared" si="5"/>
        <v>2.12855166077434</v>
      </c>
      <c r="E75">
        <f t="shared" si="1"/>
        <v>0.92850044162186218</v>
      </c>
      <c r="F75">
        <f t="shared" si="2"/>
        <v>235.19317106182407</v>
      </c>
      <c r="G75">
        <f t="shared" si="3"/>
        <v>-2.1931710618240743</v>
      </c>
    </row>
    <row r="76" spans="1:7" x14ac:dyDescent="0.35">
      <c r="A76" t="s">
        <v>89</v>
      </c>
      <c r="B76">
        <v>267</v>
      </c>
      <c r="C76">
        <f t="shared" si="4"/>
        <v>255.92693932609575</v>
      </c>
      <c r="D76">
        <f t="shared" si="5"/>
        <v>2.2029059714766781</v>
      </c>
      <c r="E76">
        <f t="shared" si="1"/>
        <v>1.0432664912223064</v>
      </c>
      <c r="F76">
        <f t="shared" si="2"/>
        <v>269.27007351130163</v>
      </c>
      <c r="G76">
        <f t="shared" si="3"/>
        <v>-2.2700735113016322</v>
      </c>
    </row>
    <row r="77" spans="1:7" x14ac:dyDescent="0.35">
      <c r="A77" t="s">
        <v>90</v>
      </c>
      <c r="B77">
        <v>269</v>
      </c>
      <c r="C77">
        <f t="shared" si="4"/>
        <v>264.56694001570412</v>
      </c>
      <c r="D77">
        <f t="shared" si="5"/>
        <v>2.3704845728077921</v>
      </c>
      <c r="E77">
        <f t="shared" si="1"/>
        <v>1.0167559105609822</v>
      </c>
      <c r="F77">
        <f t="shared" si="2"/>
        <v>271.3483705232299</v>
      </c>
      <c r="G77">
        <f t="shared" si="3"/>
        <v>-2.348370523229903</v>
      </c>
    </row>
    <row r="78" spans="1:7" x14ac:dyDescent="0.35">
      <c r="A78" t="s">
        <v>91</v>
      </c>
      <c r="B78">
        <v>270</v>
      </c>
      <c r="C78">
        <f t="shared" si="4"/>
        <v>281.94179522643481</v>
      </c>
      <c r="D78">
        <f t="shared" si="5"/>
        <v>2.7610973500711569</v>
      </c>
      <c r="E78">
        <f t="shared" si="1"/>
        <v>0.95764446623869992</v>
      </c>
      <c r="F78">
        <f t="shared" si="2"/>
        <v>272.50832400003452</v>
      </c>
      <c r="G78">
        <f t="shared" si="3"/>
        <v>-2.5083240000345199</v>
      </c>
    </row>
    <row r="79" spans="1:7" x14ac:dyDescent="0.35">
      <c r="A79" t="s">
        <v>92</v>
      </c>
      <c r="B79">
        <v>315</v>
      </c>
      <c r="C79">
        <f t="shared" si="4"/>
        <v>295.63222111241186</v>
      </c>
      <c r="D79">
        <f t="shared" si="5"/>
        <v>3.0456234708965044</v>
      </c>
      <c r="E79">
        <f t="shared" ref="E79:E142" si="6">$O$5*B79/C79+(1-$O$5)*E67</f>
        <v>1.0655130851931858</v>
      </c>
      <c r="F79">
        <f t="shared" ref="F79:F142" si="7">(C79+D79)*E67</f>
        <v>318.13499856832203</v>
      </c>
      <c r="G79">
        <f t="shared" ref="G79:G142" si="8">B79-F79</f>
        <v>-3.1349985683220325</v>
      </c>
    </row>
    <row r="80" spans="1:7" x14ac:dyDescent="0.35">
      <c r="A80" t="s">
        <v>93</v>
      </c>
      <c r="B80">
        <v>364</v>
      </c>
      <c r="C80">
        <f t="shared" ref="C80:C143" si="9">$O$3*B80/E68+ (1-$O$3)*(C79+D79)</f>
        <v>311.48626245816138</v>
      </c>
      <c r="D80">
        <f t="shared" ref="D80:D143" si="10">$O$4*(C80-C79)+(1-$O$4)*D79</f>
        <v>3.3790684249821403</v>
      </c>
      <c r="E80">
        <f t="shared" si="6"/>
        <v>1.1685908621696992</v>
      </c>
      <c r="F80">
        <f t="shared" si="7"/>
        <v>367.80709729456157</v>
      </c>
      <c r="G80">
        <f t="shared" si="8"/>
        <v>-3.8070972945615722</v>
      </c>
    </row>
    <row r="81" spans="1:7" x14ac:dyDescent="0.35">
      <c r="A81" t="s">
        <v>94</v>
      </c>
      <c r="B81">
        <v>347</v>
      </c>
      <c r="C81">
        <f t="shared" si="9"/>
        <v>297.22316620728373</v>
      </c>
      <c r="D81">
        <f t="shared" si="10"/>
        <v>2.9197852529470616</v>
      </c>
      <c r="E81">
        <f t="shared" si="6"/>
        <v>1.1674729275913907</v>
      </c>
      <c r="F81">
        <f t="shared" si="7"/>
        <v>350.60367803445916</v>
      </c>
      <c r="G81">
        <f t="shared" si="8"/>
        <v>-3.6036780344591648</v>
      </c>
    </row>
    <row r="82" spans="1:7" x14ac:dyDescent="0.35">
      <c r="A82" t="s">
        <v>95</v>
      </c>
      <c r="B82">
        <v>312</v>
      </c>
      <c r="C82">
        <f t="shared" si="9"/>
        <v>291.25154109056547</v>
      </c>
      <c r="D82">
        <f t="shared" si="10"/>
        <v>2.6883127985473316</v>
      </c>
      <c r="E82">
        <f t="shared" si="6"/>
        <v>1.0712389669484452</v>
      </c>
      <c r="F82">
        <f t="shared" si="7"/>
        <v>314.96988190782758</v>
      </c>
      <c r="G82">
        <f t="shared" si="8"/>
        <v>-2.9698819078275847</v>
      </c>
    </row>
    <row r="83" spans="1:7" x14ac:dyDescent="0.35">
      <c r="A83" t="s">
        <v>96</v>
      </c>
      <c r="B83">
        <v>274</v>
      </c>
      <c r="C83">
        <f t="shared" si="9"/>
        <v>291.77238348820214</v>
      </c>
      <c r="D83">
        <f t="shared" si="10"/>
        <v>2.6318864642900319</v>
      </c>
      <c r="E83">
        <f t="shared" si="6"/>
        <v>0.93908819170707847</v>
      </c>
      <c r="F83">
        <f t="shared" si="7"/>
        <v>276.49081031798471</v>
      </c>
      <c r="G83">
        <f t="shared" si="8"/>
        <v>-2.4908103179847103</v>
      </c>
    </row>
    <row r="84" spans="1:7" x14ac:dyDescent="0.35">
      <c r="A84" t="s">
        <v>97</v>
      </c>
      <c r="B84">
        <v>237</v>
      </c>
      <c r="C84">
        <f t="shared" si="9"/>
        <v>288.81552245261884</v>
      </c>
      <c r="D84">
        <f t="shared" si="10"/>
        <v>2.4863931120509397</v>
      </c>
      <c r="E84">
        <f t="shared" si="6"/>
        <v>0.82059301379440452</v>
      </c>
      <c r="F84">
        <f t="shared" si="7"/>
        <v>239.08364668464534</v>
      </c>
      <c r="G84">
        <f t="shared" si="8"/>
        <v>-2.0836466846453447</v>
      </c>
    </row>
    <row r="85" spans="1:7" x14ac:dyDescent="0.35">
      <c r="A85" t="s">
        <v>98</v>
      </c>
      <c r="B85">
        <v>278</v>
      </c>
      <c r="C85">
        <f t="shared" si="9"/>
        <v>298.40538915358741</v>
      </c>
      <c r="D85">
        <f t="shared" si="10"/>
        <v>2.6713197320166664</v>
      </c>
      <c r="E85">
        <f t="shared" si="6"/>
        <v>0.9316185635538744</v>
      </c>
      <c r="F85">
        <f t="shared" si="7"/>
        <v>280.42613002259759</v>
      </c>
      <c r="G85">
        <f t="shared" si="8"/>
        <v>-2.4261300225975901</v>
      </c>
    </row>
    <row r="86" spans="1:7" x14ac:dyDescent="0.35">
      <c r="A86" t="s">
        <v>99</v>
      </c>
      <c r="B86">
        <v>284</v>
      </c>
      <c r="C86">
        <f t="shared" si="9"/>
        <v>320.04991404706658</v>
      </c>
      <c r="D86">
        <f t="shared" si="10"/>
        <v>3.1652542355389301</v>
      </c>
      <c r="E86">
        <f t="shared" si="6"/>
        <v>0.88736158809977039</v>
      </c>
      <c r="F86">
        <f t="shared" si="7"/>
        <v>286.6495709313337</v>
      </c>
      <c r="G86">
        <f t="shared" si="8"/>
        <v>-2.6495709313336988</v>
      </c>
    </row>
    <row r="87" spans="1:7" x14ac:dyDescent="0.35">
      <c r="A87" t="s">
        <v>100</v>
      </c>
      <c r="B87">
        <v>277</v>
      </c>
      <c r="C87">
        <f t="shared" si="9"/>
        <v>298.56140046505948</v>
      </c>
      <c r="D87">
        <f t="shared" si="10"/>
        <v>2.52343613136079</v>
      </c>
      <c r="E87">
        <f t="shared" si="6"/>
        <v>0.92778235756037464</v>
      </c>
      <c r="F87">
        <f t="shared" si="7"/>
        <v>279.55740374542239</v>
      </c>
      <c r="G87">
        <f t="shared" si="8"/>
        <v>-2.5574037454223912</v>
      </c>
    </row>
    <row r="88" spans="1:7" x14ac:dyDescent="0.35">
      <c r="A88" t="s">
        <v>101</v>
      </c>
      <c r="B88">
        <v>317</v>
      </c>
      <c r="C88">
        <f t="shared" si="9"/>
        <v>303.82764395299017</v>
      </c>
      <c r="D88">
        <f t="shared" si="10"/>
        <v>2.5948403658269998</v>
      </c>
      <c r="E88">
        <f t="shared" si="6"/>
        <v>1.0433546989853495</v>
      </c>
      <c r="F88">
        <f t="shared" si="7"/>
        <v>319.6803100469146</v>
      </c>
      <c r="G88">
        <f t="shared" si="8"/>
        <v>-2.6803100469145988</v>
      </c>
    </row>
    <row r="89" spans="1:7" x14ac:dyDescent="0.35">
      <c r="A89" t="s">
        <v>102</v>
      </c>
      <c r="B89">
        <v>313</v>
      </c>
      <c r="C89">
        <f t="shared" si="9"/>
        <v>307.82865991392572</v>
      </c>
      <c r="D89">
        <f t="shared" si="10"/>
        <v>2.6314477096323481</v>
      </c>
      <c r="E89">
        <f t="shared" si="6"/>
        <v>1.0167994107095819</v>
      </c>
      <c r="F89">
        <f t="shared" si="7"/>
        <v>315.66214941965137</v>
      </c>
      <c r="G89">
        <f t="shared" si="8"/>
        <v>-2.6621494196513709</v>
      </c>
    </row>
    <row r="90" spans="1:7" x14ac:dyDescent="0.35">
      <c r="A90" t="s">
        <v>103</v>
      </c>
      <c r="B90">
        <v>318</v>
      </c>
      <c r="C90">
        <f t="shared" si="9"/>
        <v>331.86431414977841</v>
      </c>
      <c r="D90">
        <f t="shared" si="10"/>
        <v>3.188669119185783</v>
      </c>
      <c r="E90">
        <f t="shared" si="6"/>
        <v>0.9582229436590729</v>
      </c>
      <c r="F90">
        <f t="shared" si="7"/>
        <v>320.86163532429123</v>
      </c>
      <c r="G90">
        <f t="shared" si="8"/>
        <v>-2.8616353242912282</v>
      </c>
    </row>
    <row r="91" spans="1:7" x14ac:dyDescent="0.35">
      <c r="A91" t="s">
        <v>104</v>
      </c>
      <c r="B91">
        <v>374</v>
      </c>
      <c r="C91">
        <f t="shared" si="9"/>
        <v>350.85659240167973</v>
      </c>
      <c r="D91">
        <f t="shared" si="10"/>
        <v>3.600088685062973</v>
      </c>
      <c r="E91">
        <f t="shared" si="6"/>
        <v>1.0659625844277265</v>
      </c>
      <c r="F91">
        <f t="shared" si="7"/>
        <v>377.67823183207236</v>
      </c>
      <c r="G91">
        <f t="shared" si="8"/>
        <v>-3.6782318320723562</v>
      </c>
    </row>
    <row r="92" spans="1:7" x14ac:dyDescent="0.35">
      <c r="A92" t="s">
        <v>105</v>
      </c>
      <c r="B92">
        <v>413</v>
      </c>
      <c r="C92">
        <f t="shared" si="9"/>
        <v>353.42675156531953</v>
      </c>
      <c r="D92">
        <f t="shared" si="10"/>
        <v>3.5732762555078255</v>
      </c>
      <c r="E92">
        <f t="shared" si="6"/>
        <v>1.1685589677941237</v>
      </c>
      <c r="F92">
        <f t="shared" si="7"/>
        <v>417.18697030574725</v>
      </c>
      <c r="G92">
        <f t="shared" si="8"/>
        <v>-4.186970305747252</v>
      </c>
    </row>
    <row r="93" spans="1:7" x14ac:dyDescent="0.35">
      <c r="A93" t="s">
        <v>106</v>
      </c>
      <c r="B93">
        <v>405</v>
      </c>
      <c r="C93">
        <f t="shared" si="9"/>
        <v>346.99680693548061</v>
      </c>
      <c r="D93">
        <f t="shared" si="10"/>
        <v>3.3128597418202443</v>
      </c>
      <c r="E93">
        <f t="shared" si="6"/>
        <v>1.1671577141495262</v>
      </c>
      <c r="F93">
        <f t="shared" si="7"/>
        <v>408.97705211931265</v>
      </c>
      <c r="G93">
        <f t="shared" si="8"/>
        <v>-3.9770521193126456</v>
      </c>
    </row>
    <row r="94" spans="1:7" x14ac:dyDescent="0.35">
      <c r="A94" t="s">
        <v>107</v>
      </c>
      <c r="B94">
        <v>355</v>
      </c>
      <c r="C94">
        <f t="shared" si="9"/>
        <v>331.56751256507931</v>
      </c>
      <c r="D94">
        <f t="shared" si="10"/>
        <v>2.8249402518038131</v>
      </c>
      <c r="E94">
        <f t="shared" si="6"/>
        <v>1.0706718437329454</v>
      </c>
      <c r="F94">
        <f t="shared" si="7"/>
        <v>358.2142257109146</v>
      </c>
      <c r="G94">
        <f t="shared" si="8"/>
        <v>-3.2142257109146044</v>
      </c>
    </row>
    <row r="95" spans="1:7" x14ac:dyDescent="0.35">
      <c r="A95" t="s">
        <v>108</v>
      </c>
      <c r="B95">
        <v>306</v>
      </c>
      <c r="C95">
        <f t="shared" si="9"/>
        <v>325.92727325140578</v>
      </c>
      <c r="D95">
        <f t="shared" si="10"/>
        <v>2.6045639774569982</v>
      </c>
      <c r="E95">
        <f t="shared" si="6"/>
        <v>0.93885975526805709</v>
      </c>
      <c r="F95">
        <f t="shared" si="7"/>
        <v>308.52036894145698</v>
      </c>
      <c r="G95">
        <f t="shared" si="8"/>
        <v>-2.5203689414569794</v>
      </c>
    </row>
    <row r="96" spans="1:7" x14ac:dyDescent="0.35">
      <c r="A96" t="s">
        <v>109</v>
      </c>
      <c r="B96">
        <v>271</v>
      </c>
      <c r="C96">
        <f t="shared" si="9"/>
        <v>330.23303985697873</v>
      </c>
      <c r="D96">
        <f t="shared" si="10"/>
        <v>2.6488518385937114</v>
      </c>
      <c r="E96">
        <f t="shared" si="6"/>
        <v>0.82063260574219921</v>
      </c>
      <c r="F96">
        <f t="shared" si="7"/>
        <v>273.16055474405238</v>
      </c>
      <c r="G96">
        <f t="shared" si="8"/>
        <v>-2.1605547440523765</v>
      </c>
    </row>
    <row r="97" spans="1:7" x14ac:dyDescent="0.35">
      <c r="A97" t="s">
        <v>110</v>
      </c>
      <c r="B97">
        <v>306</v>
      </c>
      <c r="C97">
        <f t="shared" si="9"/>
        <v>328.50163270720958</v>
      </c>
      <c r="D97">
        <f t="shared" si="10"/>
        <v>2.5348193896582796</v>
      </c>
      <c r="E97">
        <f t="shared" si="6"/>
        <v>0.93150221957263424</v>
      </c>
      <c r="F97">
        <f t="shared" si="7"/>
        <v>308.39970398645494</v>
      </c>
      <c r="G97">
        <f t="shared" si="8"/>
        <v>-2.3997039864549379</v>
      </c>
    </row>
    <row r="98" spans="1:7" x14ac:dyDescent="0.35">
      <c r="A98" t="s">
        <v>111</v>
      </c>
      <c r="B98">
        <v>315</v>
      </c>
      <c r="C98">
        <f t="shared" si="9"/>
        <v>354.76272503938151</v>
      </c>
      <c r="D98">
        <f t="shared" si="10"/>
        <v>3.1524917727144515</v>
      </c>
      <c r="E98">
        <f t="shared" si="6"/>
        <v>0.88791741005211999</v>
      </c>
      <c r="F98">
        <f t="shared" si="7"/>
        <v>317.60021519545506</v>
      </c>
      <c r="G98">
        <f t="shared" si="8"/>
        <v>-2.6002151954550641</v>
      </c>
    </row>
    <row r="99" spans="1:7" x14ac:dyDescent="0.35">
      <c r="A99" t="s">
        <v>112</v>
      </c>
      <c r="B99">
        <v>301</v>
      </c>
      <c r="C99">
        <f t="shared" si="9"/>
        <v>324.74024542713721</v>
      </c>
      <c r="D99">
        <f t="shared" si="10"/>
        <v>2.2888389064250001</v>
      </c>
      <c r="E99">
        <f t="shared" si="6"/>
        <v>0.92689466192922532</v>
      </c>
      <c r="F99">
        <f t="shared" si="7"/>
        <v>303.41181485380292</v>
      </c>
      <c r="G99">
        <f t="shared" si="8"/>
        <v>-2.4118148538029232</v>
      </c>
    </row>
    <row r="100" spans="1:7" x14ac:dyDescent="0.35">
      <c r="A100" t="s">
        <v>113</v>
      </c>
      <c r="B100">
        <v>356</v>
      </c>
      <c r="C100">
        <f t="shared" si="9"/>
        <v>341.07551453338584</v>
      </c>
      <c r="D100">
        <f t="shared" si="10"/>
        <v>2.6545133651138353</v>
      </c>
      <c r="E100">
        <f t="shared" si="6"/>
        <v>1.0437571295231551</v>
      </c>
      <c r="F100">
        <f t="shared" si="7"/>
        <v>358.63233979026489</v>
      </c>
      <c r="G100">
        <f t="shared" si="8"/>
        <v>-2.6323397902648935</v>
      </c>
    </row>
    <row r="101" spans="1:7" x14ac:dyDescent="0.35">
      <c r="A101" t="s">
        <v>114</v>
      </c>
      <c r="B101">
        <v>348</v>
      </c>
      <c r="C101">
        <f t="shared" si="9"/>
        <v>342.26412436473424</v>
      </c>
      <c r="D101">
        <f t="shared" si="10"/>
        <v>2.6163511079727675</v>
      </c>
      <c r="E101">
        <f t="shared" si="6"/>
        <v>1.0167586236095061</v>
      </c>
      <c r="F101">
        <f t="shared" si="7"/>
        <v>350.67426422588892</v>
      </c>
      <c r="G101">
        <f t="shared" si="8"/>
        <v>-2.6742642258889191</v>
      </c>
    </row>
    <row r="102" spans="1:7" x14ac:dyDescent="0.35">
      <c r="A102" t="s">
        <v>115</v>
      </c>
      <c r="B102">
        <v>355</v>
      </c>
      <c r="C102">
        <f t="shared" si="9"/>
        <v>370.23994662301573</v>
      </c>
      <c r="D102">
        <f t="shared" si="10"/>
        <v>3.2765409749783156</v>
      </c>
      <c r="E102">
        <f t="shared" si="6"/>
        <v>0.9588376490380891</v>
      </c>
      <c r="F102">
        <f t="shared" si="7"/>
        <v>357.91206825134748</v>
      </c>
      <c r="G102">
        <f t="shared" si="8"/>
        <v>-2.9120682513474776</v>
      </c>
    </row>
    <row r="103" spans="1:7" x14ac:dyDescent="0.35">
      <c r="A103" t="s">
        <v>116</v>
      </c>
      <c r="B103">
        <v>422</v>
      </c>
      <c r="C103">
        <f t="shared" si="9"/>
        <v>395.6787488292764</v>
      </c>
      <c r="D103">
        <f t="shared" si="10"/>
        <v>3.8534970245781279</v>
      </c>
      <c r="E103">
        <f t="shared" si="6"/>
        <v>1.066521771130247</v>
      </c>
      <c r="F103">
        <f t="shared" si="7"/>
        <v>425.88642535258862</v>
      </c>
      <c r="G103">
        <f t="shared" si="8"/>
        <v>-3.886425352588617</v>
      </c>
    </row>
    <row r="104" spans="1:7" x14ac:dyDescent="0.35">
      <c r="A104" t="s">
        <v>117</v>
      </c>
      <c r="B104">
        <v>465</v>
      </c>
      <c r="C104">
        <f t="shared" si="9"/>
        <v>397.94090768708588</v>
      </c>
      <c r="D104">
        <f t="shared" si="10"/>
        <v>3.8120692942263039</v>
      </c>
      <c r="E104">
        <f t="shared" si="6"/>
        <v>1.1685152016732216</v>
      </c>
      <c r="F104">
        <f t="shared" si="7"/>
        <v>469.47204408949852</v>
      </c>
      <c r="G104">
        <f t="shared" si="8"/>
        <v>-4.4720440894985245</v>
      </c>
    </row>
    <row r="105" spans="1:7" x14ac:dyDescent="0.35">
      <c r="A105" t="s">
        <v>118</v>
      </c>
      <c r="B105">
        <v>467</v>
      </c>
      <c r="C105">
        <f t="shared" si="9"/>
        <v>400.13248295082582</v>
      </c>
      <c r="D105">
        <f t="shared" si="10"/>
        <v>3.7698825415085895</v>
      </c>
      <c r="E105">
        <f t="shared" si="6"/>
        <v>1.1671134434176689</v>
      </c>
      <c r="F105">
        <f t="shared" si="7"/>
        <v>471.4177616476195</v>
      </c>
      <c r="G105">
        <f t="shared" si="8"/>
        <v>-4.4177616476194999</v>
      </c>
    </row>
    <row r="106" spans="1:7" x14ac:dyDescent="0.35">
      <c r="A106" t="s">
        <v>119</v>
      </c>
      <c r="B106">
        <v>404</v>
      </c>
      <c r="C106">
        <f t="shared" si="9"/>
        <v>377.57970127164435</v>
      </c>
      <c r="D106">
        <f t="shared" si="10"/>
        <v>3.084617612753263</v>
      </c>
      <c r="E106">
        <f t="shared" si="6"/>
        <v>1.0699727730049449</v>
      </c>
      <c r="F106">
        <f t="shared" si="7"/>
        <v>407.56656814330387</v>
      </c>
      <c r="G106">
        <f t="shared" si="8"/>
        <v>-3.5665681433038685</v>
      </c>
    </row>
    <row r="107" spans="1:7" x14ac:dyDescent="0.35">
      <c r="A107" t="s">
        <v>120</v>
      </c>
      <c r="B107">
        <v>347</v>
      </c>
      <c r="C107">
        <f t="shared" si="9"/>
        <v>369.69995708061606</v>
      </c>
      <c r="D107">
        <f t="shared" si="10"/>
        <v>2.7991794615341221</v>
      </c>
      <c r="E107">
        <f t="shared" si="6"/>
        <v>0.93859897290800565</v>
      </c>
      <c r="F107">
        <f t="shared" si="7"/>
        <v>349.72444817152569</v>
      </c>
      <c r="G107">
        <f t="shared" si="8"/>
        <v>-2.7244481715256939</v>
      </c>
    </row>
    <row r="108" spans="1:7" x14ac:dyDescent="0.35">
      <c r="A108" t="s">
        <v>121</v>
      </c>
      <c r="B108">
        <v>305</v>
      </c>
      <c r="C108">
        <f t="shared" si="9"/>
        <v>371.67223591379513</v>
      </c>
      <c r="D108">
        <f t="shared" si="10"/>
        <v>2.7776525372293981</v>
      </c>
      <c r="E108">
        <f t="shared" si="6"/>
        <v>0.82061550615995182</v>
      </c>
      <c r="F108">
        <f t="shared" si="7"/>
        <v>307.28578767944009</v>
      </c>
      <c r="G108">
        <f t="shared" si="8"/>
        <v>-2.2857876794400909</v>
      </c>
    </row>
    <row r="109" spans="1:7" x14ac:dyDescent="0.35">
      <c r="A109" t="s">
        <v>122</v>
      </c>
      <c r="B109">
        <v>336</v>
      </c>
      <c r="C109">
        <f t="shared" si="9"/>
        <v>360.83518730136825</v>
      </c>
      <c r="D109">
        <f t="shared" si="10"/>
        <v>2.4232173958955281</v>
      </c>
      <c r="E109">
        <f t="shared" si="6"/>
        <v>0.93117304471576934</v>
      </c>
      <c r="F109">
        <f t="shared" si="7"/>
        <v>338.37601025391541</v>
      </c>
      <c r="G109">
        <f t="shared" si="8"/>
        <v>-2.3760102539154104</v>
      </c>
    </row>
    <row r="110" spans="1:7" x14ac:dyDescent="0.35">
      <c r="A110" t="s">
        <v>123</v>
      </c>
      <c r="B110">
        <v>340</v>
      </c>
      <c r="C110">
        <f t="shared" si="9"/>
        <v>382.73607348431597</v>
      </c>
      <c r="D110">
        <f t="shared" si="10"/>
        <v>2.9302847353477373</v>
      </c>
      <c r="E110">
        <f t="shared" si="6"/>
        <v>0.88834061786949059</v>
      </c>
      <c r="F110">
        <f t="shared" si="7"/>
        <v>342.43987393463698</v>
      </c>
      <c r="G110">
        <f t="shared" si="8"/>
        <v>-2.439873934636978</v>
      </c>
    </row>
    <row r="111" spans="1:7" x14ac:dyDescent="0.35">
      <c r="A111" t="s">
        <v>124</v>
      </c>
      <c r="B111">
        <v>318</v>
      </c>
      <c r="C111">
        <f t="shared" si="9"/>
        <v>343.47619998703954</v>
      </c>
      <c r="D111">
        <f t="shared" si="10"/>
        <v>1.8319371086386489</v>
      </c>
      <c r="E111">
        <f t="shared" si="6"/>
        <v>0.92582833981509971</v>
      </c>
      <c r="F111">
        <f t="shared" si="7"/>
        <v>320.06426899470921</v>
      </c>
      <c r="G111">
        <f t="shared" si="8"/>
        <v>-2.0642689947092094</v>
      </c>
    </row>
    <row r="112" spans="1:7" x14ac:dyDescent="0.35">
      <c r="A112" t="s">
        <v>125</v>
      </c>
      <c r="B112">
        <v>362</v>
      </c>
      <c r="C112">
        <f t="shared" si="9"/>
        <v>346.8099129726649</v>
      </c>
      <c r="D112">
        <f t="shared" si="10"/>
        <v>1.8710332400454717</v>
      </c>
      <c r="E112">
        <f t="shared" si="6"/>
        <v>1.0437994603358767</v>
      </c>
      <c r="F112">
        <f t="shared" si="7"/>
        <v>363.93822353839619</v>
      </c>
      <c r="G112">
        <f t="shared" si="8"/>
        <v>-1.938223538396187</v>
      </c>
    </row>
    <row r="113" spans="1:7" x14ac:dyDescent="0.35">
      <c r="A113" t="s">
        <v>126</v>
      </c>
      <c r="B113">
        <v>348</v>
      </c>
      <c r="C113">
        <f t="shared" si="9"/>
        <v>342.32366520224548</v>
      </c>
      <c r="D113">
        <f t="shared" si="10"/>
        <v>1.7055324502245994</v>
      </c>
      <c r="E113">
        <f t="shared" si="6"/>
        <v>1.0165817773492256</v>
      </c>
      <c r="F113">
        <f t="shared" si="7"/>
        <v>349.79465348660818</v>
      </c>
      <c r="G113">
        <f t="shared" si="8"/>
        <v>-1.7946534866081834</v>
      </c>
    </row>
    <row r="114" spans="1:7" x14ac:dyDescent="0.35">
      <c r="A114" t="s">
        <v>127</v>
      </c>
      <c r="B114">
        <v>363</v>
      </c>
      <c r="C114">
        <f t="shared" si="9"/>
        <v>378.26275835314925</v>
      </c>
      <c r="D114">
        <f t="shared" si="10"/>
        <v>2.5967438541277366</v>
      </c>
      <c r="E114">
        <f t="shared" si="6"/>
        <v>0.95965038054605467</v>
      </c>
      <c r="F114">
        <f t="shared" si="7"/>
        <v>365.18242971024239</v>
      </c>
      <c r="G114">
        <f t="shared" si="8"/>
        <v>-2.1824297102423884</v>
      </c>
    </row>
    <row r="115" spans="1:7" x14ac:dyDescent="0.35">
      <c r="A115" t="s">
        <v>128</v>
      </c>
      <c r="B115">
        <v>435</v>
      </c>
      <c r="C115">
        <f t="shared" si="9"/>
        <v>407.6172972209261</v>
      </c>
      <c r="D115">
        <f t="shared" si="10"/>
        <v>3.2933366587141868</v>
      </c>
      <c r="E115">
        <f t="shared" si="6"/>
        <v>1.067177479870862</v>
      </c>
      <c r="F115">
        <f t="shared" si="7"/>
        <v>438.24513702156645</v>
      </c>
      <c r="G115">
        <f t="shared" si="8"/>
        <v>-3.2451370215664497</v>
      </c>
    </row>
    <row r="116" spans="1:7" x14ac:dyDescent="0.35">
      <c r="A116" t="s">
        <v>129</v>
      </c>
      <c r="B116">
        <v>491</v>
      </c>
      <c r="C116">
        <f t="shared" si="9"/>
        <v>420.10525235148305</v>
      </c>
      <c r="D116">
        <f t="shared" si="10"/>
        <v>3.5327026103980304</v>
      </c>
      <c r="E116">
        <f t="shared" si="6"/>
        <v>1.1687547281346593</v>
      </c>
      <c r="F116">
        <f t="shared" si="7"/>
        <v>495.02739037871362</v>
      </c>
      <c r="G116">
        <f t="shared" si="8"/>
        <v>-4.0273903787136192</v>
      </c>
    </row>
    <row r="117" spans="1:7" x14ac:dyDescent="0.35">
      <c r="A117" t="s">
        <v>130</v>
      </c>
      <c r="B117">
        <v>505</v>
      </c>
      <c r="C117">
        <f t="shared" si="9"/>
        <v>432.60743690661485</v>
      </c>
      <c r="D117">
        <f t="shared" si="10"/>
        <v>3.7662075229060488</v>
      </c>
      <c r="E117">
        <f t="shared" si="6"/>
        <v>1.1673400799834428</v>
      </c>
      <c r="F117">
        <f t="shared" si="7"/>
        <v>509.29754676685559</v>
      </c>
      <c r="G117">
        <f t="shared" si="8"/>
        <v>-4.2975467668555893</v>
      </c>
    </row>
    <row r="118" spans="1:7" x14ac:dyDescent="0.35">
      <c r="A118" t="s">
        <v>131</v>
      </c>
      <c r="B118">
        <v>404</v>
      </c>
      <c r="C118">
        <f t="shared" si="9"/>
        <v>378.12524245996838</v>
      </c>
      <c r="D118">
        <f t="shared" si="10"/>
        <v>2.2498113598458245</v>
      </c>
      <c r="E118">
        <f t="shared" si="6"/>
        <v>1.0684290669718273</v>
      </c>
      <c r="F118">
        <f t="shared" si="7"/>
        <v>406.9909511174917</v>
      </c>
      <c r="G118">
        <f t="shared" si="8"/>
        <v>-2.9909511174917043</v>
      </c>
    </row>
    <row r="119" spans="1:7" x14ac:dyDescent="0.35">
      <c r="A119" t="s">
        <v>132</v>
      </c>
      <c r="B119">
        <v>359</v>
      </c>
      <c r="C119">
        <f t="shared" si="9"/>
        <v>382.4653923735894</v>
      </c>
      <c r="D119">
        <f t="shared" si="10"/>
        <v>2.3042297001824137</v>
      </c>
      <c r="E119">
        <f t="shared" si="6"/>
        <v>0.93864701789627913</v>
      </c>
      <c r="F119">
        <f t="shared" si="7"/>
        <v>361.14437208464375</v>
      </c>
      <c r="G119">
        <f t="shared" si="8"/>
        <v>-2.1443720846437486</v>
      </c>
    </row>
    <row r="120" spans="1:7" x14ac:dyDescent="0.35">
      <c r="A120" t="s">
        <v>133</v>
      </c>
      <c r="B120">
        <v>310</v>
      </c>
      <c r="C120">
        <f t="shared" si="9"/>
        <v>377.83021627272859</v>
      </c>
      <c r="D120">
        <f t="shared" si="10"/>
        <v>2.1235743006382291</v>
      </c>
      <c r="E120">
        <f t="shared" si="6"/>
        <v>0.82047434707083666</v>
      </c>
      <c r="F120">
        <f t="shared" si="7"/>
        <v>311.79597216875572</v>
      </c>
      <c r="G120">
        <f t="shared" si="8"/>
        <v>-1.7959721687557249</v>
      </c>
    </row>
    <row r="121" spans="1:7" x14ac:dyDescent="0.35">
      <c r="A121" t="s">
        <v>134</v>
      </c>
      <c r="B121">
        <v>337</v>
      </c>
      <c r="C121">
        <f t="shared" si="9"/>
        <v>362.07653582167143</v>
      </c>
      <c r="D121">
        <f t="shared" si="10"/>
        <v>1.658170966042176</v>
      </c>
      <c r="E121">
        <f t="shared" si="6"/>
        <v>0.93074244437087184</v>
      </c>
      <c r="F121">
        <f t="shared" si="7"/>
        <v>338.6999543883129</v>
      </c>
      <c r="G121">
        <f t="shared" si="8"/>
        <v>-1.6999543883129036</v>
      </c>
    </row>
    <row r="122" spans="1:7" x14ac:dyDescent="0.35">
      <c r="A122" t="s">
        <v>135</v>
      </c>
      <c r="B122">
        <v>360</v>
      </c>
      <c r="C122">
        <f t="shared" si="9"/>
        <v>404.86474563874572</v>
      </c>
      <c r="D122">
        <f t="shared" si="10"/>
        <v>2.7289202225252063</v>
      </c>
      <c r="E122">
        <f t="shared" si="6"/>
        <v>0.88918584262513733</v>
      </c>
      <c r="F122">
        <f t="shared" si="7"/>
        <v>362.0820089708921</v>
      </c>
      <c r="G122">
        <f t="shared" si="8"/>
        <v>-2.0820089708921046</v>
      </c>
    </row>
    <row r="123" spans="1:7" x14ac:dyDescent="0.35">
      <c r="A123" t="s">
        <v>136</v>
      </c>
      <c r="B123">
        <v>342</v>
      </c>
      <c r="C123">
        <f t="shared" si="9"/>
        <v>369.75333592263962</v>
      </c>
      <c r="D123">
        <f t="shared" si="10"/>
        <v>1.7438128343797348</v>
      </c>
      <c r="E123">
        <f t="shared" si="6"/>
        <v>0.92494094514823733</v>
      </c>
      <c r="F123">
        <f t="shared" si="7"/>
        <v>343.94258847975436</v>
      </c>
      <c r="G123">
        <f t="shared" si="8"/>
        <v>-1.9425884797543631</v>
      </c>
    </row>
    <row r="124" spans="1:7" x14ac:dyDescent="0.35">
      <c r="A124" t="s">
        <v>137</v>
      </c>
      <c r="B124">
        <v>406</v>
      </c>
      <c r="C124">
        <f t="shared" si="9"/>
        <v>388.80153513379014</v>
      </c>
      <c r="D124">
        <f t="shared" si="10"/>
        <v>2.1943025339866544</v>
      </c>
      <c r="E124">
        <f t="shared" si="6"/>
        <v>1.0442345600829268</v>
      </c>
      <c r="F124">
        <f t="shared" si="7"/>
        <v>408.12124435119949</v>
      </c>
      <c r="G124">
        <f t="shared" si="8"/>
        <v>-2.1212443511994934</v>
      </c>
    </row>
    <row r="125" spans="1:7" x14ac:dyDescent="0.35">
      <c r="A125" t="s">
        <v>138</v>
      </c>
      <c r="B125">
        <v>396</v>
      </c>
      <c r="C125">
        <f t="shared" si="9"/>
        <v>389.55422429212803</v>
      </c>
      <c r="D125">
        <f t="shared" si="10"/>
        <v>2.1567726290015741</v>
      </c>
      <c r="E125">
        <f t="shared" si="6"/>
        <v>1.016546542960957</v>
      </c>
      <c r="F125">
        <f t="shared" si="7"/>
        <v>398.20626145731899</v>
      </c>
      <c r="G125">
        <f t="shared" si="8"/>
        <v>-2.2062614573189876</v>
      </c>
    </row>
    <row r="126" spans="1:7" x14ac:dyDescent="0.35">
      <c r="A126" t="s">
        <v>139</v>
      </c>
      <c r="B126">
        <v>420</v>
      </c>
      <c r="C126">
        <f t="shared" si="9"/>
        <v>437.23304079611177</v>
      </c>
      <c r="D126">
        <f t="shared" si="10"/>
        <v>3.3418601220930593</v>
      </c>
      <c r="E126">
        <f t="shared" si="6"/>
        <v>0.96058614242708207</v>
      </c>
      <c r="F126">
        <f t="shared" si="7"/>
        <v>422.79787132519562</v>
      </c>
      <c r="G126">
        <f t="shared" si="8"/>
        <v>-2.7978713251956151</v>
      </c>
    </row>
    <row r="127" spans="1:7" x14ac:dyDescent="0.35">
      <c r="A127" t="s">
        <v>140</v>
      </c>
      <c r="B127">
        <v>472</v>
      </c>
      <c r="C127">
        <f t="shared" si="9"/>
        <v>442.27229634941341</v>
      </c>
      <c r="D127">
        <f t="shared" si="10"/>
        <v>3.3860488694586279</v>
      </c>
      <c r="E127">
        <f t="shared" si="6"/>
        <v>1.0672158394183038</v>
      </c>
      <c r="F127">
        <f t="shared" si="7"/>
        <v>475.59654973409448</v>
      </c>
      <c r="G127">
        <f t="shared" si="8"/>
        <v>-3.5965497340944808</v>
      </c>
    </row>
    <row r="128" spans="1:7" x14ac:dyDescent="0.35">
      <c r="A128" t="s">
        <v>141</v>
      </c>
      <c r="B128">
        <v>548</v>
      </c>
      <c r="C128">
        <f t="shared" si="9"/>
        <v>468.65968326814306</v>
      </c>
      <c r="D128">
        <f t="shared" si="10"/>
        <v>3.9848488293510496</v>
      </c>
      <c r="E128">
        <f t="shared" si="6"/>
        <v>1.1692919608074384</v>
      </c>
      <c r="F128">
        <f t="shared" si="7"/>
        <v>552.40553161593994</v>
      </c>
      <c r="G128">
        <f t="shared" si="8"/>
        <v>-4.4055316159399354</v>
      </c>
    </row>
    <row r="129" spans="1:7" x14ac:dyDescent="0.35">
      <c r="A129" t="s">
        <v>142</v>
      </c>
      <c r="B129">
        <v>559</v>
      </c>
      <c r="C129">
        <f t="shared" si="9"/>
        <v>478.80871761263609</v>
      </c>
      <c r="D129">
        <f t="shared" si="10"/>
        <v>4.1453227127107812</v>
      </c>
      <c r="E129">
        <f t="shared" si="6"/>
        <v>1.1674808319848511</v>
      </c>
      <c r="F129">
        <f t="shared" si="7"/>
        <v>563.7716080617173</v>
      </c>
      <c r="G129">
        <f t="shared" si="8"/>
        <v>-4.771608061717302</v>
      </c>
    </row>
    <row r="130" spans="1:7" x14ac:dyDescent="0.35">
      <c r="A130" t="s">
        <v>143</v>
      </c>
      <c r="B130">
        <v>463</v>
      </c>
      <c r="C130">
        <f t="shared" si="9"/>
        <v>433.80680486410631</v>
      </c>
      <c r="D130">
        <f t="shared" si="10"/>
        <v>2.8658596414766722</v>
      </c>
      <c r="E130">
        <f t="shared" si="6"/>
        <v>1.0672953831257643</v>
      </c>
      <c r="F130">
        <f t="shared" si="7"/>
        <v>466.55376750980179</v>
      </c>
      <c r="G130">
        <f t="shared" si="8"/>
        <v>-3.5537675098017871</v>
      </c>
    </row>
    <row r="131" spans="1:7" x14ac:dyDescent="0.35">
      <c r="A131" t="s">
        <v>144</v>
      </c>
      <c r="B131">
        <v>407</v>
      </c>
      <c r="C131">
        <f t="shared" si="9"/>
        <v>433.6313110709001</v>
      </c>
      <c r="D131">
        <f t="shared" si="10"/>
        <v>2.7866832774405585</v>
      </c>
      <c r="E131">
        <f t="shared" si="6"/>
        <v>0.9385853595185939</v>
      </c>
      <c r="F131">
        <f t="shared" si="7"/>
        <v>409.64244895134516</v>
      </c>
      <c r="G131">
        <f t="shared" si="8"/>
        <v>-2.642448951345159</v>
      </c>
    </row>
    <row r="132" spans="1:7" x14ac:dyDescent="0.35">
      <c r="A132" t="s">
        <v>145</v>
      </c>
      <c r="B132">
        <v>362</v>
      </c>
      <c r="C132">
        <f t="shared" si="9"/>
        <v>441.16374046372431</v>
      </c>
      <c r="D132">
        <f t="shared" si="10"/>
        <v>2.9102305501020029</v>
      </c>
      <c r="E132">
        <f t="shared" si="6"/>
        <v>0.82055701046393292</v>
      </c>
      <c r="F132">
        <f t="shared" si="7"/>
        <v>364.35130141872281</v>
      </c>
      <c r="G132">
        <f t="shared" si="8"/>
        <v>-2.3513014187228123</v>
      </c>
    </row>
    <row r="133" spans="1:7" x14ac:dyDescent="0.35">
      <c r="A133" t="s">
        <v>146</v>
      </c>
      <c r="B133">
        <v>405</v>
      </c>
      <c r="C133">
        <f t="shared" si="9"/>
        <v>435.21941933975017</v>
      </c>
      <c r="D133">
        <f t="shared" si="10"/>
        <v>2.6797176479419389</v>
      </c>
      <c r="E133">
        <f t="shared" si="6"/>
        <v>0.93056509430210044</v>
      </c>
      <c r="F133">
        <f t="shared" si="7"/>
        <v>407.57131314781981</v>
      </c>
      <c r="G133">
        <f t="shared" si="8"/>
        <v>-2.5713131478198079</v>
      </c>
    </row>
    <row r="134" spans="1:7" x14ac:dyDescent="0.35">
      <c r="A134" t="s">
        <v>147</v>
      </c>
      <c r="B134">
        <v>417</v>
      </c>
      <c r="C134">
        <f t="shared" si="9"/>
        <v>468.6800434467919</v>
      </c>
      <c r="D134">
        <f t="shared" si="10"/>
        <v>3.4810451843521735</v>
      </c>
      <c r="E134">
        <f t="shared" si="6"/>
        <v>0.88973278429624669</v>
      </c>
      <c r="F134">
        <f t="shared" si="7"/>
        <v>419.838955449286</v>
      </c>
      <c r="G134">
        <f t="shared" si="8"/>
        <v>-2.8389554492860043</v>
      </c>
    </row>
    <row r="135" spans="1:7" x14ac:dyDescent="0.35">
      <c r="A135" t="s">
        <v>148</v>
      </c>
      <c r="B135">
        <v>391</v>
      </c>
      <c r="C135">
        <f t="shared" si="9"/>
        <v>423.1883584409162</v>
      </c>
      <c r="D135">
        <f t="shared" si="10"/>
        <v>2.2061250553181919</v>
      </c>
      <c r="E135">
        <f t="shared" si="6"/>
        <v>0.9239384595561595</v>
      </c>
      <c r="F135">
        <f t="shared" si="7"/>
        <v>393.46477562585329</v>
      </c>
      <c r="G135">
        <f t="shared" si="8"/>
        <v>-2.4647756258532922</v>
      </c>
    </row>
    <row r="136" spans="1:7" x14ac:dyDescent="0.35">
      <c r="A136" t="s">
        <v>149</v>
      </c>
      <c r="B136">
        <v>419</v>
      </c>
      <c r="C136">
        <f t="shared" si="9"/>
        <v>401.47487098295676</v>
      </c>
      <c r="D136">
        <f t="shared" si="10"/>
        <v>1.5834194117199116</v>
      </c>
      <c r="E136">
        <f t="shared" si="6"/>
        <v>1.0436518703502795</v>
      </c>
      <c r="F136">
        <f t="shared" si="7"/>
        <v>420.88739655806171</v>
      </c>
      <c r="G136">
        <f t="shared" si="8"/>
        <v>-1.8873965580617096</v>
      </c>
    </row>
    <row r="137" spans="1:7" x14ac:dyDescent="0.35">
      <c r="A137" t="s">
        <v>150</v>
      </c>
      <c r="B137">
        <v>461</v>
      </c>
      <c r="C137">
        <f t="shared" si="9"/>
        <v>453.02819883766887</v>
      </c>
      <c r="D137">
        <f t="shared" si="10"/>
        <v>2.8842993478086747</v>
      </c>
      <c r="E137">
        <f t="shared" si="6"/>
        <v>1.0175966996817953</v>
      </c>
      <c r="F137">
        <f t="shared" si="7"/>
        <v>463.45627392314077</v>
      </c>
      <c r="G137">
        <f t="shared" si="8"/>
        <v>-2.4562739231407704</v>
      </c>
    </row>
    <row r="138" spans="1:7" x14ac:dyDescent="0.35">
      <c r="A138" t="s">
        <v>151</v>
      </c>
      <c r="B138">
        <v>472</v>
      </c>
      <c r="C138">
        <f t="shared" si="9"/>
        <v>491.03768095610587</v>
      </c>
      <c r="D138">
        <f t="shared" si="10"/>
        <v>3.7987225865442502</v>
      </c>
      <c r="E138">
        <f t="shared" si="6"/>
        <v>0.96122969439119754</v>
      </c>
      <c r="F138">
        <f t="shared" si="7"/>
        <v>475.33299201152516</v>
      </c>
      <c r="G138">
        <f t="shared" si="8"/>
        <v>-3.3329920115251639</v>
      </c>
    </row>
    <row r="139" spans="1:7" x14ac:dyDescent="0.35">
      <c r="A139" t="s">
        <v>152</v>
      </c>
      <c r="B139">
        <v>535</v>
      </c>
      <c r="C139">
        <f t="shared" si="9"/>
        <v>501.24438798688004</v>
      </c>
      <c r="D139">
        <f t="shared" si="10"/>
        <v>3.9655433523612955</v>
      </c>
      <c r="E139">
        <f t="shared" si="6"/>
        <v>1.0673436208407057</v>
      </c>
      <c r="F139">
        <f t="shared" si="7"/>
        <v>539.16804095667203</v>
      </c>
      <c r="G139">
        <f t="shared" si="8"/>
        <v>-4.16804095667203</v>
      </c>
    </row>
    <row r="140" spans="1:7" x14ac:dyDescent="0.35">
      <c r="A140" t="s">
        <v>153</v>
      </c>
      <c r="B140">
        <v>622</v>
      </c>
      <c r="C140">
        <f t="shared" si="9"/>
        <v>531.69776588724642</v>
      </c>
      <c r="D140">
        <f t="shared" si="10"/>
        <v>4.6551082042410856</v>
      </c>
      <c r="E140">
        <f t="shared" si="6"/>
        <v>1.1698375278332529</v>
      </c>
      <c r="F140">
        <f t="shared" si="7"/>
        <v>627.15310383114047</v>
      </c>
      <c r="G140">
        <f t="shared" si="8"/>
        <v>-5.15310383114047</v>
      </c>
    </row>
    <row r="141" spans="1:7" x14ac:dyDescent="0.35">
      <c r="A141" t="s">
        <v>154</v>
      </c>
      <c r="B141">
        <v>606</v>
      </c>
      <c r="C141">
        <f t="shared" si="9"/>
        <v>519.22673735020157</v>
      </c>
      <c r="D141">
        <f t="shared" si="10"/>
        <v>4.2092589248719161</v>
      </c>
      <c r="E141">
        <f t="shared" si="6"/>
        <v>1.1671201739198431</v>
      </c>
      <c r="F141">
        <f t="shared" si="7"/>
        <v>611.10149242204227</v>
      </c>
      <c r="G141">
        <f t="shared" si="8"/>
        <v>-5.1014924220422699</v>
      </c>
    </row>
    <row r="142" spans="1:7" x14ac:dyDescent="0.35">
      <c r="A142" t="s">
        <v>155</v>
      </c>
      <c r="B142">
        <v>508</v>
      </c>
      <c r="C142">
        <f t="shared" si="9"/>
        <v>476.40988903193204</v>
      </c>
      <c r="D142">
        <f t="shared" si="10"/>
        <v>2.9850157495066343</v>
      </c>
      <c r="E142">
        <f t="shared" si="6"/>
        <v>1.0663086801834849</v>
      </c>
      <c r="F142">
        <f t="shared" si="7"/>
        <v>511.65596856724494</v>
      </c>
      <c r="G142">
        <f t="shared" si="8"/>
        <v>-3.6559685672449405</v>
      </c>
    </row>
    <row r="143" spans="1:7" x14ac:dyDescent="0.35">
      <c r="A143" t="s">
        <v>156</v>
      </c>
      <c r="B143">
        <v>461</v>
      </c>
      <c r="C143">
        <f t="shared" si="9"/>
        <v>491.05549329395296</v>
      </c>
      <c r="D143">
        <f t="shared" si="10"/>
        <v>3.2885789560756922</v>
      </c>
      <c r="E143">
        <f t="shared" ref="E143:E145" si="11">$O$5*B143/C143+(1-$O$5)*E131</f>
        <v>0.93879410025057741</v>
      </c>
      <c r="F143">
        <f t="shared" ref="F143:F145" si="12">(C143+D143)*E131</f>
        <v>463.98410877867889</v>
      </c>
      <c r="G143">
        <f t="shared" ref="G143:G145" si="13">B143-F143</f>
        <v>-2.9841087786788876</v>
      </c>
    </row>
    <row r="144" spans="1:7" x14ac:dyDescent="0.35">
      <c r="A144" t="s">
        <v>157</v>
      </c>
      <c r="B144">
        <v>390</v>
      </c>
      <c r="C144">
        <f t="shared" ref="C144:C145" si="14">$O$3*B144/E132+ (1-$O$3)*(C143+D143)</f>
        <v>475.46373165413274</v>
      </c>
      <c r="D144">
        <f t="shared" ref="D144:D145" si="15">$O$4*(C144-C143)+(1-$O$4)*D143</f>
        <v>2.7970620205234997</v>
      </c>
      <c r="E144">
        <f t="shared" si="11"/>
        <v>0.82025183843822236</v>
      </c>
      <c r="F144">
        <f t="shared" si="12"/>
        <v>392.44024707978377</v>
      </c>
      <c r="G144">
        <f t="shared" si="13"/>
        <v>-2.4402470797837736</v>
      </c>
    </row>
    <row r="145" spans="1:8" x14ac:dyDescent="0.35">
      <c r="A145" t="s">
        <v>158</v>
      </c>
      <c r="B145">
        <v>432</v>
      </c>
      <c r="C145">
        <f t="shared" si="14"/>
        <v>464.36419961205848</v>
      </c>
      <c r="D145">
        <f t="shared" si="15"/>
        <v>2.4352882859042424</v>
      </c>
      <c r="E145">
        <f>$O$5*B145/C145+(1-$O$5)*E133</f>
        <v>0.93030427487929446</v>
      </c>
      <c r="F145">
        <f t="shared" si="12"/>
        <v>434.38730947593984</v>
      </c>
      <c r="G145">
        <f t="shared" si="13"/>
        <v>-2.3873094759398441</v>
      </c>
      <c r="H145" t="s">
        <v>159</v>
      </c>
    </row>
    <row r="146" spans="1:8" x14ac:dyDescent="0.35">
      <c r="F146">
        <f>($C$145+H146*$D$145)*E134</f>
        <v>415.32680807551645</v>
      </c>
      <c r="H146">
        <v>1</v>
      </c>
    </row>
    <row r="147" spans="1:8" x14ac:dyDescent="0.35">
      <c r="F147">
        <f t="shared" ref="F147:F169" si="16">($C$145+H147*$D$145)*E135</f>
        <v>433.54405627750134</v>
      </c>
      <c r="H147">
        <v>2</v>
      </c>
    </row>
    <row r="148" spans="1:8" x14ac:dyDescent="0.35">
      <c r="F148">
        <f t="shared" si="16"/>
        <v>492.25934497211364</v>
      </c>
      <c r="H148">
        <v>3</v>
      </c>
    </row>
    <row r="149" spans="1:8" x14ac:dyDescent="0.35">
      <c r="F149">
        <f t="shared" si="16"/>
        <v>482.44804226564867</v>
      </c>
      <c r="H149">
        <v>4</v>
      </c>
    </row>
    <row r="150" spans="1:8" x14ac:dyDescent="0.35">
      <c r="F150">
        <f t="shared" si="16"/>
        <v>458.06501475338302</v>
      </c>
      <c r="H150">
        <v>5</v>
      </c>
    </row>
    <row r="151" spans="1:8" x14ac:dyDescent="0.35">
      <c r="F151">
        <f t="shared" si="16"/>
        <v>511.23190270393866</v>
      </c>
      <c r="H151">
        <v>6</v>
      </c>
    </row>
    <row r="152" spans="1:8" x14ac:dyDescent="0.35">
      <c r="F152">
        <f t="shared" si="16"/>
        <v>563.17290868404223</v>
      </c>
      <c r="H152">
        <v>7</v>
      </c>
    </row>
    <row r="153" spans="1:8" x14ac:dyDescent="0.35">
      <c r="F153">
        <f t="shared" si="16"/>
        <v>564.70701811569063</v>
      </c>
      <c r="H153">
        <v>8</v>
      </c>
    </row>
    <row r="154" spans="1:8" x14ac:dyDescent="0.35">
      <c r="F154">
        <f t="shared" si="16"/>
        <v>518.52649815487405</v>
      </c>
      <c r="H154">
        <v>9</v>
      </c>
    </row>
    <row r="155" spans="1:8" x14ac:dyDescent="0.35">
      <c r="F155">
        <f t="shared" si="16"/>
        <v>458.80471371554444</v>
      </c>
      <c r="H155">
        <v>10</v>
      </c>
    </row>
    <row r="156" spans="1:8" x14ac:dyDescent="0.35">
      <c r="F156">
        <f t="shared" si="16"/>
        <v>402.86863506672489</v>
      </c>
      <c r="H156">
        <v>11</v>
      </c>
    </row>
    <row r="157" spans="1:8" x14ac:dyDescent="0.35">
      <c r="F157">
        <f t="shared" si="16"/>
        <v>459.18670923528225</v>
      </c>
      <c r="H157">
        <v>12</v>
      </c>
    </row>
    <row r="158" spans="1:8" x14ac:dyDescent="0.35">
      <c r="F158">
        <f t="shared" si="16"/>
        <v>0</v>
      </c>
      <c r="H158">
        <v>1</v>
      </c>
    </row>
    <row r="159" spans="1:8" x14ac:dyDescent="0.35">
      <c r="F159">
        <f t="shared" si="16"/>
        <v>0</v>
      </c>
      <c r="H159">
        <v>2</v>
      </c>
    </row>
    <row r="160" spans="1:8" x14ac:dyDescent="0.35">
      <c r="F160">
        <f t="shared" si="16"/>
        <v>0</v>
      </c>
      <c r="H160">
        <v>3</v>
      </c>
    </row>
    <row r="161" spans="6:8" x14ac:dyDescent="0.35">
      <c r="F161">
        <f t="shared" si="16"/>
        <v>0</v>
      </c>
      <c r="H161">
        <v>4</v>
      </c>
    </row>
    <row r="162" spans="6:8" x14ac:dyDescent="0.35">
      <c r="F162">
        <f t="shared" si="16"/>
        <v>0</v>
      </c>
      <c r="H162">
        <v>5</v>
      </c>
    </row>
    <row r="163" spans="6:8" x14ac:dyDescent="0.35">
      <c r="F163">
        <f t="shared" si="16"/>
        <v>0</v>
      </c>
      <c r="H163">
        <v>6</v>
      </c>
    </row>
    <row r="164" spans="6:8" x14ac:dyDescent="0.35">
      <c r="F164">
        <f t="shared" si="16"/>
        <v>0</v>
      </c>
      <c r="H164">
        <v>7</v>
      </c>
    </row>
    <row r="165" spans="6:8" x14ac:dyDescent="0.35">
      <c r="F165">
        <f t="shared" si="16"/>
        <v>0</v>
      </c>
      <c r="H165">
        <v>8</v>
      </c>
    </row>
    <row r="166" spans="6:8" x14ac:dyDescent="0.35">
      <c r="F166">
        <f t="shared" si="16"/>
        <v>0</v>
      </c>
      <c r="H166">
        <v>9</v>
      </c>
    </row>
    <row r="167" spans="6:8" x14ac:dyDescent="0.35">
      <c r="F167">
        <f t="shared" si="16"/>
        <v>0</v>
      </c>
      <c r="H167">
        <v>10</v>
      </c>
    </row>
    <row r="168" spans="6:8" x14ac:dyDescent="0.35">
      <c r="F168">
        <f t="shared" si="16"/>
        <v>0</v>
      </c>
      <c r="H168">
        <v>11</v>
      </c>
    </row>
    <row r="169" spans="6:8" x14ac:dyDescent="0.35">
      <c r="F169">
        <f t="shared" si="16"/>
        <v>0</v>
      </c>
      <c r="H169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4FB5-B1A2-4693-9029-E1A1B9051A76}">
  <dimension ref="A1:P157"/>
  <sheetViews>
    <sheetView workbookViewId="0">
      <selection activeCell="G15" sqref="G15:G145"/>
    </sheetView>
  </sheetViews>
  <sheetFormatPr defaultRowHeight="14.5" x14ac:dyDescent="0.35"/>
  <cols>
    <col min="2" max="2" width="10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35">
      <c r="A2" t="s">
        <v>7</v>
      </c>
      <c r="B2">
        <v>112</v>
      </c>
      <c r="E2">
        <f>B2/AVERAGE(B$2:B$13)</f>
        <v>0.88421052631578945</v>
      </c>
      <c r="O2" t="s">
        <v>9</v>
      </c>
      <c r="P2">
        <v>0.99080636045509063</v>
      </c>
    </row>
    <row r="3" spans="1:16" x14ac:dyDescent="0.35">
      <c r="A3" t="s">
        <v>8</v>
      </c>
      <c r="B3">
        <v>118</v>
      </c>
      <c r="E3">
        <f t="shared" ref="E3:E13" si="0">B3/AVERAGE(B$2:B$13)</f>
        <v>0.93157894736842106</v>
      </c>
      <c r="O3" t="s">
        <v>12</v>
      </c>
      <c r="P3">
        <v>2.6023467504826904E-2</v>
      </c>
    </row>
    <row r="4" spans="1:16" x14ac:dyDescent="0.35">
      <c r="A4" t="s">
        <v>10</v>
      </c>
      <c r="B4">
        <v>132</v>
      </c>
      <c r="E4">
        <f t="shared" si="0"/>
        <v>1.0421052631578946</v>
      </c>
      <c r="O4" t="s">
        <v>15</v>
      </c>
      <c r="P4">
        <v>0.88350175757358596</v>
      </c>
    </row>
    <row r="5" spans="1:16" x14ac:dyDescent="0.35">
      <c r="A5" t="s">
        <v>13</v>
      </c>
      <c r="B5">
        <v>129</v>
      </c>
      <c r="E5">
        <f t="shared" si="0"/>
        <v>1.0184210526315789</v>
      </c>
      <c r="O5" t="s">
        <v>18</v>
      </c>
      <c r="P5">
        <f>SQRT(SUMSQ(G15:G145)/COUNT(G15:G145))</f>
        <v>2.9390636024251222</v>
      </c>
    </row>
    <row r="6" spans="1:16" x14ac:dyDescent="0.35">
      <c r="A6" t="s">
        <v>16</v>
      </c>
      <c r="B6">
        <v>121</v>
      </c>
      <c r="E6">
        <f t="shared" si="0"/>
        <v>0.95526315789473681</v>
      </c>
    </row>
    <row r="7" spans="1:16" x14ac:dyDescent="0.35">
      <c r="A7" t="s">
        <v>19</v>
      </c>
      <c r="B7">
        <v>135</v>
      </c>
      <c r="E7">
        <f t="shared" si="0"/>
        <v>1.0657894736842104</v>
      </c>
    </row>
    <row r="8" spans="1:16" x14ac:dyDescent="0.35">
      <c r="A8" t="s">
        <v>21</v>
      </c>
      <c r="B8">
        <v>148</v>
      </c>
      <c r="E8">
        <f t="shared" si="0"/>
        <v>1.1684210526315788</v>
      </c>
      <c r="K8" t="s">
        <v>11</v>
      </c>
    </row>
    <row r="9" spans="1:16" x14ac:dyDescent="0.35">
      <c r="A9" t="s">
        <v>22</v>
      </c>
      <c r="B9">
        <v>148</v>
      </c>
      <c r="E9">
        <f t="shared" si="0"/>
        <v>1.1684210526315788</v>
      </c>
      <c r="K9" t="s">
        <v>14</v>
      </c>
    </row>
    <row r="10" spans="1:16" x14ac:dyDescent="0.35">
      <c r="A10" t="s">
        <v>23</v>
      </c>
      <c r="B10">
        <v>136</v>
      </c>
      <c r="E10">
        <f t="shared" si="0"/>
        <v>1.0736842105263158</v>
      </c>
      <c r="K10" t="s">
        <v>17</v>
      </c>
    </row>
    <row r="11" spans="1:16" x14ac:dyDescent="0.35">
      <c r="A11" t="s">
        <v>24</v>
      </c>
      <c r="B11">
        <v>119</v>
      </c>
      <c r="E11">
        <f t="shared" si="0"/>
        <v>0.93947368421052624</v>
      </c>
      <c r="K11" t="s">
        <v>20</v>
      </c>
    </row>
    <row r="12" spans="1:16" x14ac:dyDescent="0.35">
      <c r="A12" t="s">
        <v>25</v>
      </c>
      <c r="B12">
        <v>104</v>
      </c>
      <c r="E12">
        <f t="shared" si="0"/>
        <v>0.82105263157894737</v>
      </c>
    </row>
    <row r="13" spans="1:16" x14ac:dyDescent="0.35">
      <c r="A13" t="s">
        <v>26</v>
      </c>
      <c r="B13">
        <v>118</v>
      </c>
      <c r="E13">
        <f t="shared" si="0"/>
        <v>0.93157894736842106</v>
      </c>
    </row>
    <row r="14" spans="1:16" x14ac:dyDescent="0.35">
      <c r="A14" t="s">
        <v>27</v>
      </c>
      <c r="B14">
        <v>115</v>
      </c>
      <c r="C14">
        <f>B14/E2</f>
        <v>130.05952380952382</v>
      </c>
      <c r="D14">
        <f>B14/E2-B13/E13</f>
        <v>3.392857142857153</v>
      </c>
      <c r="E14">
        <f>$P$4*(B14/C14)+(1-$P$4)*E2</f>
        <v>0.88421052631578934</v>
      </c>
    </row>
    <row r="15" spans="1:16" x14ac:dyDescent="0.35">
      <c r="A15" t="s">
        <v>28</v>
      </c>
      <c r="B15">
        <v>126</v>
      </c>
      <c r="C15">
        <f>$P$2*(B15/E3)+(1-$P$2)*(C14+D14)</f>
        <v>135.23767167047296</v>
      </c>
      <c r="D15">
        <f>$P$3*(C15-C14)+(1-$P$3)*D14</f>
        <v>3.4393165978460889</v>
      </c>
      <c r="E15">
        <f t="shared" ref="E15:E78" si="1">$P$4*(B15/C15)+(1-$P$4)*E3</f>
        <v>0.93167976512557416</v>
      </c>
      <c r="F15">
        <f>(C15+D15)*E3</f>
        <v>129.18856275522356</v>
      </c>
      <c r="G15">
        <f>B15-F15</f>
        <v>-3.1885627552235576</v>
      </c>
    </row>
    <row r="16" spans="1:16" x14ac:dyDescent="0.35">
      <c r="A16" t="s">
        <v>29</v>
      </c>
      <c r="B16">
        <v>141</v>
      </c>
      <c r="C16">
        <f t="shared" ref="C16:C79" si="2">$P$2*(B16/E4)+(1-$P$2)*(C15+D15)</f>
        <v>135.33404925640284</v>
      </c>
      <c r="D16">
        <f t="shared" ref="D16:D79" si="3">$P$3*(C16-C15)+(1-$P$3)*D15</f>
        <v>3.352321733098869</v>
      </c>
      <c r="E16">
        <f t="shared" si="1"/>
        <v>1.0418942356497354</v>
      </c>
      <c r="F16">
        <f t="shared" ref="F16:F79" si="4">(C16+D16)*E4</f>
        <v>144.52579713642808</v>
      </c>
      <c r="G16">
        <f t="shared" ref="G16:G79" si="5">B16-F16</f>
        <v>-3.525797136428082</v>
      </c>
    </row>
    <row r="17" spans="1:7" x14ac:dyDescent="0.35">
      <c r="A17" t="s">
        <v>30</v>
      </c>
      <c r="B17">
        <v>135</v>
      </c>
      <c r="C17">
        <f t="shared" si="2"/>
        <v>132.61448028592525</v>
      </c>
      <c r="D17">
        <f t="shared" si="3"/>
        <v>3.1943100826814868</v>
      </c>
      <c r="E17">
        <f t="shared" si="1"/>
        <v>1.0180387859288311</v>
      </c>
      <c r="F17">
        <f t="shared" si="4"/>
        <v>138.31053124381791</v>
      </c>
      <c r="G17">
        <f t="shared" si="5"/>
        <v>-3.3105312438179055</v>
      </c>
    </row>
    <row r="18" spans="1:7" x14ac:dyDescent="0.35">
      <c r="A18" t="s">
        <v>31</v>
      </c>
      <c r="B18">
        <v>125</v>
      </c>
      <c r="C18">
        <f t="shared" si="2"/>
        <v>130.89954709768136</v>
      </c>
      <c r="D18">
        <f t="shared" si="3"/>
        <v>3.0665545499472704</v>
      </c>
      <c r="E18">
        <f t="shared" si="1"/>
        <v>0.95496945681556289</v>
      </c>
      <c r="F18">
        <f t="shared" si="4"/>
        <v>127.97288131076105</v>
      </c>
      <c r="G18">
        <f t="shared" si="5"/>
        <v>-2.9728813107610534</v>
      </c>
    </row>
    <row r="19" spans="1:7" x14ac:dyDescent="0.35">
      <c r="A19" t="s">
        <v>32</v>
      </c>
      <c r="B19">
        <v>149</v>
      </c>
      <c r="C19">
        <f t="shared" si="2"/>
        <v>139.74881167686459</v>
      </c>
      <c r="D19">
        <f t="shared" si="3"/>
        <v>3.2170407164829289</v>
      </c>
      <c r="E19">
        <f t="shared" si="1"/>
        <v>1.0661510174045288</v>
      </c>
      <c r="F19">
        <f t="shared" si="4"/>
        <v>152.37150057712037</v>
      </c>
      <c r="G19">
        <f t="shared" si="5"/>
        <v>-3.3715005771203721</v>
      </c>
    </row>
    <row r="20" spans="1:7" x14ac:dyDescent="0.35">
      <c r="A20" t="s">
        <v>33</v>
      </c>
      <c r="B20">
        <v>170</v>
      </c>
      <c r="C20">
        <f t="shared" si="2"/>
        <v>145.47223886863708</v>
      </c>
      <c r="D20">
        <f t="shared" si="3"/>
        <v>3.2822655834771641</v>
      </c>
      <c r="E20">
        <f t="shared" si="1"/>
        <v>1.1685860866191777</v>
      </c>
      <c r="F20">
        <f t="shared" si="4"/>
        <v>173.80789467562821</v>
      </c>
      <c r="G20">
        <f t="shared" si="5"/>
        <v>-3.8078946756282051</v>
      </c>
    </row>
    <row r="21" spans="1:7" x14ac:dyDescent="0.35">
      <c r="A21" t="s">
        <v>34</v>
      </c>
      <c r="B21">
        <v>170</v>
      </c>
      <c r="C21">
        <f t="shared" si="2"/>
        <v>145.52545764911628</v>
      </c>
      <c r="D21">
        <f t="shared" si="3"/>
        <v>3.1982345889277815</v>
      </c>
      <c r="E21">
        <f t="shared" si="1"/>
        <v>1.168208512549505</v>
      </c>
      <c r="F21">
        <f t="shared" si="4"/>
        <v>173.77189303603041</v>
      </c>
      <c r="G21">
        <f t="shared" si="5"/>
        <v>-3.7718930360304057</v>
      </c>
    </row>
    <row r="22" spans="1:7" x14ac:dyDescent="0.35">
      <c r="A22" t="s">
        <v>35</v>
      </c>
      <c r="B22">
        <v>158</v>
      </c>
      <c r="C22">
        <f t="shared" si="2"/>
        <v>147.17126761068454</v>
      </c>
      <c r="D22">
        <f t="shared" si="3"/>
        <v>3.157835117083998</v>
      </c>
      <c r="E22">
        <f t="shared" si="1"/>
        <v>1.0735913630371263</v>
      </c>
      <c r="F22">
        <f t="shared" si="4"/>
        <v>161.4059839813936</v>
      </c>
      <c r="G22">
        <f t="shared" si="5"/>
        <v>-3.4059839813936037</v>
      </c>
    </row>
    <row r="23" spans="1:7" x14ac:dyDescent="0.35">
      <c r="A23" t="s">
        <v>36</v>
      </c>
      <c r="B23">
        <v>133</v>
      </c>
      <c r="C23">
        <f t="shared" si="2"/>
        <v>141.64916810291729</v>
      </c>
      <c r="D23">
        <f t="shared" si="3"/>
        <v>2.9319531204301597</v>
      </c>
      <c r="E23">
        <f t="shared" si="1"/>
        <v>0.93900173729754755</v>
      </c>
      <c r="F23">
        <f t="shared" si="4"/>
        <v>135.83015862298694</v>
      </c>
      <c r="G23">
        <f t="shared" si="5"/>
        <v>-2.8301586229869429</v>
      </c>
    </row>
    <row r="24" spans="1:7" x14ac:dyDescent="0.35">
      <c r="A24" t="s">
        <v>37</v>
      </c>
      <c r="B24">
        <v>114</v>
      </c>
      <c r="C24">
        <f t="shared" si="2"/>
        <v>138.89887906902158</v>
      </c>
      <c r="D24">
        <f t="shared" si="3"/>
        <v>2.7840814763725028</v>
      </c>
      <c r="E24">
        <f t="shared" si="1"/>
        <v>0.82077727332544459</v>
      </c>
      <c r="F24">
        <f t="shared" si="4"/>
        <v>116.32916760569198</v>
      </c>
      <c r="G24">
        <f t="shared" si="5"/>
        <v>-2.3291676056919783</v>
      </c>
    </row>
    <row r="25" spans="1:7" x14ac:dyDescent="0.35">
      <c r="A25" t="s">
        <v>38</v>
      </c>
      <c r="B25">
        <v>140</v>
      </c>
      <c r="C25">
        <f t="shared" si="2"/>
        <v>150.20342493956201</v>
      </c>
      <c r="D25">
        <f t="shared" si="3"/>
        <v>3.0058135046601668</v>
      </c>
      <c r="E25">
        <f t="shared" si="1"/>
        <v>0.93201216806873211</v>
      </c>
      <c r="F25">
        <f t="shared" si="4"/>
        <v>142.72650107698593</v>
      </c>
      <c r="G25">
        <f t="shared" si="5"/>
        <v>-2.7265010769859259</v>
      </c>
    </row>
    <row r="26" spans="1:7" x14ac:dyDescent="0.35">
      <c r="A26" t="s">
        <v>39</v>
      </c>
      <c r="B26">
        <v>145</v>
      </c>
      <c r="C26">
        <f t="shared" si="2"/>
        <v>163.8889983140262</v>
      </c>
      <c r="D26">
        <f t="shared" si="3"/>
        <v>3.2837378885913662</v>
      </c>
      <c r="E26">
        <f t="shared" si="1"/>
        <v>0.88468288670533479</v>
      </c>
      <c r="F26">
        <f t="shared" si="4"/>
        <v>147.81589306336707</v>
      </c>
      <c r="G26">
        <f t="shared" si="5"/>
        <v>-2.8158930633670707</v>
      </c>
    </row>
    <row r="27" spans="1:7" x14ac:dyDescent="0.35">
      <c r="A27" t="s">
        <v>40</v>
      </c>
      <c r="B27">
        <v>150</v>
      </c>
      <c r="C27">
        <f t="shared" si="2"/>
        <v>161.05627966431842</v>
      </c>
      <c r="D27">
        <f t="shared" si="3"/>
        <v>3.1245664806222524</v>
      </c>
      <c r="E27">
        <f t="shared" si="1"/>
        <v>0.93138970034598978</v>
      </c>
      <c r="F27">
        <f t="shared" si="4"/>
        <v>152.96397217443638</v>
      </c>
      <c r="G27">
        <f t="shared" si="5"/>
        <v>-2.9639721744363783</v>
      </c>
    </row>
    <row r="28" spans="1:7" x14ac:dyDescent="0.35">
      <c r="A28" t="s">
        <v>41</v>
      </c>
      <c r="B28">
        <v>178</v>
      </c>
      <c r="C28">
        <f t="shared" si="2"/>
        <v>170.78143017724645</v>
      </c>
      <c r="D28">
        <f t="shared" si="3"/>
        <v>3.2963365646998413</v>
      </c>
      <c r="E28">
        <f t="shared" si="1"/>
        <v>1.0422243553619694</v>
      </c>
      <c r="F28">
        <f t="shared" si="4"/>
        <v>181.37062172321305</v>
      </c>
      <c r="G28">
        <f t="shared" si="5"/>
        <v>-3.3706217232130484</v>
      </c>
    </row>
    <row r="29" spans="1:7" x14ac:dyDescent="0.35">
      <c r="A29" t="s">
        <v>42</v>
      </c>
      <c r="B29">
        <v>163</v>
      </c>
      <c r="C29">
        <f t="shared" si="2"/>
        <v>160.24017618070985</v>
      </c>
      <c r="D29">
        <f t="shared" si="3"/>
        <v>2.9362344763844055</v>
      </c>
      <c r="E29">
        <f t="shared" si="1"/>
        <v>1.017318077682891</v>
      </c>
      <c r="F29">
        <f t="shared" si="4"/>
        <v>166.11991499757264</v>
      </c>
      <c r="G29">
        <f t="shared" si="5"/>
        <v>-3.1199149975726357</v>
      </c>
    </row>
    <row r="30" spans="1:7" x14ac:dyDescent="0.35">
      <c r="A30" t="s">
        <v>43</v>
      </c>
      <c r="B30">
        <v>172</v>
      </c>
      <c r="C30">
        <f t="shared" si="2"/>
        <v>179.95478674588384</v>
      </c>
      <c r="D30">
        <f t="shared" si="3"/>
        <v>3.3728660013147862</v>
      </c>
      <c r="E30">
        <f t="shared" si="1"/>
        <v>0.95569938831830004</v>
      </c>
      <c r="F30">
        <f t="shared" si="4"/>
        <v>175.07230896326439</v>
      </c>
      <c r="G30">
        <f t="shared" si="5"/>
        <v>-3.0723089632643905</v>
      </c>
    </row>
    <row r="31" spans="1:7" x14ac:dyDescent="0.35">
      <c r="A31" t="s">
        <v>44</v>
      </c>
      <c r="B31">
        <v>178</v>
      </c>
      <c r="C31">
        <f t="shared" si="2"/>
        <v>167.10622766778411</v>
      </c>
      <c r="D31">
        <f t="shared" si="3"/>
        <v>2.9507282728786586</v>
      </c>
      <c r="E31">
        <f t="shared" si="1"/>
        <v>1.0653025772787601</v>
      </c>
      <c r="F31">
        <f t="shared" si="4"/>
        <v>181.30639659285472</v>
      </c>
      <c r="G31">
        <f t="shared" si="5"/>
        <v>-3.3063965928547248</v>
      </c>
    </row>
    <row r="32" spans="1:7" x14ac:dyDescent="0.35">
      <c r="A32" t="s">
        <v>45</v>
      </c>
      <c r="B32">
        <v>199</v>
      </c>
      <c r="C32">
        <f t="shared" si="2"/>
        <v>170.28910834424806</v>
      </c>
      <c r="D32">
        <f t="shared" si="3"/>
        <v>2.9567696834095281</v>
      </c>
      <c r="E32">
        <f t="shared" si="1"/>
        <v>1.1685991469184431</v>
      </c>
      <c r="F32">
        <f t="shared" si="4"/>
        <v>202.45272262724379</v>
      </c>
      <c r="G32">
        <f t="shared" si="5"/>
        <v>-3.4527226272437872</v>
      </c>
    </row>
    <row r="33" spans="1:7" x14ac:dyDescent="0.35">
      <c r="A33" t="s">
        <v>46</v>
      </c>
      <c r="B33">
        <v>199</v>
      </c>
      <c r="C33">
        <f t="shared" si="2"/>
        <v>170.37295959090633</v>
      </c>
      <c r="D33">
        <f t="shared" si="3"/>
        <v>2.8820063838267136</v>
      </c>
      <c r="E33">
        <f t="shared" si="1"/>
        <v>1.1680470212610645</v>
      </c>
      <c r="F33">
        <f t="shared" si="4"/>
        <v>202.39792609315799</v>
      </c>
      <c r="G33">
        <f t="shared" si="5"/>
        <v>-3.3979260931579915</v>
      </c>
    </row>
    <row r="34" spans="1:7" x14ac:dyDescent="0.35">
      <c r="A34" t="s">
        <v>47</v>
      </c>
      <c r="B34">
        <v>184</v>
      </c>
      <c r="C34">
        <f t="shared" si="2"/>
        <v>171.40453985133212</v>
      </c>
      <c r="D34">
        <f t="shared" si="3"/>
        <v>2.8338518797343069</v>
      </c>
      <c r="E34">
        <f t="shared" si="1"/>
        <v>1.0734963475183981</v>
      </c>
      <c r="F34">
        <f t="shared" si="4"/>
        <v>187.06083247195238</v>
      </c>
      <c r="G34">
        <f t="shared" si="5"/>
        <v>-3.0608324719523807</v>
      </c>
    </row>
    <row r="35" spans="1:7" x14ac:dyDescent="0.35">
      <c r="A35" t="s">
        <v>48</v>
      </c>
      <c r="B35">
        <v>162</v>
      </c>
      <c r="C35">
        <f t="shared" si="2"/>
        <v>172.53940725215176</v>
      </c>
      <c r="D35">
        <f t="shared" si="3"/>
        <v>2.7896384123560662</v>
      </c>
      <c r="E35">
        <f t="shared" si="1"/>
        <v>0.93892593652886758</v>
      </c>
      <c r="F35">
        <f t="shared" si="4"/>
        <v>164.6342784776939</v>
      </c>
      <c r="G35">
        <f t="shared" si="5"/>
        <v>-2.634278477693897</v>
      </c>
    </row>
    <row r="36" spans="1:7" x14ac:dyDescent="0.35">
      <c r="A36" t="s">
        <v>49</v>
      </c>
      <c r="B36">
        <v>146</v>
      </c>
      <c r="C36">
        <f t="shared" si="2"/>
        <v>177.85671478238419</v>
      </c>
      <c r="D36">
        <f t="shared" si="3"/>
        <v>2.8554171275080762</v>
      </c>
      <c r="E36">
        <f t="shared" si="1"/>
        <v>0.82087290051302297</v>
      </c>
      <c r="F36">
        <f t="shared" si="4"/>
        <v>148.32441088582945</v>
      </c>
      <c r="G36">
        <f t="shared" si="5"/>
        <v>-2.324410885829451</v>
      </c>
    </row>
    <row r="37" spans="1:7" x14ac:dyDescent="0.35">
      <c r="A37" t="s">
        <v>50</v>
      </c>
      <c r="B37">
        <v>166</v>
      </c>
      <c r="C37">
        <f t="shared" si="2"/>
        <v>178.13319245396565</v>
      </c>
      <c r="D37">
        <f t="shared" si="3"/>
        <v>2.7883041803798543</v>
      </c>
      <c r="E37">
        <f t="shared" si="1"/>
        <v>0.93190155053230428</v>
      </c>
      <c r="F37">
        <f t="shared" si="4"/>
        <v>168.62103632841618</v>
      </c>
      <c r="G37">
        <f t="shared" si="5"/>
        <v>-2.6210363284161815</v>
      </c>
    </row>
    <row r="38" spans="1:7" x14ac:dyDescent="0.35">
      <c r="A38" t="s">
        <v>51</v>
      </c>
      <c r="B38">
        <v>171</v>
      </c>
      <c r="C38">
        <f t="shared" si="2"/>
        <v>193.17589066196464</v>
      </c>
      <c r="D38">
        <f t="shared" si="3"/>
        <v>3.1072060051489463</v>
      </c>
      <c r="E38">
        <f t="shared" si="1"/>
        <v>0.88514296595667374</v>
      </c>
      <c r="F38">
        <f t="shared" si="4"/>
        <v>173.64829657092434</v>
      </c>
      <c r="G38">
        <f t="shared" si="5"/>
        <v>-2.6482965709243445</v>
      </c>
    </row>
    <row r="39" spans="1:7" x14ac:dyDescent="0.35">
      <c r="A39" t="s">
        <v>52</v>
      </c>
      <c r="B39">
        <v>180</v>
      </c>
      <c r="C39">
        <f t="shared" si="2"/>
        <v>193.28739594601836</v>
      </c>
      <c r="D39">
        <f t="shared" si="3"/>
        <v>3.0292474847793383</v>
      </c>
      <c r="E39">
        <f t="shared" si="1"/>
        <v>0.93127136011185507</v>
      </c>
      <c r="F39">
        <f t="shared" si="4"/>
        <v>182.8472996979412</v>
      </c>
      <c r="G39">
        <f t="shared" si="5"/>
        <v>-2.847299697941196</v>
      </c>
    </row>
    <row r="40" spans="1:7" x14ac:dyDescent="0.35">
      <c r="A40" t="s">
        <v>53</v>
      </c>
      <c r="B40">
        <v>193</v>
      </c>
      <c r="C40">
        <f t="shared" si="2"/>
        <v>185.28323606035937</v>
      </c>
      <c r="D40">
        <f t="shared" si="3"/>
        <v>2.7421199666072185</v>
      </c>
      <c r="E40">
        <f t="shared" si="1"/>
        <v>1.0417155626894141</v>
      </c>
      <c r="F40">
        <f t="shared" si="4"/>
        <v>195.96460547691007</v>
      </c>
      <c r="G40">
        <f t="shared" si="5"/>
        <v>-2.9646054769100658</v>
      </c>
    </row>
    <row r="41" spans="1:7" x14ac:dyDescent="0.35">
      <c r="A41" t="s">
        <v>54</v>
      </c>
      <c r="B41">
        <v>181</v>
      </c>
      <c r="C41">
        <f t="shared" si="2"/>
        <v>178.01170473579708</v>
      </c>
      <c r="D41">
        <f t="shared" si="3"/>
        <v>2.481530037626801</v>
      </c>
      <c r="E41">
        <f t="shared" si="1"/>
        <v>1.0168489330300519</v>
      </c>
      <c r="F41">
        <f t="shared" si="4"/>
        <v>183.61903063446633</v>
      </c>
      <c r="G41">
        <f t="shared" si="5"/>
        <v>-2.619030634466327</v>
      </c>
    </row>
    <row r="42" spans="1:7" x14ac:dyDescent="0.35">
      <c r="A42" t="s">
        <v>55</v>
      </c>
      <c r="B42">
        <v>183</v>
      </c>
      <c r="C42">
        <f t="shared" si="2"/>
        <v>191.38177125486501</v>
      </c>
      <c r="D42">
        <f t="shared" si="3"/>
        <v>2.7648875129267068</v>
      </c>
      <c r="E42">
        <f t="shared" si="1"/>
        <v>0.95614514345158597</v>
      </c>
      <c r="F42">
        <f t="shared" si="4"/>
        <v>185.54584302842028</v>
      </c>
      <c r="G42">
        <f t="shared" si="5"/>
        <v>-2.5458430284202791</v>
      </c>
    </row>
    <row r="43" spans="1:7" x14ac:dyDescent="0.35">
      <c r="A43" t="s">
        <v>56</v>
      </c>
      <c r="B43">
        <v>218</v>
      </c>
      <c r="C43">
        <f t="shared" si="2"/>
        <v>204.54025470011126</v>
      </c>
      <c r="D43">
        <f t="shared" si="3"/>
        <v>3.0353649189297256</v>
      </c>
      <c r="E43">
        <f t="shared" si="1"/>
        <v>1.0657463556363465</v>
      </c>
      <c r="F43">
        <f t="shared" si="4"/>
        <v>221.13084256039994</v>
      </c>
      <c r="G43">
        <f t="shared" si="5"/>
        <v>-3.130842560399941</v>
      </c>
    </row>
    <row r="44" spans="1:7" x14ac:dyDescent="0.35">
      <c r="A44" t="s">
        <v>57</v>
      </c>
      <c r="B44">
        <v>230</v>
      </c>
      <c r="C44">
        <f t="shared" si="2"/>
        <v>196.91575969847034</v>
      </c>
      <c r="D44">
        <f t="shared" si="3"/>
        <v>2.7579584006807489</v>
      </c>
      <c r="E44">
        <f t="shared" si="1"/>
        <v>1.1680805347630487</v>
      </c>
      <c r="F44">
        <f t="shared" si="4"/>
        <v>233.33853663270165</v>
      </c>
      <c r="G44">
        <f t="shared" si="5"/>
        <v>-3.338536632701647</v>
      </c>
    </row>
    <row r="45" spans="1:7" x14ac:dyDescent="0.35">
      <c r="A45" t="s">
        <v>58</v>
      </c>
      <c r="B45">
        <v>242</v>
      </c>
      <c r="C45">
        <f t="shared" si="2"/>
        <v>207.11439836904071</v>
      </c>
      <c r="D45">
        <f t="shared" si="3"/>
        <v>2.9515907018980281</v>
      </c>
      <c r="E45">
        <f t="shared" si="1"/>
        <v>1.1683910294508772</v>
      </c>
      <c r="F45">
        <f t="shared" si="4"/>
        <v>245.36695280256933</v>
      </c>
      <c r="G45">
        <f t="shared" si="5"/>
        <v>-3.3669528025693296</v>
      </c>
    </row>
    <row r="46" spans="1:7" x14ac:dyDescent="0.35">
      <c r="A46" t="s">
        <v>59</v>
      </c>
      <c r="B46">
        <v>209</v>
      </c>
      <c r="C46">
        <f t="shared" si="2"/>
        <v>194.83228067443122</v>
      </c>
      <c r="D46">
        <f t="shared" si="3"/>
        <v>2.5551567864635056</v>
      </c>
      <c r="E46">
        <f t="shared" si="1"/>
        <v>1.0728082477698246</v>
      </c>
      <c r="F46">
        <f t="shared" si="4"/>
        <v>211.89469316028669</v>
      </c>
      <c r="G46">
        <f t="shared" si="5"/>
        <v>-2.8946931602866925</v>
      </c>
    </row>
    <row r="47" spans="1:7" x14ac:dyDescent="0.35">
      <c r="A47" t="s">
        <v>60</v>
      </c>
      <c r="B47">
        <v>191</v>
      </c>
      <c r="C47">
        <f t="shared" si="2"/>
        <v>203.36842845551021</v>
      </c>
      <c r="D47">
        <f t="shared" si="3"/>
        <v>2.7108029112585443</v>
      </c>
      <c r="E47">
        <f t="shared" si="1"/>
        <v>0.93915231079541617</v>
      </c>
      <c r="F47">
        <f t="shared" si="4"/>
        <v>193.49313531019254</v>
      </c>
      <c r="G47">
        <f t="shared" si="5"/>
        <v>-2.4931353101925424</v>
      </c>
    </row>
    <row r="48" spans="1:7" x14ac:dyDescent="0.35">
      <c r="A48" t="s">
        <v>61</v>
      </c>
      <c r="B48">
        <v>172</v>
      </c>
      <c r="C48">
        <f t="shared" si="2"/>
        <v>209.50129381063738</v>
      </c>
      <c r="D48">
        <f t="shared" si="3"/>
        <v>2.7998568420660477</v>
      </c>
      <c r="E48">
        <f t="shared" si="1"/>
        <v>0.82098282216420548</v>
      </c>
      <c r="F48">
        <f t="shared" si="4"/>
        <v>174.27226131853692</v>
      </c>
      <c r="G48">
        <f t="shared" si="5"/>
        <v>-2.2722613185369198</v>
      </c>
    </row>
    <row r="49" spans="1:7" x14ac:dyDescent="0.35">
      <c r="A49" t="s">
        <v>62</v>
      </c>
      <c r="B49">
        <v>194</v>
      </c>
      <c r="C49">
        <f t="shared" si="2"/>
        <v>208.21441721883903</v>
      </c>
      <c r="D49">
        <f t="shared" si="3"/>
        <v>2.6935058673489878</v>
      </c>
      <c r="E49">
        <f t="shared" si="1"/>
        <v>0.93175160219594111</v>
      </c>
      <c r="F49">
        <f t="shared" si="4"/>
        <v>196.54542054356659</v>
      </c>
      <c r="G49">
        <f t="shared" si="5"/>
        <v>-2.5454205435665926</v>
      </c>
    </row>
    <row r="50" spans="1:7" x14ac:dyDescent="0.35">
      <c r="A50" t="s">
        <v>63</v>
      </c>
      <c r="B50">
        <v>196</v>
      </c>
      <c r="C50">
        <f t="shared" si="2"/>
        <v>221.33639028420862</v>
      </c>
      <c r="D50">
        <f t="shared" si="3"/>
        <v>2.96489074460183</v>
      </c>
      <c r="E50">
        <f t="shared" si="1"/>
        <v>0.88548485657472087</v>
      </c>
      <c r="F50">
        <f t="shared" si="4"/>
        <v>198.53870115772267</v>
      </c>
      <c r="G50">
        <f t="shared" si="5"/>
        <v>-2.5387011577226701</v>
      </c>
    </row>
    <row r="51" spans="1:7" x14ac:dyDescent="0.35">
      <c r="A51" t="s">
        <v>64</v>
      </c>
      <c r="B51">
        <v>196</v>
      </c>
      <c r="C51">
        <f t="shared" si="2"/>
        <v>210.59217726080945</v>
      </c>
      <c r="D51">
        <f t="shared" si="3"/>
        <v>2.608132328174956</v>
      </c>
      <c r="E51">
        <f t="shared" si="1"/>
        <v>0.93077436836086758</v>
      </c>
      <c r="F51">
        <f t="shared" si="4"/>
        <v>198.54734228720207</v>
      </c>
      <c r="G51">
        <f t="shared" si="5"/>
        <v>-2.5473422872020706</v>
      </c>
    </row>
    <row r="52" spans="1:7" x14ac:dyDescent="0.35">
      <c r="A52" t="s">
        <v>65</v>
      </c>
      <c r="B52">
        <v>236</v>
      </c>
      <c r="C52">
        <f t="shared" si="2"/>
        <v>226.42663932113763</v>
      </c>
      <c r="D52">
        <f t="shared" si="3"/>
        <v>2.9523272901677711</v>
      </c>
      <c r="E52">
        <f t="shared" si="1"/>
        <v>1.042214409363911</v>
      </c>
      <c r="F52">
        <f t="shared" si="4"/>
        <v>238.94763927261235</v>
      </c>
      <c r="G52">
        <f t="shared" si="5"/>
        <v>-2.9476392726123493</v>
      </c>
    </row>
    <row r="53" spans="1:7" x14ac:dyDescent="0.35">
      <c r="A53" t="s">
        <v>66</v>
      </c>
      <c r="B53">
        <v>235</v>
      </c>
      <c r="C53">
        <f t="shared" si="2"/>
        <v>231.09022993110909</v>
      </c>
      <c r="D53">
        <f t="shared" si="3"/>
        <v>2.9968602955628847</v>
      </c>
      <c r="E53">
        <f t="shared" si="1"/>
        <v>1.0169106632463059</v>
      </c>
      <c r="F53">
        <f t="shared" si="4"/>
        <v>238.03120793310089</v>
      </c>
      <c r="G53">
        <f t="shared" si="5"/>
        <v>-3.0312079331008874</v>
      </c>
    </row>
    <row r="54" spans="1:7" x14ac:dyDescent="0.35">
      <c r="A54" t="s">
        <v>67</v>
      </c>
      <c r="B54">
        <v>229</v>
      </c>
      <c r="C54">
        <f t="shared" si="2"/>
        <v>239.45359118793246</v>
      </c>
      <c r="D54">
        <f t="shared" si="3"/>
        <v>3.1365152589428691</v>
      </c>
      <c r="E54">
        <f t="shared" si="1"/>
        <v>0.95632081433469085</v>
      </c>
      <c r="F54">
        <f t="shared" si="4"/>
        <v>231.95135212858312</v>
      </c>
      <c r="G54">
        <f t="shared" si="5"/>
        <v>-2.9513521285831246</v>
      </c>
    </row>
    <row r="55" spans="1:7" x14ac:dyDescent="0.35">
      <c r="A55" t="s">
        <v>68</v>
      </c>
      <c r="B55">
        <v>243</v>
      </c>
      <c r="C55">
        <f t="shared" si="2"/>
        <v>228.14327581490576</v>
      </c>
      <c r="D55">
        <f t="shared" si="3"/>
        <v>2.7605586314440709</v>
      </c>
      <c r="E55">
        <f t="shared" si="1"/>
        <v>1.0651931012462417</v>
      </c>
      <c r="F55">
        <f t="shared" si="4"/>
        <v>246.0849200636556</v>
      </c>
      <c r="G55">
        <f t="shared" si="5"/>
        <v>-3.084920063655602</v>
      </c>
    </row>
    <row r="56" spans="1:7" x14ac:dyDescent="0.35">
      <c r="A56" t="s">
        <v>69</v>
      </c>
      <c r="B56">
        <v>264</v>
      </c>
      <c r="C56">
        <f t="shared" si="2"/>
        <v>226.05678899771479</v>
      </c>
      <c r="D56">
        <f t="shared" si="3"/>
        <v>2.6344217017170979</v>
      </c>
      <c r="E56">
        <f t="shared" si="1"/>
        <v>1.1678752113718625</v>
      </c>
      <c r="F56">
        <f t="shared" si="4"/>
        <v>267.12975168940142</v>
      </c>
      <c r="G56">
        <f t="shared" si="5"/>
        <v>-3.1297516894014166</v>
      </c>
    </row>
    <row r="57" spans="1:7" x14ac:dyDescent="0.35">
      <c r="A57" t="s">
        <v>70</v>
      </c>
      <c r="B57">
        <v>272</v>
      </c>
      <c r="C57">
        <f t="shared" si="2"/>
        <v>232.7610112145837</v>
      </c>
      <c r="D57">
        <f t="shared" si="3"/>
        <v>2.7403320231742794</v>
      </c>
      <c r="E57">
        <f t="shared" si="1"/>
        <v>1.1685585072346907</v>
      </c>
      <c r="F57">
        <f t="shared" si="4"/>
        <v>275.15765686262847</v>
      </c>
      <c r="G57">
        <f t="shared" si="5"/>
        <v>-3.1576568626284711</v>
      </c>
    </row>
    <row r="58" spans="1:7" x14ac:dyDescent="0.35">
      <c r="A58" t="s">
        <v>71</v>
      </c>
      <c r="B58">
        <v>237</v>
      </c>
      <c r="C58">
        <f t="shared" si="2"/>
        <v>221.04962426706754</v>
      </c>
      <c r="D58">
        <f t="shared" si="3"/>
        <v>2.3642481841516263</v>
      </c>
      <c r="E58">
        <f t="shared" si="1"/>
        <v>1.0722332608904679</v>
      </c>
      <c r="F58">
        <f t="shared" si="4"/>
        <v>239.68024503186354</v>
      </c>
      <c r="G58">
        <f t="shared" si="5"/>
        <v>-2.6802450318635351</v>
      </c>
    </row>
    <row r="59" spans="1:7" x14ac:dyDescent="0.35">
      <c r="A59" t="s">
        <v>72</v>
      </c>
      <c r="B59">
        <v>211</v>
      </c>
      <c r="C59">
        <f t="shared" si="2"/>
        <v>224.65913771850131</v>
      </c>
      <c r="D59">
        <f t="shared" si="3"/>
        <v>2.3966543043696324</v>
      </c>
      <c r="E59">
        <f t="shared" si="1"/>
        <v>0.93919498642364319</v>
      </c>
      <c r="F59">
        <f t="shared" si="4"/>
        <v>213.23997175776267</v>
      </c>
      <c r="G59">
        <f t="shared" si="5"/>
        <v>-2.2399717577626745</v>
      </c>
    </row>
    <row r="60" spans="1:7" x14ac:dyDescent="0.35">
      <c r="A60" t="s">
        <v>73</v>
      </c>
      <c r="B60">
        <v>180</v>
      </c>
      <c r="C60">
        <f t="shared" si="2"/>
        <v>219.32117981115567</v>
      </c>
      <c r="D60">
        <f t="shared" si="3"/>
        <v>2.1953728748156225</v>
      </c>
      <c r="E60">
        <f t="shared" si="1"/>
        <v>0.82074546729494258</v>
      </c>
      <c r="F60">
        <f t="shared" si="4"/>
        <v>181.86128458021463</v>
      </c>
      <c r="G60">
        <f t="shared" si="5"/>
        <v>-1.8612845802146296</v>
      </c>
    </row>
    <row r="61" spans="1:7" x14ac:dyDescent="0.35">
      <c r="A61" t="s">
        <v>74</v>
      </c>
      <c r="B61">
        <v>201</v>
      </c>
      <c r="C61">
        <f t="shared" si="2"/>
        <v>215.77599705366521</v>
      </c>
      <c r="D61">
        <f t="shared" si="3"/>
        <v>2.0459837118586539</v>
      </c>
      <c r="E61">
        <f t="shared" si="1"/>
        <v>0.93154838659280559</v>
      </c>
      <c r="F61">
        <f t="shared" si="4"/>
        <v>202.95597957177034</v>
      </c>
      <c r="G61">
        <f t="shared" si="5"/>
        <v>-1.9559795717703423</v>
      </c>
    </row>
    <row r="62" spans="1:7" x14ac:dyDescent="0.35">
      <c r="A62" t="s">
        <v>75</v>
      </c>
      <c r="B62">
        <v>204</v>
      </c>
      <c r="C62">
        <f t="shared" si="2"/>
        <v>230.26678257485486</v>
      </c>
      <c r="D62">
        <f t="shared" si="3"/>
        <v>2.3698406073477902</v>
      </c>
      <c r="E62">
        <f t="shared" si="1"/>
        <v>0.88587717972378366</v>
      </c>
      <c r="F62">
        <f t="shared" si="4"/>
        <v>205.99620691252008</v>
      </c>
      <c r="G62">
        <f t="shared" si="5"/>
        <v>-1.9962069125200799</v>
      </c>
    </row>
    <row r="63" spans="1:7" x14ac:dyDescent="0.35">
      <c r="A63" t="s">
        <v>76</v>
      </c>
      <c r="B63">
        <v>188</v>
      </c>
      <c r="C63">
        <f t="shared" si="2"/>
        <v>202.26418046827294</v>
      </c>
      <c r="D63">
        <f t="shared" si="3"/>
        <v>1.579444331339624</v>
      </c>
      <c r="E63">
        <f t="shared" si="1"/>
        <v>0.92962856191278098</v>
      </c>
      <c r="F63">
        <f t="shared" si="4"/>
        <v>189.73242111724906</v>
      </c>
      <c r="G63">
        <f t="shared" si="5"/>
        <v>-1.7324211172490607</v>
      </c>
    </row>
    <row r="64" spans="1:7" x14ac:dyDescent="0.35">
      <c r="A64" t="s">
        <v>77</v>
      </c>
      <c r="B64">
        <v>235</v>
      </c>
      <c r="C64">
        <f t="shared" si="2"/>
        <v>225.28250420107176</v>
      </c>
      <c r="D64">
        <f t="shared" si="3"/>
        <v>2.1373583127834004</v>
      </c>
      <c r="E64">
        <f t="shared" si="1"/>
        <v>1.0430274978175318</v>
      </c>
      <c r="F64">
        <f t="shared" si="4"/>
        <v>237.0202576874994</v>
      </c>
      <c r="G64">
        <f t="shared" si="5"/>
        <v>-2.0202576874993952</v>
      </c>
    </row>
    <row r="65" spans="1:7" x14ac:dyDescent="0.35">
      <c r="A65" t="s">
        <v>78</v>
      </c>
      <c r="B65">
        <v>227</v>
      </c>
      <c r="C65">
        <f t="shared" si="2"/>
        <v>223.26368024226946</v>
      </c>
      <c r="D65">
        <f t="shared" si="3"/>
        <v>2.0292000384946522</v>
      </c>
      <c r="E65">
        <f t="shared" si="1"/>
        <v>1.0167554726464356</v>
      </c>
      <c r="F65">
        <f t="shared" si="4"/>
        <v>229.10273231098242</v>
      </c>
      <c r="G65">
        <f t="shared" si="5"/>
        <v>-2.1027323109824181</v>
      </c>
    </row>
    <row r="66" spans="1:7" x14ac:dyDescent="0.35">
      <c r="A66" t="s">
        <v>79</v>
      </c>
      <c r="B66">
        <v>234</v>
      </c>
      <c r="C66">
        <f t="shared" si="2"/>
        <v>244.50945264160686</v>
      </c>
      <c r="D66">
        <f t="shared" si="3"/>
        <v>2.5292818848811982</v>
      </c>
      <c r="E66">
        <f t="shared" si="1"/>
        <v>0.9569369693456129</v>
      </c>
      <c r="F66">
        <f t="shared" si="4"/>
        <v>236.24828377458255</v>
      </c>
      <c r="G66">
        <f t="shared" si="5"/>
        <v>-2.2482837745825464</v>
      </c>
    </row>
    <row r="67" spans="1:7" x14ac:dyDescent="0.35">
      <c r="A67" t="s">
        <v>80</v>
      </c>
      <c r="B67">
        <v>264</v>
      </c>
      <c r="C67">
        <f t="shared" si="2"/>
        <v>247.8349977379165</v>
      </c>
      <c r="D67">
        <f t="shared" si="3"/>
        <v>2.5500034146890953</v>
      </c>
      <c r="E67">
        <f t="shared" si="1"/>
        <v>1.0652211574214945</v>
      </c>
      <c r="F67">
        <f t="shared" si="4"/>
        <v>266.70837588328772</v>
      </c>
      <c r="G67">
        <f t="shared" si="5"/>
        <v>-2.7083758832877152</v>
      </c>
    </row>
    <row r="68" spans="1:7" x14ac:dyDescent="0.35">
      <c r="A68" t="s">
        <v>81</v>
      </c>
      <c r="B68">
        <v>302</v>
      </c>
      <c r="C68">
        <f t="shared" si="2"/>
        <v>258.5138443010527</v>
      </c>
      <c r="D68">
        <f t="shared" si="3"/>
        <v>2.7615441002145436</v>
      </c>
      <c r="E68">
        <f t="shared" si="1"/>
        <v>1.1681762675072582</v>
      </c>
      <c r="F68">
        <f t="shared" si="4"/>
        <v>305.13704945539547</v>
      </c>
      <c r="G68">
        <f t="shared" si="5"/>
        <v>-3.13704945539547</v>
      </c>
    </row>
    <row r="69" spans="1:7" x14ac:dyDescent="0.35">
      <c r="A69" t="s">
        <v>82</v>
      </c>
      <c r="B69">
        <v>293</v>
      </c>
      <c r="C69">
        <f t="shared" si="2"/>
        <v>250.83316168494386</v>
      </c>
      <c r="D69">
        <f t="shared" si="3"/>
        <v>2.4898011525842669</v>
      </c>
      <c r="E69">
        <f t="shared" si="1"/>
        <v>1.1681596984357845</v>
      </c>
      <c r="F69">
        <f t="shared" si="4"/>
        <v>296.02270330169091</v>
      </c>
      <c r="G69">
        <f t="shared" si="5"/>
        <v>-3.0227033016909104</v>
      </c>
    </row>
    <row r="70" spans="1:7" x14ac:dyDescent="0.35">
      <c r="A70" t="s">
        <v>83</v>
      </c>
      <c r="B70">
        <v>259</v>
      </c>
      <c r="C70">
        <f t="shared" si="2"/>
        <v>241.66013608584763</v>
      </c>
      <c r="D70">
        <f t="shared" si="3"/>
        <v>2.1862939595974833</v>
      </c>
      <c r="E70">
        <f t="shared" si="1"/>
        <v>1.0718090379128766</v>
      </c>
      <c r="F70">
        <f t="shared" si="4"/>
        <v>261.46025284412696</v>
      </c>
      <c r="G70">
        <f t="shared" si="5"/>
        <v>-2.4602528441269556</v>
      </c>
    </row>
    <row r="71" spans="1:7" x14ac:dyDescent="0.35">
      <c r="A71" t="s">
        <v>84</v>
      </c>
      <c r="B71">
        <v>229</v>
      </c>
      <c r="C71">
        <f t="shared" si="2"/>
        <v>243.82602245235969</v>
      </c>
      <c r="D71">
        <f t="shared" si="3"/>
        <v>2.1857628832619733</v>
      </c>
      <c r="E71">
        <f t="shared" si="1"/>
        <v>0.93919434199683038</v>
      </c>
      <c r="F71">
        <f t="shared" si="4"/>
        <v>231.05303538834542</v>
      </c>
      <c r="G71">
        <f t="shared" si="5"/>
        <v>-2.0530353883454211</v>
      </c>
    </row>
    <row r="72" spans="1:7" x14ac:dyDescent="0.35">
      <c r="A72" t="s">
        <v>85</v>
      </c>
      <c r="B72">
        <v>203</v>
      </c>
      <c r="C72">
        <f t="shared" si="2"/>
        <v>247.32394528288322</v>
      </c>
      <c r="D72">
        <f t="shared" si="3"/>
        <v>2.2199098350106699</v>
      </c>
      <c r="E72">
        <f t="shared" si="1"/>
        <v>0.82078116458175565</v>
      </c>
      <c r="F72">
        <f t="shared" si="4"/>
        <v>204.81198797931725</v>
      </c>
      <c r="G72">
        <f t="shared" si="5"/>
        <v>-1.8119879793172515</v>
      </c>
    </row>
    <row r="73" spans="1:7" x14ac:dyDescent="0.35">
      <c r="A73" t="s">
        <v>86</v>
      </c>
      <c r="B73">
        <v>229</v>
      </c>
      <c r="C73">
        <f t="shared" si="2"/>
        <v>245.86144240170071</v>
      </c>
      <c r="D73">
        <f t="shared" si="3"/>
        <v>2.1240806873514555</v>
      </c>
      <c r="E73">
        <f t="shared" si="1"/>
        <v>0.93143400567983103</v>
      </c>
      <c r="F73">
        <f t="shared" si="4"/>
        <v>231.01051393197949</v>
      </c>
      <c r="G73">
        <f t="shared" si="5"/>
        <v>-2.0105139319794887</v>
      </c>
    </row>
    <row r="74" spans="1:7" x14ac:dyDescent="0.35">
      <c r="A74" t="s">
        <v>87</v>
      </c>
      <c r="B74">
        <v>242</v>
      </c>
      <c r="C74">
        <f t="shared" si="2"/>
        <v>272.94397785048938</v>
      </c>
      <c r="D74">
        <f t="shared" si="3"/>
        <v>2.7735862238064088</v>
      </c>
      <c r="E74">
        <f t="shared" si="1"/>
        <v>0.88654126491480956</v>
      </c>
      <c r="F74">
        <f t="shared" si="4"/>
        <v>244.25189806244879</v>
      </c>
      <c r="G74">
        <f t="shared" si="5"/>
        <v>-2.2518980624487881</v>
      </c>
    </row>
    <row r="75" spans="1:7" x14ac:dyDescent="0.35">
      <c r="A75" t="s">
        <v>88</v>
      </c>
      <c r="B75">
        <v>233</v>
      </c>
      <c r="C75">
        <f t="shared" si="2"/>
        <v>250.86831294684305</v>
      </c>
      <c r="D75">
        <f t="shared" si="3"/>
        <v>2.1269225445718596</v>
      </c>
      <c r="E75">
        <f t="shared" si="1"/>
        <v>0.92887367297946932</v>
      </c>
      <c r="F75">
        <f t="shared" si="4"/>
        <v>235.19159694066943</v>
      </c>
      <c r="G75">
        <f t="shared" si="5"/>
        <v>-2.1915969406694273</v>
      </c>
    </row>
    <row r="76" spans="1:7" x14ac:dyDescent="0.35">
      <c r="A76" t="s">
        <v>89</v>
      </c>
      <c r="B76">
        <v>267</v>
      </c>
      <c r="C76">
        <f t="shared" si="2"/>
        <v>255.95808881487392</v>
      </c>
      <c r="D76">
        <f t="shared" si="3"/>
        <v>2.2040262617564634</v>
      </c>
      <c r="E76">
        <f t="shared" si="1"/>
        <v>1.0431264768389763</v>
      </c>
      <c r="F76">
        <f t="shared" si="4"/>
        <v>269.27018491965947</v>
      </c>
      <c r="G76">
        <f t="shared" si="5"/>
        <v>-2.2701849196594708</v>
      </c>
    </row>
    <row r="77" spans="1:7" x14ac:dyDescent="0.35">
      <c r="A77" t="s">
        <v>90</v>
      </c>
      <c r="B77">
        <v>269</v>
      </c>
      <c r="C77">
        <f t="shared" si="2"/>
        <v>264.50816926471651</v>
      </c>
      <c r="D77">
        <f t="shared" si="3"/>
        <v>2.3691725967039936</v>
      </c>
      <c r="E77">
        <f t="shared" si="1"/>
        <v>1.0169554529896792</v>
      </c>
      <c r="F77">
        <f t="shared" si="4"/>
        <v>271.348997862933</v>
      </c>
      <c r="G77">
        <f t="shared" si="5"/>
        <v>-2.3489978629330039</v>
      </c>
    </row>
    <row r="78" spans="1:7" x14ac:dyDescent="0.35">
      <c r="A78" t="s">
        <v>91</v>
      </c>
      <c r="B78">
        <v>270</v>
      </c>
      <c r="C78">
        <f t="shared" si="2"/>
        <v>282.00983107091474</v>
      </c>
      <c r="D78">
        <f t="shared" si="3"/>
        <v>2.7629724379144109</v>
      </c>
      <c r="E78">
        <f t="shared" si="1"/>
        <v>0.95735792423847088</v>
      </c>
      <c r="F78">
        <f t="shared" si="4"/>
        <v>272.50962354179268</v>
      </c>
      <c r="G78">
        <f t="shared" si="5"/>
        <v>-2.5096235417926778</v>
      </c>
    </row>
    <row r="79" spans="1:7" x14ac:dyDescent="0.35">
      <c r="A79" t="s">
        <v>92</v>
      </c>
      <c r="B79">
        <v>315</v>
      </c>
      <c r="C79">
        <f t="shared" si="2"/>
        <v>295.61265777724373</v>
      </c>
      <c r="D79">
        <f t="shared" si="3"/>
        <v>3.0450630332255568</v>
      </c>
      <c r="E79">
        <f t="shared" ref="E79:E142" si="6">$P$4*(B79/C79)+(1-$P$4)*E67</f>
        <v>1.0655413758379946</v>
      </c>
      <c r="F79">
        <f t="shared" si="4"/>
        <v>318.13652303459367</v>
      </c>
      <c r="G79">
        <f t="shared" si="5"/>
        <v>-3.1365230345936652</v>
      </c>
    </row>
    <row r="80" spans="1:7" x14ac:dyDescent="0.35">
      <c r="A80" t="s">
        <v>93</v>
      </c>
      <c r="B80">
        <v>364</v>
      </c>
      <c r="C80">
        <f t="shared" ref="C80:C143" si="7">$P$2*(B80/E68)+(1-$P$2)*(C79+D79)</f>
        <v>311.47785397312703</v>
      </c>
      <c r="D80">
        <f t="shared" ref="D80:D143" si="8">$P$3*(C80-C79)+(1-$P$3)*D79</f>
        <v>3.3786873519915344</v>
      </c>
      <c r="E80">
        <f t="shared" si="6"/>
        <v>1.1685704341293921</v>
      </c>
      <c r="F80">
        <f t="shared" ref="F80:F143" si="9">(C80+D80)*E68</f>
        <v>367.80793924542178</v>
      </c>
      <c r="G80">
        <f t="shared" ref="G80:G143" si="10">B80-F80</f>
        <v>-3.8079392454217782</v>
      </c>
    </row>
    <row r="81" spans="1:7" x14ac:dyDescent="0.35">
      <c r="A81" t="s">
        <v>94</v>
      </c>
      <c r="B81">
        <v>347</v>
      </c>
      <c r="C81">
        <f t="shared" si="7"/>
        <v>297.21214761635713</v>
      </c>
      <c r="D81">
        <f t="shared" si="8"/>
        <v>2.9195190456692091</v>
      </c>
      <c r="E81">
        <f t="shared" si="6"/>
        <v>1.1675911748228944</v>
      </c>
      <c r="F81">
        <f t="shared" si="9"/>
        <v>350.6017172189421</v>
      </c>
      <c r="G81">
        <f t="shared" si="10"/>
        <v>-3.601717218942099</v>
      </c>
    </row>
    <row r="82" spans="1:7" x14ac:dyDescent="0.35">
      <c r="A82" t="s">
        <v>95</v>
      </c>
      <c r="B82">
        <v>312</v>
      </c>
      <c r="C82">
        <f t="shared" si="7"/>
        <v>291.17969585025344</v>
      </c>
      <c r="D82">
        <f t="shared" si="8"/>
        <v>2.6865577241448779</v>
      </c>
      <c r="E82">
        <f t="shared" si="6"/>
        <v>1.0715389027689086</v>
      </c>
      <c r="F82">
        <f t="shared" si="9"/>
        <v>314.96850651863735</v>
      </c>
      <c r="G82">
        <f t="shared" si="10"/>
        <v>-2.9685065186373549</v>
      </c>
    </row>
    <row r="83" spans="1:7" x14ac:dyDescent="0.35">
      <c r="A83" t="s">
        <v>96</v>
      </c>
      <c r="B83">
        <v>274</v>
      </c>
      <c r="C83">
        <f t="shared" si="7"/>
        <v>291.75896004732505</v>
      </c>
      <c r="D83">
        <f t="shared" si="8"/>
        <v>2.631718639519955</v>
      </c>
      <c r="E83">
        <f t="shared" si="6"/>
        <v>0.93913873077939347</v>
      </c>
      <c r="F83">
        <f t="shared" si="9"/>
        <v>276.49005975929168</v>
      </c>
      <c r="G83">
        <f t="shared" si="10"/>
        <v>-2.4900597592916824</v>
      </c>
    </row>
    <row r="84" spans="1:7" x14ac:dyDescent="0.35">
      <c r="A84" t="s">
        <v>97</v>
      </c>
      <c r="B84">
        <v>237</v>
      </c>
      <c r="C84">
        <f t="shared" si="7"/>
        <v>288.80118082569709</v>
      </c>
      <c r="D84">
        <f t="shared" si="8"/>
        <v>2.4862605235620725</v>
      </c>
      <c r="E84">
        <f t="shared" si="6"/>
        <v>0.82065093569873426</v>
      </c>
      <c r="F84">
        <f t="shared" si="9"/>
        <v>239.08324533868478</v>
      </c>
      <c r="G84">
        <f t="shared" si="10"/>
        <v>-2.083245338684776</v>
      </c>
    </row>
    <row r="85" spans="1:7" x14ac:dyDescent="0.35">
      <c r="A85" t="s">
        <v>98</v>
      </c>
      <c r="B85">
        <v>278</v>
      </c>
      <c r="C85">
        <f t="shared" si="7"/>
        <v>298.39853289118776</v>
      </c>
      <c r="D85">
        <f t="shared" si="8"/>
        <v>2.6713157832273007</v>
      </c>
      <c r="E85">
        <f t="shared" si="6"/>
        <v>0.93161597483537151</v>
      </c>
      <c r="F85">
        <f t="shared" si="9"/>
        <v>280.426695140231</v>
      </c>
      <c r="G85">
        <f t="shared" si="10"/>
        <v>-2.4266951402310042</v>
      </c>
    </row>
    <row r="86" spans="1:7" x14ac:dyDescent="0.35">
      <c r="A86" t="s">
        <v>99</v>
      </c>
      <c r="B86">
        <v>284</v>
      </c>
      <c r="C86">
        <f t="shared" si="7"/>
        <v>320.16884007223246</v>
      </c>
      <c r="D86">
        <f t="shared" si="8"/>
        <v>3.1683377652433706</v>
      </c>
      <c r="E86">
        <f t="shared" si="6"/>
        <v>0.88697481215884788</v>
      </c>
      <c r="F86">
        <f t="shared" si="9"/>
        <v>286.65175063402057</v>
      </c>
      <c r="G86">
        <f t="shared" si="10"/>
        <v>-2.6517506340205728</v>
      </c>
    </row>
    <row r="87" spans="1:7" x14ac:dyDescent="0.35">
      <c r="A87" t="s">
        <v>100</v>
      </c>
      <c r="B87">
        <v>277</v>
      </c>
      <c r="C87">
        <f t="shared" si="7"/>
        <v>298.44163100020251</v>
      </c>
      <c r="D87">
        <f t="shared" si="8"/>
        <v>2.520469311108692</v>
      </c>
      <c r="E87">
        <f t="shared" si="6"/>
        <v>0.92823845172153452</v>
      </c>
      <c r="F87">
        <f t="shared" si="9"/>
        <v>279.55577154378312</v>
      </c>
      <c r="G87">
        <f t="shared" si="10"/>
        <v>-2.5557715437831234</v>
      </c>
    </row>
    <row r="88" spans="1:7" x14ac:dyDescent="0.35">
      <c r="A88" t="s">
        <v>101</v>
      </c>
      <c r="B88">
        <v>317</v>
      </c>
      <c r="C88">
        <f t="shared" si="7"/>
        <v>303.8671614769749</v>
      </c>
      <c r="D88">
        <f t="shared" si="8"/>
        <v>2.5960690759528759</v>
      </c>
      <c r="E88">
        <f t="shared" si="6"/>
        <v>1.0432082318883271</v>
      </c>
      <c r="F88">
        <f t="shared" si="9"/>
        <v>319.67990996736648</v>
      </c>
      <c r="G88">
        <f t="shared" si="10"/>
        <v>-2.6799099673664841</v>
      </c>
    </row>
    <row r="89" spans="1:7" x14ac:dyDescent="0.35">
      <c r="A89" t="s">
        <v>102</v>
      </c>
      <c r="B89">
        <v>313</v>
      </c>
      <c r="C89">
        <f t="shared" si="7"/>
        <v>307.7693074737046</v>
      </c>
      <c r="D89">
        <f t="shared" si="8"/>
        <v>2.6300577262595159</v>
      </c>
      <c r="E89">
        <f t="shared" si="6"/>
        <v>1.0169908324726256</v>
      </c>
      <c r="F89">
        <f t="shared" si="9"/>
        <v>315.66232704463835</v>
      </c>
      <c r="G89">
        <f t="shared" si="10"/>
        <v>-2.6623270446383458</v>
      </c>
    </row>
    <row r="90" spans="1:7" x14ac:dyDescent="0.35">
      <c r="A90" t="s">
        <v>103</v>
      </c>
      <c r="B90">
        <v>318</v>
      </c>
      <c r="C90">
        <f t="shared" si="7"/>
        <v>331.96407192191111</v>
      </c>
      <c r="D90">
        <f t="shared" si="8"/>
        <v>3.1912461708892264</v>
      </c>
      <c r="E90">
        <f t="shared" si="6"/>
        <v>0.95786776307424892</v>
      </c>
      <c r="F90">
        <f t="shared" si="9"/>
        <v>320.86359962680774</v>
      </c>
      <c r="G90">
        <f t="shared" si="10"/>
        <v>-2.8635996268077406</v>
      </c>
    </row>
    <row r="91" spans="1:7" x14ac:dyDescent="0.35">
      <c r="A91" t="s">
        <v>104</v>
      </c>
      <c r="B91">
        <v>374</v>
      </c>
      <c r="C91">
        <f t="shared" si="7"/>
        <v>350.84965908455825</v>
      </c>
      <c r="D91">
        <f t="shared" si="8"/>
        <v>3.5996673436979112</v>
      </c>
      <c r="E91">
        <f t="shared" si="6"/>
        <v>1.0659321253534291</v>
      </c>
      <c r="F91">
        <f t="shared" si="9"/>
        <v>377.68042294721448</v>
      </c>
      <c r="G91">
        <f t="shared" si="10"/>
        <v>-3.6804229472144812</v>
      </c>
    </row>
    <row r="92" spans="1:7" x14ac:dyDescent="0.35">
      <c r="A92" t="s">
        <v>105</v>
      </c>
      <c r="B92">
        <v>413</v>
      </c>
      <c r="C92">
        <f t="shared" si="7"/>
        <v>353.4327167121059</v>
      </c>
      <c r="D92">
        <f t="shared" si="8"/>
        <v>3.5732116337845836</v>
      </c>
      <c r="E92">
        <f t="shared" si="6"/>
        <v>1.1685428786160865</v>
      </c>
      <c r="F92">
        <f t="shared" si="9"/>
        <v>417.18657267392388</v>
      </c>
      <c r="G92">
        <f t="shared" si="10"/>
        <v>-4.1865726739238767</v>
      </c>
    </row>
    <row r="93" spans="1:7" x14ac:dyDescent="0.35">
      <c r="A93" t="s">
        <v>106</v>
      </c>
      <c r="B93">
        <v>405</v>
      </c>
      <c r="C93">
        <f t="shared" si="7"/>
        <v>346.96119119678059</v>
      </c>
      <c r="D93">
        <f t="shared" si="8"/>
        <v>3.3118127429901945</v>
      </c>
      <c r="E93">
        <f t="shared" si="6"/>
        <v>1.1673140633003813</v>
      </c>
      <c r="F93">
        <f t="shared" si="9"/>
        <v>408.97566817878129</v>
      </c>
      <c r="G93">
        <f t="shared" si="10"/>
        <v>-3.9756681787812909</v>
      </c>
    </row>
    <row r="94" spans="1:7" x14ac:dyDescent="0.35">
      <c r="A94" t="s">
        <v>107</v>
      </c>
      <c r="B94">
        <v>355</v>
      </c>
      <c r="C94">
        <f t="shared" si="7"/>
        <v>331.47365564579525</v>
      </c>
      <c r="D94">
        <f t="shared" si="8"/>
        <v>2.8225885135499995</v>
      </c>
      <c r="E94">
        <f t="shared" si="6"/>
        <v>1.0710406980653389</v>
      </c>
      <c r="F94">
        <f t="shared" si="9"/>
        <v>358.21143066627195</v>
      </c>
      <c r="G94">
        <f t="shared" si="10"/>
        <v>-3.2114306662719514</v>
      </c>
    </row>
    <row r="95" spans="1:7" x14ac:dyDescent="0.35">
      <c r="A95" t="s">
        <v>108</v>
      </c>
      <c r="B95">
        <v>306</v>
      </c>
      <c r="C95">
        <f t="shared" si="7"/>
        <v>325.90828645833409</v>
      </c>
      <c r="D95">
        <f t="shared" si="8"/>
        <v>2.6043047688858731</v>
      </c>
      <c r="E95">
        <f t="shared" si="6"/>
        <v>0.93894057958945609</v>
      </c>
      <c r="F95">
        <f t="shared" si="9"/>
        <v>308.51889797018106</v>
      </c>
      <c r="G95">
        <f t="shared" si="10"/>
        <v>-2.5188979701810581</v>
      </c>
    </row>
    <row r="96" spans="1:7" x14ac:dyDescent="0.35">
      <c r="A96" t="s">
        <v>109</v>
      </c>
      <c r="B96">
        <v>271</v>
      </c>
      <c r="C96">
        <f t="shared" si="7"/>
        <v>330.20991444128407</v>
      </c>
      <c r="D96">
        <f t="shared" si="8"/>
        <v>2.6484750043922589</v>
      </c>
      <c r="E96">
        <f t="shared" si="6"/>
        <v>0.82068551681560964</v>
      </c>
      <c r="F96">
        <f t="shared" si="9"/>
        <v>273.16054875376796</v>
      </c>
      <c r="G96">
        <f t="shared" si="10"/>
        <v>-2.1605487537679551</v>
      </c>
    </row>
    <row r="97" spans="1:7" x14ac:dyDescent="0.35">
      <c r="A97" t="s">
        <v>110</v>
      </c>
      <c r="B97">
        <v>306</v>
      </c>
      <c r="C97">
        <f t="shared" si="7"/>
        <v>328.50194413606158</v>
      </c>
      <c r="D97">
        <f t="shared" si="8"/>
        <v>2.5351051914409437</v>
      </c>
      <c r="E97">
        <f t="shared" si="6"/>
        <v>0.93151469164955203</v>
      </c>
      <c r="F97">
        <f t="shared" si="9"/>
        <v>308.39940341586623</v>
      </c>
      <c r="G97">
        <f t="shared" si="10"/>
        <v>-2.3994034158662316</v>
      </c>
    </row>
    <row r="98" spans="1:7" x14ac:dyDescent="0.35">
      <c r="A98" t="s">
        <v>111</v>
      </c>
      <c r="B98">
        <v>315</v>
      </c>
      <c r="C98">
        <f t="shared" si="7"/>
        <v>354.91814388432408</v>
      </c>
      <c r="D98">
        <f t="shared" si="8"/>
        <v>3.1565740796200883</v>
      </c>
      <c r="E98">
        <f t="shared" si="6"/>
        <v>0.88746407633507085</v>
      </c>
      <c r="F98">
        <f t="shared" si="9"/>
        <v>317.60325570490181</v>
      </c>
      <c r="G98">
        <f t="shared" si="10"/>
        <v>-2.6032557049018124</v>
      </c>
    </row>
    <row r="99" spans="1:7" x14ac:dyDescent="0.35">
      <c r="A99" t="s">
        <v>112</v>
      </c>
      <c r="B99">
        <v>301</v>
      </c>
      <c r="C99">
        <f t="shared" si="7"/>
        <v>324.58091355606297</v>
      </c>
      <c r="D99">
        <f t="shared" si="8"/>
        <v>2.2849491489985638</v>
      </c>
      <c r="E99">
        <f t="shared" si="6"/>
        <v>0.92745320313970459</v>
      </c>
      <c r="F99">
        <f t="shared" si="9"/>
        <v>303.40946231797</v>
      </c>
      <c r="G99">
        <f t="shared" si="10"/>
        <v>-2.4094623179699965</v>
      </c>
    </row>
    <row r="100" spans="1:7" x14ac:dyDescent="0.35">
      <c r="A100" t="s">
        <v>113</v>
      </c>
      <c r="B100">
        <v>356</v>
      </c>
      <c r="C100">
        <f t="shared" si="7"/>
        <v>341.12268754977612</v>
      </c>
      <c r="D100">
        <f t="shared" si="8"/>
        <v>2.6559611670670029</v>
      </c>
      <c r="E100">
        <f t="shared" si="6"/>
        <v>1.043565660503974</v>
      </c>
      <c r="F100">
        <f t="shared" si="9"/>
        <v>358.63271628885622</v>
      </c>
      <c r="G100">
        <f t="shared" si="10"/>
        <v>-2.6327162888562157</v>
      </c>
    </row>
    <row r="101" spans="1:7" x14ac:dyDescent="0.35">
      <c r="A101" t="s">
        <v>114</v>
      </c>
      <c r="B101">
        <v>348</v>
      </c>
      <c r="C101">
        <f t="shared" si="7"/>
        <v>342.20061788143397</v>
      </c>
      <c r="D101">
        <f t="shared" si="8"/>
        <v>2.6148953329001183</v>
      </c>
      <c r="E101">
        <f t="shared" si="6"/>
        <v>1.0169523858815717</v>
      </c>
      <c r="F101">
        <f t="shared" si="9"/>
        <v>350.67421583332123</v>
      </c>
      <c r="G101">
        <f t="shared" si="10"/>
        <v>-2.6742158333212274</v>
      </c>
    </row>
    <row r="102" spans="1:7" x14ac:dyDescent="0.35">
      <c r="A102" t="s">
        <v>115</v>
      </c>
      <c r="B102">
        <v>355</v>
      </c>
      <c r="C102">
        <f t="shared" si="7"/>
        <v>370.37764226950765</v>
      </c>
      <c r="D102">
        <f t="shared" si="8"/>
        <v>3.2801105677216191</v>
      </c>
      <c r="E102">
        <f t="shared" si="6"/>
        <v>0.95840971894112725</v>
      </c>
      <c r="F102">
        <f t="shared" si="9"/>
        <v>357.91471586554741</v>
      </c>
      <c r="G102">
        <f t="shared" si="10"/>
        <v>-2.9147158655474072</v>
      </c>
    </row>
    <row r="103" spans="1:7" x14ac:dyDescent="0.35">
      <c r="A103" t="s">
        <v>116</v>
      </c>
      <c r="B103">
        <v>422</v>
      </c>
      <c r="C103">
        <f t="shared" si="7"/>
        <v>395.69316257037542</v>
      </c>
      <c r="D103">
        <f t="shared" si="8"/>
        <v>3.8535483368676946</v>
      </c>
      <c r="E103">
        <f t="shared" si="6"/>
        <v>1.0664187546374382</v>
      </c>
      <c r="F103">
        <f t="shared" si="9"/>
        <v>425.88967473532972</v>
      </c>
      <c r="G103">
        <f t="shared" si="10"/>
        <v>-3.8896747353297201</v>
      </c>
    </row>
    <row r="104" spans="1:7" x14ac:dyDescent="0.35">
      <c r="A104" t="s">
        <v>117</v>
      </c>
      <c r="B104">
        <v>465</v>
      </c>
      <c r="C104">
        <f t="shared" si="7"/>
        <v>397.94633228322994</v>
      </c>
      <c r="D104">
        <f t="shared" si="8"/>
        <v>3.811900935750268</v>
      </c>
      <c r="E104">
        <f t="shared" si="6"/>
        <v>1.1685043530531845</v>
      </c>
      <c r="F104">
        <f t="shared" si="9"/>
        <v>469.47172235342015</v>
      </c>
      <c r="G104">
        <f t="shared" si="10"/>
        <v>-4.471722353420148</v>
      </c>
    </row>
    <row r="105" spans="1:7" x14ac:dyDescent="0.35">
      <c r="A105" t="s">
        <v>118</v>
      </c>
      <c r="B105">
        <v>467</v>
      </c>
      <c r="C105">
        <f t="shared" si="7"/>
        <v>400.07929316525519</v>
      </c>
      <c r="D105">
        <f t="shared" si="8"/>
        <v>3.7682090938196033</v>
      </c>
      <c r="E105">
        <f t="shared" si="6"/>
        <v>1.1672739042959528</v>
      </c>
      <c r="F105">
        <f t="shared" si="9"/>
        <v>471.41686881575055</v>
      </c>
      <c r="G105">
        <f t="shared" si="10"/>
        <v>-4.4168688157505471</v>
      </c>
    </row>
    <row r="106" spans="1:7" x14ac:dyDescent="0.35">
      <c r="A106" t="s">
        <v>119</v>
      </c>
      <c r="B106">
        <v>404</v>
      </c>
      <c r="C106">
        <f t="shared" si="7"/>
        <v>377.44817787032082</v>
      </c>
      <c r="D106">
        <f t="shared" si="8"/>
        <v>3.0812071334394799</v>
      </c>
      <c r="E106">
        <f t="shared" si="6"/>
        <v>1.0704265861025761</v>
      </c>
      <c r="F106">
        <f t="shared" si="9"/>
        <v>407.56245814880151</v>
      </c>
      <c r="G106">
        <f t="shared" si="10"/>
        <v>-3.562458148801511</v>
      </c>
    </row>
    <row r="107" spans="1:7" x14ac:dyDescent="0.35">
      <c r="A107" t="s">
        <v>120</v>
      </c>
      <c r="B107">
        <v>347</v>
      </c>
      <c r="C107">
        <f t="shared" si="7"/>
        <v>369.66625076764257</v>
      </c>
      <c r="D107">
        <f t="shared" si="8"/>
        <v>2.7985107126452973</v>
      </c>
      <c r="E107">
        <f t="shared" si="6"/>
        <v>0.93871438117487005</v>
      </c>
      <c r="F107">
        <f t="shared" si="9"/>
        <v>349.72227902095</v>
      </c>
      <c r="G107">
        <f t="shared" si="10"/>
        <v>-2.7222790209499976</v>
      </c>
    </row>
    <row r="108" spans="1:7" x14ac:dyDescent="0.35">
      <c r="A108" t="s">
        <v>121</v>
      </c>
      <c r="B108">
        <v>305</v>
      </c>
      <c r="C108">
        <f t="shared" si="7"/>
        <v>371.64810716476416</v>
      </c>
      <c r="D108">
        <f t="shared" si="8"/>
        <v>2.7772585356025896</v>
      </c>
      <c r="E108">
        <f t="shared" si="6"/>
        <v>0.8206707329090267</v>
      </c>
      <c r="F108">
        <f t="shared" si="9"/>
        <v>307.28547475867913</v>
      </c>
      <c r="G108">
        <f t="shared" si="10"/>
        <v>-2.2854747586791291</v>
      </c>
    </row>
    <row r="109" spans="1:7" x14ac:dyDescent="0.35">
      <c r="A109" t="s">
        <v>122</v>
      </c>
      <c r="B109">
        <v>336</v>
      </c>
      <c r="C109">
        <f t="shared" si="7"/>
        <v>360.82900550749241</v>
      </c>
      <c r="D109">
        <f t="shared" si="8"/>
        <v>2.4234340979394022</v>
      </c>
      <c r="E109">
        <f t="shared" si="6"/>
        <v>0.93122694052261823</v>
      </c>
      <c r="F109">
        <f t="shared" si="9"/>
        <v>338.37498427000133</v>
      </c>
      <c r="G109">
        <f t="shared" si="10"/>
        <v>-2.3749842700013346</v>
      </c>
    </row>
    <row r="110" spans="1:7" x14ac:dyDescent="0.35">
      <c r="A110" t="s">
        <v>123</v>
      </c>
      <c r="B110">
        <v>340</v>
      </c>
      <c r="C110">
        <f t="shared" si="7"/>
        <v>382.93149806278728</v>
      </c>
      <c r="D110">
        <f t="shared" si="8"/>
        <v>2.9355514362299813</v>
      </c>
      <c r="E110">
        <f t="shared" si="6"/>
        <v>0.88783796311689911</v>
      </c>
      <c r="F110">
        <f t="shared" si="9"/>
        <v>342.44314467178441</v>
      </c>
      <c r="G110">
        <f t="shared" si="10"/>
        <v>-2.4431446717844096</v>
      </c>
    </row>
    <row r="111" spans="1:7" x14ac:dyDescent="0.35">
      <c r="A111" t="s">
        <v>124</v>
      </c>
      <c r="B111">
        <v>318</v>
      </c>
      <c r="C111">
        <f t="shared" si="7"/>
        <v>343.26970106243539</v>
      </c>
      <c r="D111">
        <f t="shared" si="8"/>
        <v>1.8270207233988038</v>
      </c>
      <c r="E111">
        <f t="shared" si="6"/>
        <v>0.92650969597088229</v>
      </c>
      <c r="F111">
        <f t="shared" si="9"/>
        <v>320.0610600132834</v>
      </c>
      <c r="G111">
        <f t="shared" si="10"/>
        <v>-2.0610600132833952</v>
      </c>
    </row>
    <row r="112" spans="1:7" x14ac:dyDescent="0.35">
      <c r="A112" t="s">
        <v>125</v>
      </c>
      <c r="B112">
        <v>362</v>
      </c>
      <c r="C112">
        <f t="shared" si="7"/>
        <v>346.87114726031666</v>
      </c>
      <c r="D112">
        <f t="shared" si="8"/>
        <v>1.8731974270737355</v>
      </c>
      <c r="E112">
        <f t="shared" si="6"/>
        <v>1.0436094243489678</v>
      </c>
      <c r="F112">
        <f t="shared" si="9"/>
        <v>363.93762241072216</v>
      </c>
      <c r="G112">
        <f t="shared" si="10"/>
        <v>-1.937622410722156</v>
      </c>
    </row>
    <row r="113" spans="1:7" x14ac:dyDescent="0.35">
      <c r="A113" t="s">
        <v>126</v>
      </c>
      <c r="B113">
        <v>348</v>
      </c>
      <c r="C113">
        <f t="shared" si="7"/>
        <v>342.25908834443049</v>
      </c>
      <c r="D113">
        <f t="shared" si="8"/>
        <v>1.7044285693722461</v>
      </c>
      <c r="E113">
        <f t="shared" si="6"/>
        <v>1.0167944143307153</v>
      </c>
      <c r="F113">
        <f t="shared" si="9"/>
        <v>349.79451918170798</v>
      </c>
      <c r="G113">
        <f t="shared" si="10"/>
        <v>-1.7945191817079831</v>
      </c>
    </row>
    <row r="114" spans="1:7" x14ac:dyDescent="0.35">
      <c r="A114" t="s">
        <v>127</v>
      </c>
      <c r="B114">
        <v>363</v>
      </c>
      <c r="C114">
        <f t="shared" si="7"/>
        <v>378.43258295085394</v>
      </c>
      <c r="D114">
        <f t="shared" si="8"/>
        <v>2.6014331893091809</v>
      </c>
      <c r="E114">
        <f t="shared" si="6"/>
        <v>0.95912536503882651</v>
      </c>
      <c r="F114">
        <f t="shared" si="9"/>
        <v>365.18670431590272</v>
      </c>
      <c r="G114">
        <f t="shared" si="10"/>
        <v>-2.1867043159027162</v>
      </c>
    </row>
    <row r="115" spans="1:7" x14ac:dyDescent="0.35">
      <c r="A115" t="s">
        <v>128</v>
      </c>
      <c r="B115">
        <v>435</v>
      </c>
      <c r="C115">
        <f t="shared" si="7"/>
        <v>407.66024147780138</v>
      </c>
      <c r="D115">
        <f t="shared" si="8"/>
        <v>3.2943398991594086</v>
      </c>
      <c r="E115">
        <f t="shared" si="6"/>
        <v>1.0669897664915686</v>
      </c>
      <c r="F115">
        <f t="shared" si="9"/>
        <v>438.24967288456827</v>
      </c>
      <c r="G115">
        <f t="shared" si="10"/>
        <v>-3.2496728845682696</v>
      </c>
    </row>
    <row r="116" spans="1:7" x14ac:dyDescent="0.35">
      <c r="A116" t="s">
        <v>129</v>
      </c>
      <c r="B116">
        <v>491</v>
      </c>
      <c r="C116">
        <f t="shared" si="7"/>
        <v>420.11031263580867</v>
      </c>
      <c r="D116">
        <f t="shared" si="8"/>
        <v>3.5326037740569647</v>
      </c>
      <c r="E116">
        <f t="shared" si="6"/>
        <v>1.1687131221118991</v>
      </c>
      <c r="F116">
        <f t="shared" si="9"/>
        <v>495.02859196507433</v>
      </c>
      <c r="G116">
        <f t="shared" si="10"/>
        <v>-4.0285919650743267</v>
      </c>
    </row>
    <row r="117" spans="1:7" x14ac:dyDescent="0.35">
      <c r="A117" t="s">
        <v>130</v>
      </c>
      <c r="B117">
        <v>505</v>
      </c>
      <c r="C117">
        <f t="shared" si="7"/>
        <v>432.54932045837774</v>
      </c>
      <c r="D117">
        <f t="shared" si="8"/>
        <v>3.7643792903982787</v>
      </c>
      <c r="E117">
        <f t="shared" si="6"/>
        <v>1.167470940322187</v>
      </c>
      <c r="F117">
        <f t="shared" si="9"/>
        <v>509.29759580356586</v>
      </c>
      <c r="G117">
        <f t="shared" si="10"/>
        <v>-4.297595803565855</v>
      </c>
    </row>
    <row r="118" spans="1:7" x14ac:dyDescent="0.35">
      <c r="A118" t="s">
        <v>131</v>
      </c>
      <c r="B118">
        <v>404</v>
      </c>
      <c r="C118">
        <f t="shared" si="7"/>
        <v>377.96107523102836</v>
      </c>
      <c r="D118">
        <f t="shared" si="8"/>
        <v>2.2458416624393074</v>
      </c>
      <c r="E118">
        <f t="shared" si="6"/>
        <v>1.0690717826035956</v>
      </c>
      <c r="F118">
        <f t="shared" si="9"/>
        <v>406.98359206286051</v>
      </c>
      <c r="G118">
        <f t="shared" si="10"/>
        <v>-2.9835920628605095</v>
      </c>
    </row>
    <row r="119" spans="1:7" x14ac:dyDescent="0.35">
      <c r="A119" t="s">
        <v>132</v>
      </c>
      <c r="B119">
        <v>359</v>
      </c>
      <c r="C119">
        <f t="shared" si="7"/>
        <v>382.41743491554723</v>
      </c>
      <c r="D119">
        <f t="shared" si="8"/>
        <v>2.303367006355729</v>
      </c>
      <c r="E119">
        <f t="shared" si="6"/>
        <v>0.93875886436768685</v>
      </c>
      <c r="F119">
        <f t="shared" si="9"/>
        <v>361.14294950121894</v>
      </c>
      <c r="G119">
        <f t="shared" si="10"/>
        <v>-2.1429495012189363</v>
      </c>
    </row>
    <row r="120" spans="1:7" x14ac:dyDescent="0.35">
      <c r="A120" t="s">
        <v>133</v>
      </c>
      <c r="B120">
        <v>310</v>
      </c>
      <c r="C120">
        <f t="shared" si="7"/>
        <v>377.80398260830162</v>
      </c>
      <c r="D120">
        <f t="shared" si="8"/>
        <v>2.1233673837114653</v>
      </c>
      <c r="E120">
        <f t="shared" si="6"/>
        <v>0.82054756007070762</v>
      </c>
      <c r="F120">
        <f t="shared" si="9"/>
        <v>311.7952567701297</v>
      </c>
      <c r="G120">
        <f t="shared" si="10"/>
        <v>-1.7952567701296971</v>
      </c>
    </row>
    <row r="121" spans="1:7" x14ac:dyDescent="0.35">
      <c r="A121" t="s">
        <v>134</v>
      </c>
      <c r="B121">
        <v>337</v>
      </c>
      <c r="C121">
        <f t="shared" si="7"/>
        <v>362.05400150330979</v>
      </c>
      <c r="D121">
        <f t="shared" si="8"/>
        <v>1.6582408801132482</v>
      </c>
      <c r="E121">
        <f t="shared" si="6"/>
        <v>0.93085006823191652</v>
      </c>
      <c r="F121">
        <f t="shared" si="9"/>
        <v>338.69863870533595</v>
      </c>
      <c r="G121">
        <f t="shared" si="10"/>
        <v>-1.6986387053359522</v>
      </c>
    </row>
    <row r="122" spans="1:7" x14ac:dyDescent="0.35">
      <c r="A122" t="s">
        <v>135</v>
      </c>
      <c r="B122">
        <v>360</v>
      </c>
      <c r="C122">
        <f t="shared" si="7"/>
        <v>405.09540269480675</v>
      </c>
      <c r="D122">
        <f t="shared" si="8"/>
        <v>2.7351742077235848</v>
      </c>
      <c r="E122">
        <f t="shared" si="6"/>
        <v>0.88858150622802112</v>
      </c>
      <c r="F122">
        <f t="shared" si="9"/>
        <v>362.08746869393241</v>
      </c>
      <c r="G122">
        <f t="shared" si="10"/>
        <v>-2.0874686939324079</v>
      </c>
    </row>
    <row r="123" spans="1:7" x14ac:dyDescent="0.35">
      <c r="A123" t="s">
        <v>136</v>
      </c>
      <c r="B123">
        <v>342</v>
      </c>
      <c r="C123">
        <f t="shared" si="7"/>
        <v>369.48309991824135</v>
      </c>
      <c r="D123">
        <f t="shared" si="8"/>
        <v>1.7372398865308427</v>
      </c>
      <c r="E123">
        <f t="shared" si="6"/>
        <v>0.92572138369482448</v>
      </c>
      <c r="F123">
        <f t="shared" si="9"/>
        <v>343.93924417072714</v>
      </c>
      <c r="G123">
        <f t="shared" si="10"/>
        <v>-1.939244170727136</v>
      </c>
    </row>
    <row r="124" spans="1:7" x14ac:dyDescent="0.35">
      <c r="A124" t="s">
        <v>137</v>
      </c>
      <c r="B124">
        <v>406</v>
      </c>
      <c r="C124">
        <f t="shared" si="7"/>
        <v>388.87065600744216</v>
      </c>
      <c r="D124">
        <f t="shared" si="8"/>
        <v>2.1965623166809447</v>
      </c>
      <c r="E124">
        <f t="shared" si="6"/>
        <v>1.0439977458288103</v>
      </c>
      <c r="F124">
        <f t="shared" si="9"/>
        <v>408.12143459699024</v>
      </c>
      <c r="G124">
        <f t="shared" si="10"/>
        <v>-2.1214345969902411</v>
      </c>
    </row>
    <row r="125" spans="1:7" x14ac:dyDescent="0.35">
      <c r="A125" t="s">
        <v>138</v>
      </c>
      <c r="B125">
        <v>396</v>
      </c>
      <c r="C125">
        <f t="shared" si="7"/>
        <v>389.47404281639496</v>
      </c>
      <c r="D125">
        <f t="shared" si="8"/>
        <v>2.155102365626095</v>
      </c>
      <c r="E125">
        <f t="shared" si="6"/>
        <v>1.0167603166877708</v>
      </c>
      <c r="F125">
        <f t="shared" si="9"/>
        <v>398.20632731019174</v>
      </c>
      <c r="G125">
        <f t="shared" si="10"/>
        <v>-2.2063273101917389</v>
      </c>
    </row>
    <row r="126" spans="1:7" x14ac:dyDescent="0.35">
      <c r="A126" t="s">
        <v>139</v>
      </c>
      <c r="B126">
        <v>420</v>
      </c>
      <c r="C126">
        <f t="shared" si="7"/>
        <v>437.47357214525158</v>
      </c>
      <c r="D126">
        <f t="shared" si="8"/>
        <v>3.3481333209811353</v>
      </c>
      <c r="E126">
        <f t="shared" si="6"/>
        <v>0.95994934415962807</v>
      </c>
      <c r="F126">
        <f t="shared" si="9"/>
        <v>422.80327917233853</v>
      </c>
      <c r="G126">
        <f t="shared" si="10"/>
        <v>-2.8032791723385344</v>
      </c>
    </row>
    <row r="127" spans="1:7" x14ac:dyDescent="0.35">
      <c r="A127" t="s">
        <v>140</v>
      </c>
      <c r="B127">
        <v>472</v>
      </c>
      <c r="C127">
        <f t="shared" si="7"/>
        <v>442.35180691502251</v>
      </c>
      <c r="D127">
        <f t="shared" si="8"/>
        <v>3.3879518663128048</v>
      </c>
      <c r="E127">
        <f t="shared" si="6"/>
        <v>1.0670200229978897</v>
      </c>
      <c r="F127">
        <f t="shared" si="9"/>
        <v>475.59976113810507</v>
      </c>
      <c r="G127">
        <f t="shared" si="10"/>
        <v>-3.599761138105066</v>
      </c>
    </row>
    <row r="128" spans="1:7" x14ac:dyDescent="0.35">
      <c r="A128" t="s">
        <v>141</v>
      </c>
      <c r="B128">
        <v>548</v>
      </c>
      <c r="C128">
        <f t="shared" si="7"/>
        <v>468.67894889315022</v>
      </c>
      <c r="D128">
        <f t="shared" si="8"/>
        <v>3.984909134774667</v>
      </c>
      <c r="E128">
        <f t="shared" si="6"/>
        <v>1.1691820614412272</v>
      </c>
      <c r="F128">
        <f t="shared" si="9"/>
        <v>552.40845322527161</v>
      </c>
      <c r="G128">
        <f t="shared" si="10"/>
        <v>-4.4084532252716144</v>
      </c>
    </row>
    <row r="129" spans="1:7" x14ac:dyDescent="0.35">
      <c r="A129" t="s">
        <v>142</v>
      </c>
      <c r="B129">
        <v>559</v>
      </c>
      <c r="C129">
        <f t="shared" si="7"/>
        <v>478.75624350725303</v>
      </c>
      <c r="D129">
        <f t="shared" si="8"/>
        <v>4.1434541303228425</v>
      </c>
      <c r="E129">
        <f t="shared" si="6"/>
        <v>1.1675927341015617</v>
      </c>
      <c r="F129">
        <f t="shared" si="9"/>
        <v>563.77136408224044</v>
      </c>
      <c r="G129">
        <f t="shared" si="10"/>
        <v>-4.7713640822404386</v>
      </c>
    </row>
    <row r="130" spans="1:7" x14ac:dyDescent="0.35">
      <c r="A130" t="s">
        <v>143</v>
      </c>
      <c r="B130">
        <v>463</v>
      </c>
      <c r="C130">
        <f t="shared" si="7"/>
        <v>433.54394875338767</v>
      </c>
      <c r="D130">
        <f t="shared" si="8"/>
        <v>2.8590464030587741</v>
      </c>
      <c r="E130">
        <f t="shared" si="6"/>
        <v>1.0680740421339037</v>
      </c>
      <c r="F130">
        <f t="shared" si="9"/>
        <v>466.54612796545047</v>
      </c>
      <c r="G130">
        <f t="shared" si="10"/>
        <v>-3.5461279654504665</v>
      </c>
    </row>
    <row r="131" spans="1:7" x14ac:dyDescent="0.35">
      <c r="A131" t="s">
        <v>144</v>
      </c>
      <c r="B131">
        <v>407</v>
      </c>
      <c r="C131">
        <f t="shared" si="7"/>
        <v>433.57738443658593</v>
      </c>
      <c r="D131">
        <f t="shared" si="8"/>
        <v>2.7855142143091935</v>
      </c>
      <c r="E131">
        <f t="shared" si="6"/>
        <v>0.93870871033442949</v>
      </c>
      <c r="F131">
        <f t="shared" si="9"/>
        <v>409.63953918970634</v>
      </c>
      <c r="G131">
        <f t="shared" si="10"/>
        <v>-2.6395391897063405</v>
      </c>
    </row>
    <row r="132" spans="1:7" x14ac:dyDescent="0.35">
      <c r="A132" t="s">
        <v>145</v>
      </c>
      <c r="B132">
        <v>362</v>
      </c>
      <c r="C132">
        <f t="shared" si="7"/>
        <v>441.12463750387343</v>
      </c>
      <c r="D132">
        <f t="shared" si="8"/>
        <v>2.9094311706161462</v>
      </c>
      <c r="E132">
        <f t="shared" si="6"/>
        <v>0.82062017302758239</v>
      </c>
      <c r="F132">
        <f t="shared" si="9"/>
        <v>364.35107163912141</v>
      </c>
      <c r="G132">
        <f t="shared" si="10"/>
        <v>-2.3510716391214146</v>
      </c>
    </row>
    <row r="133" spans="1:7" x14ac:dyDescent="0.35">
      <c r="A133" t="s">
        <v>146</v>
      </c>
      <c r="B133">
        <v>405</v>
      </c>
      <c r="C133">
        <f t="shared" si="7"/>
        <v>435.16844330151304</v>
      </c>
      <c r="D133">
        <f t="shared" si="8"/>
        <v>2.6787168568125224</v>
      </c>
      <c r="E133">
        <f t="shared" si="6"/>
        <v>0.93069460137429882</v>
      </c>
      <c r="F133">
        <f t="shared" si="9"/>
        <v>407.57005890852821</v>
      </c>
      <c r="G133">
        <f t="shared" si="10"/>
        <v>-2.5700589085282104</v>
      </c>
    </row>
    <row r="134" spans="1:7" x14ac:dyDescent="0.35">
      <c r="A134" t="s">
        <v>147</v>
      </c>
      <c r="B134">
        <v>417</v>
      </c>
      <c r="C134">
        <f t="shared" si="7"/>
        <v>468.99823297161043</v>
      </c>
      <c r="D134">
        <f t="shared" si="8"/>
        <v>3.4893757879095384</v>
      </c>
      <c r="E134">
        <f t="shared" si="6"/>
        <v>0.88906535002312581</v>
      </c>
      <c r="F134">
        <f t="shared" si="9"/>
        <v>419.84375106561021</v>
      </c>
      <c r="G134">
        <f t="shared" si="10"/>
        <v>-2.8437510656102063</v>
      </c>
    </row>
    <row r="135" spans="1:7" x14ac:dyDescent="0.35">
      <c r="A135" t="s">
        <v>148</v>
      </c>
      <c r="B135">
        <v>391</v>
      </c>
      <c r="C135">
        <f t="shared" si="7"/>
        <v>422.83403748052348</v>
      </c>
      <c r="D135">
        <f t="shared" si="8"/>
        <v>2.1972176892319668</v>
      </c>
      <c r="E135">
        <f t="shared" si="6"/>
        <v>0.92483020057836274</v>
      </c>
      <c r="F135">
        <f t="shared" si="9"/>
        <v>393.46052164929404</v>
      </c>
      <c r="G135">
        <f t="shared" si="10"/>
        <v>-2.4605216492940372</v>
      </c>
    </row>
    <row r="136" spans="1:7" x14ac:dyDescent="0.35">
      <c r="A136" t="s">
        <v>149</v>
      </c>
      <c r="B136">
        <v>419</v>
      </c>
      <c r="C136">
        <f t="shared" si="7"/>
        <v>401.55965446811297</v>
      </c>
      <c r="D136">
        <f t="shared" si="8"/>
        <v>1.5864052510865014</v>
      </c>
      <c r="E136">
        <f t="shared" si="6"/>
        <v>1.0434974829226182</v>
      </c>
      <c r="F136">
        <f t="shared" si="9"/>
        <v>420.88357758661118</v>
      </c>
      <c r="G136">
        <f t="shared" si="10"/>
        <v>-1.8835775866111817</v>
      </c>
    </row>
    <row r="137" spans="1:7" x14ac:dyDescent="0.35">
      <c r="A137" t="s">
        <v>150</v>
      </c>
      <c r="B137">
        <v>461</v>
      </c>
      <c r="C137">
        <f t="shared" si="7"/>
        <v>452.93883353176426</v>
      </c>
      <c r="D137">
        <f t="shared" si="8"/>
        <v>2.8821858823729771</v>
      </c>
      <c r="E137">
        <f t="shared" si="6"/>
        <v>1.0176766457376039</v>
      </c>
      <c r="F137">
        <f t="shared" si="9"/>
        <v>463.46072405246071</v>
      </c>
      <c r="G137">
        <f t="shared" si="10"/>
        <v>-2.460724052460705</v>
      </c>
    </row>
    <row r="138" spans="1:7" x14ac:dyDescent="0.35">
      <c r="A138" t="s">
        <v>151</v>
      </c>
      <c r="B138">
        <v>472</v>
      </c>
      <c r="C138">
        <f t="shared" si="7"/>
        <v>491.36282107690784</v>
      </c>
      <c r="D138">
        <f t="shared" si="8"/>
        <v>3.8071068030070903</v>
      </c>
      <c r="E138">
        <f t="shared" si="6"/>
        <v>0.96051857912257288</v>
      </c>
      <c r="F138">
        <f t="shared" si="9"/>
        <v>475.33804751589469</v>
      </c>
      <c r="G138">
        <f t="shared" si="10"/>
        <v>-3.3380475158946865</v>
      </c>
    </row>
    <row r="139" spans="1:7" x14ac:dyDescent="0.35">
      <c r="A139" t="s">
        <v>152</v>
      </c>
      <c r="B139">
        <v>535</v>
      </c>
      <c r="C139">
        <f t="shared" si="7"/>
        <v>501.33915767628287</v>
      </c>
      <c r="D139">
        <f t="shared" si="8"/>
        <v>3.9676515541426816</v>
      </c>
      <c r="E139">
        <f t="shared" si="6"/>
        <v>1.0671276640648573</v>
      </c>
      <c r="F139">
        <f t="shared" si="9"/>
        <v>539.17248320603892</v>
      </c>
      <c r="G139">
        <f t="shared" si="10"/>
        <v>-4.172483206038919</v>
      </c>
    </row>
    <row r="140" spans="1:7" x14ac:dyDescent="0.35">
      <c r="A140" t="s">
        <v>153</v>
      </c>
      <c r="B140">
        <v>622</v>
      </c>
      <c r="C140">
        <f t="shared" si="7"/>
        <v>531.7504766971125</v>
      </c>
      <c r="D140">
        <f t="shared" si="8"/>
        <v>4.6558074751704579</v>
      </c>
      <c r="E140">
        <f t="shared" si="6"/>
        <v>1.1696587141298056</v>
      </c>
      <c r="F140">
        <f t="shared" si="9"/>
        <v>627.15660509857855</v>
      </c>
      <c r="G140">
        <f t="shared" si="10"/>
        <v>-5.1566050985785523</v>
      </c>
    </row>
    <row r="141" spans="1:7" x14ac:dyDescent="0.35">
      <c r="A141" t="s">
        <v>154</v>
      </c>
      <c r="B141">
        <v>606</v>
      </c>
      <c r="C141">
        <f t="shared" si="7"/>
        <v>519.17646512127226</v>
      </c>
      <c r="D141">
        <f t="shared" si="8"/>
        <v>4.2074278389824329</v>
      </c>
      <c r="E141">
        <f t="shared" si="6"/>
        <v>1.1672750736072786</v>
      </c>
      <c r="F141">
        <f t="shared" si="9"/>
        <v>611.09923056618288</v>
      </c>
      <c r="G141">
        <f t="shared" si="10"/>
        <v>-5.0992305661828823</v>
      </c>
    </row>
    <row r="142" spans="1:7" x14ac:dyDescent="0.35">
      <c r="A142" t="s">
        <v>155</v>
      </c>
      <c r="B142">
        <v>508</v>
      </c>
      <c r="C142">
        <f t="shared" si="7"/>
        <v>476.06155826156868</v>
      </c>
      <c r="D142">
        <f t="shared" si="8"/>
        <v>2.9759365996986347</v>
      </c>
      <c r="E142">
        <f t="shared" si="6"/>
        <v>1.0672036589059641</v>
      </c>
      <c r="F142">
        <f t="shared" si="9"/>
        <v>511.6475134701729</v>
      </c>
      <c r="G142">
        <f t="shared" si="10"/>
        <v>-3.6475134701728962</v>
      </c>
    </row>
    <row r="143" spans="1:7" x14ac:dyDescent="0.35">
      <c r="A143" t="s">
        <v>156</v>
      </c>
      <c r="B143">
        <v>461</v>
      </c>
      <c r="C143">
        <f t="shared" si="7"/>
        <v>490.98926248608592</v>
      </c>
      <c r="D143">
        <f t="shared" si="8"/>
        <v>3.2869630361083439</v>
      </c>
      <c r="E143">
        <f t="shared" ref="E143:E145" si="11">$P$4*(B143/C143)+(1-$P$4)*E131</f>
        <v>0.93889603591968285</v>
      </c>
      <c r="F143">
        <f t="shared" si="9"/>
        <v>463.98139820890856</v>
      </c>
      <c r="G143">
        <f t="shared" si="10"/>
        <v>-2.9813982089085584</v>
      </c>
    </row>
    <row r="144" spans="1:7" x14ac:dyDescent="0.35">
      <c r="A144" t="s">
        <v>157</v>
      </c>
      <c r="B144">
        <v>390</v>
      </c>
      <c r="C144">
        <f t="shared" ref="C144:C145" si="12">$P$2*(B144/E132)+(1-$P$2)*(C143+D143)</f>
        <v>475.42523752286706</v>
      </c>
      <c r="D144">
        <f t="shared" ref="D144:D145" si="13">$P$3*(C144-C143)+(1-$P$3)*D143</f>
        <v>2.7963949624739706</v>
      </c>
      <c r="E144">
        <f t="shared" si="11"/>
        <v>0.82035342563805114</v>
      </c>
      <c r="F144">
        <f t="shared" ref="F144:F145" si="14">(C144+D144)*E132</f>
        <v>392.43831879565346</v>
      </c>
      <c r="G144">
        <f t="shared" ref="G144:G145" si="15">B144-F144</f>
        <v>-2.4383187956534584</v>
      </c>
    </row>
    <row r="145" spans="1:12" x14ac:dyDescent="0.35">
      <c r="A145" t="s">
        <v>158</v>
      </c>
      <c r="B145">
        <v>432</v>
      </c>
      <c r="C145">
        <f t="shared" si="12"/>
        <v>464.29863938275992</v>
      </c>
      <c r="D145">
        <f t="shared" si="13"/>
        <v>2.434070403899022</v>
      </c>
      <c r="E145">
        <f t="shared" si="11"/>
        <v>0.9304658053381869</v>
      </c>
      <c r="F145">
        <f t="shared" si="14"/>
        <v>434.38561328324084</v>
      </c>
      <c r="G145">
        <f t="shared" si="15"/>
        <v>-2.3856132832408434</v>
      </c>
      <c r="H145" t="s">
        <v>159</v>
      </c>
    </row>
    <row r="146" spans="1:12" x14ac:dyDescent="0.35">
      <c r="F146">
        <f>($C$145+H146*$D$145)*E134</f>
        <v>414.95587999371793</v>
      </c>
      <c r="H146">
        <v>1</v>
      </c>
    </row>
    <row r="147" spans="1:12" x14ac:dyDescent="0.35">
      <c r="F147">
        <f t="shared" ref="F147:F157" si="16">($C$145+H147*$D$145)*E135</f>
        <v>433.89960742833836</v>
      </c>
      <c r="H147">
        <v>2</v>
      </c>
    </row>
    <row r="148" spans="1:12" x14ac:dyDescent="0.35">
      <c r="F148">
        <f t="shared" si="16"/>
        <v>492.11430053948158</v>
      </c>
      <c r="H148">
        <v>3</v>
      </c>
    </row>
    <row r="149" spans="1:12" x14ac:dyDescent="0.35">
      <c r="F149">
        <f t="shared" si="16"/>
        <v>482.41426836409698</v>
      </c>
      <c r="H149">
        <v>4</v>
      </c>
    </row>
    <row r="150" spans="1:12" x14ac:dyDescent="0.35">
      <c r="F150">
        <f t="shared" si="16"/>
        <v>457.65731861765937</v>
      </c>
      <c r="H150">
        <v>5</v>
      </c>
    </row>
    <row r="151" spans="1:12" x14ac:dyDescent="0.35">
      <c r="F151">
        <f t="shared" si="16"/>
        <v>511.05070565870909</v>
      </c>
      <c r="H151">
        <v>6</v>
      </c>
    </row>
    <row r="152" spans="1:12" x14ac:dyDescent="0.35">
      <c r="F152">
        <f t="shared" si="16"/>
        <v>563.00017112373894</v>
      </c>
      <c r="H152">
        <v>7</v>
      </c>
    </row>
    <row r="153" spans="1:12" x14ac:dyDescent="0.35">
      <c r="F153">
        <f t="shared" si="16"/>
        <v>564.69406614028264</v>
      </c>
      <c r="H153">
        <v>8</v>
      </c>
    </row>
    <row r="154" spans="1:12" x14ac:dyDescent="0.35">
      <c r="F154">
        <f t="shared" si="16"/>
        <v>518.88004634402398</v>
      </c>
      <c r="H154">
        <v>9</v>
      </c>
    </row>
    <row r="155" spans="1:12" x14ac:dyDescent="0.35">
      <c r="F155">
        <f t="shared" si="16"/>
        <v>458.78154253307775</v>
      </c>
      <c r="H155">
        <v>10</v>
      </c>
    </row>
    <row r="156" spans="1:12" x14ac:dyDescent="0.35">
      <c r="F156">
        <f t="shared" si="16"/>
        <v>402.85375727164359</v>
      </c>
      <c r="H156">
        <v>11</v>
      </c>
      <c r="L156" t="s">
        <v>20</v>
      </c>
    </row>
    <row r="157" spans="1:12" x14ac:dyDescent="0.35">
      <c r="F157">
        <f t="shared" si="16"/>
        <v>459.19183875406912</v>
      </c>
      <c r="H157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DFCA-6761-4435-AD76-6836084A72B7}">
  <dimension ref="C1:P88"/>
  <sheetViews>
    <sheetView tabSelected="1" zoomScale="132" zoomScaleNormal="132" workbookViewId="0">
      <selection activeCell="E81" sqref="E81"/>
    </sheetView>
  </sheetViews>
  <sheetFormatPr defaultRowHeight="14.5" x14ac:dyDescent="0.35"/>
  <cols>
    <col min="4" max="4" width="13.453125" bestFit="1" customWidth="1"/>
    <col min="5" max="5" width="22.7265625" bestFit="1" customWidth="1"/>
    <col min="11" max="11" width="23.08984375" bestFit="1" customWidth="1"/>
    <col min="14" max="14" width="10.08984375" bestFit="1" customWidth="1"/>
    <col min="15" max="15" width="11.81640625" bestFit="1" customWidth="1"/>
  </cols>
  <sheetData>
    <row r="1" spans="4:16" x14ac:dyDescent="0.35">
      <c r="G1" t="s">
        <v>166</v>
      </c>
    </row>
    <row r="2" spans="4:16" x14ac:dyDescent="0.35">
      <c r="F2" t="s">
        <v>167</v>
      </c>
      <c r="H2" t="s">
        <v>168</v>
      </c>
    </row>
    <row r="3" spans="4:16" x14ac:dyDescent="0.35">
      <c r="F3" t="s">
        <v>169</v>
      </c>
      <c r="H3" t="s">
        <v>175</v>
      </c>
    </row>
    <row r="4" spans="4:16" x14ac:dyDescent="0.35">
      <c r="E4" t="s">
        <v>170</v>
      </c>
      <c r="H4" t="s">
        <v>179</v>
      </c>
    </row>
    <row r="5" spans="4:16" x14ac:dyDescent="0.35">
      <c r="E5" t="s">
        <v>171</v>
      </c>
    </row>
    <row r="6" spans="4:16" x14ac:dyDescent="0.35">
      <c r="E6" t="s">
        <v>172</v>
      </c>
    </row>
    <row r="8" spans="4:16" x14ac:dyDescent="0.35">
      <c r="D8" t="s">
        <v>180</v>
      </c>
      <c r="H8" t="s">
        <v>182</v>
      </c>
      <c r="L8" t="s">
        <v>173</v>
      </c>
      <c r="M8" t="s">
        <v>174</v>
      </c>
      <c r="N8" t="s">
        <v>176</v>
      </c>
      <c r="O8" t="s">
        <v>177</v>
      </c>
      <c r="P8" t="s">
        <v>178</v>
      </c>
    </row>
    <row r="9" spans="4:16" x14ac:dyDescent="0.35">
      <c r="D9" t="s">
        <v>181</v>
      </c>
      <c r="H9" t="s">
        <v>183</v>
      </c>
      <c r="L9" s="1">
        <v>45047</v>
      </c>
      <c r="M9">
        <v>100</v>
      </c>
    </row>
    <row r="10" spans="4:16" x14ac:dyDescent="0.35">
      <c r="D10" t="s">
        <v>185</v>
      </c>
      <c r="H10" t="s">
        <v>184</v>
      </c>
      <c r="L10" s="1">
        <v>45017</v>
      </c>
      <c r="M10">
        <v>96</v>
      </c>
    </row>
    <row r="11" spans="4:16" x14ac:dyDescent="0.35">
      <c r="D11" t="s">
        <v>186</v>
      </c>
      <c r="L11" s="1">
        <v>44986</v>
      </c>
      <c r="M11">
        <v>95</v>
      </c>
    </row>
    <row r="12" spans="4:16" x14ac:dyDescent="0.35">
      <c r="D12" t="s">
        <v>187</v>
      </c>
      <c r="L12" s="1">
        <v>44958</v>
      </c>
      <c r="M12">
        <v>92</v>
      </c>
    </row>
    <row r="13" spans="4:16" x14ac:dyDescent="0.35">
      <c r="L13" s="1">
        <v>44927</v>
      </c>
      <c r="M13">
        <v>88</v>
      </c>
    </row>
    <row r="14" spans="4:16" x14ac:dyDescent="0.35">
      <c r="L14" s="1">
        <v>44896</v>
      </c>
      <c r="M14">
        <v>88</v>
      </c>
    </row>
    <row r="15" spans="4:16" x14ac:dyDescent="0.35">
      <c r="L15" s="1">
        <v>45078</v>
      </c>
    </row>
    <row r="16" spans="4:16" x14ac:dyDescent="0.35">
      <c r="L16" s="1">
        <v>45108</v>
      </c>
    </row>
    <row r="17" spans="4:13" x14ac:dyDescent="0.35">
      <c r="G17" t="s">
        <v>188</v>
      </c>
      <c r="H17" t="s">
        <v>189</v>
      </c>
      <c r="L17" s="1">
        <v>45139</v>
      </c>
    </row>
    <row r="18" spans="4:13" x14ac:dyDescent="0.35">
      <c r="G18" t="s">
        <v>190</v>
      </c>
      <c r="H18" t="s">
        <v>227</v>
      </c>
    </row>
    <row r="20" spans="4:13" x14ac:dyDescent="0.35">
      <c r="E20" t="s">
        <v>191</v>
      </c>
      <c r="H20" t="s">
        <v>194</v>
      </c>
    </row>
    <row r="21" spans="4:13" x14ac:dyDescent="0.35">
      <c r="E21" t="s">
        <v>192</v>
      </c>
    </row>
    <row r="22" spans="4:13" x14ac:dyDescent="0.35">
      <c r="E22" t="s">
        <v>193</v>
      </c>
    </row>
    <row r="25" spans="4:13" x14ac:dyDescent="0.35">
      <c r="G25" t="s">
        <v>192</v>
      </c>
      <c r="M25" t="s">
        <v>197</v>
      </c>
    </row>
    <row r="26" spans="4:13" x14ac:dyDescent="0.35">
      <c r="M26" t="s">
        <v>198</v>
      </c>
    </row>
    <row r="27" spans="4:13" x14ac:dyDescent="0.35">
      <c r="F27" t="s">
        <v>195</v>
      </c>
      <c r="H27" t="s">
        <v>196</v>
      </c>
      <c r="M27" t="s">
        <v>199</v>
      </c>
    </row>
    <row r="28" spans="4:13" x14ac:dyDescent="0.35">
      <c r="F28" t="s">
        <v>208</v>
      </c>
      <c r="H28" t="s">
        <v>209</v>
      </c>
      <c r="M28" t="s">
        <v>200</v>
      </c>
    </row>
    <row r="29" spans="4:13" x14ac:dyDescent="0.35">
      <c r="M29" t="s">
        <v>201</v>
      </c>
    </row>
    <row r="31" spans="4:13" x14ac:dyDescent="0.35">
      <c r="D31" t="s">
        <v>207</v>
      </c>
      <c r="E31" t="s">
        <v>206</v>
      </c>
    </row>
    <row r="32" spans="4:13" x14ac:dyDescent="0.35">
      <c r="D32">
        <v>6</v>
      </c>
      <c r="E32">
        <v>10</v>
      </c>
    </row>
    <row r="33" spans="4:12" x14ac:dyDescent="0.35">
      <c r="D33">
        <v>7</v>
      </c>
      <c r="E33">
        <v>12</v>
      </c>
    </row>
    <row r="34" spans="4:12" x14ac:dyDescent="0.35">
      <c r="D34">
        <v>8</v>
      </c>
      <c r="E34">
        <v>13</v>
      </c>
      <c r="H34" t="s">
        <v>202</v>
      </c>
      <c r="I34" t="s">
        <v>204</v>
      </c>
    </row>
    <row r="35" spans="4:12" x14ac:dyDescent="0.35">
      <c r="D35">
        <v>9</v>
      </c>
      <c r="E35">
        <v>14</v>
      </c>
      <c r="H35" t="s">
        <v>203</v>
      </c>
      <c r="I35" t="s">
        <v>205</v>
      </c>
    </row>
    <row r="36" spans="4:12" x14ac:dyDescent="0.35">
      <c r="E36">
        <v>15</v>
      </c>
    </row>
    <row r="38" spans="4:12" x14ac:dyDescent="0.35">
      <c r="D38">
        <v>17</v>
      </c>
      <c r="E38">
        <v>10</v>
      </c>
    </row>
    <row r="39" spans="4:12" x14ac:dyDescent="0.35">
      <c r="D39">
        <v>18</v>
      </c>
      <c r="E39">
        <v>0</v>
      </c>
      <c r="I39" t="s">
        <v>210</v>
      </c>
    </row>
    <row r="40" spans="4:12" x14ac:dyDescent="0.35">
      <c r="I40" t="s">
        <v>211</v>
      </c>
      <c r="J40" t="s">
        <v>212</v>
      </c>
      <c r="K40" t="s">
        <v>213</v>
      </c>
      <c r="L40" t="s">
        <v>214</v>
      </c>
    </row>
    <row r="42" spans="4:12" x14ac:dyDescent="0.35">
      <c r="I42" t="s">
        <v>215</v>
      </c>
    </row>
    <row r="43" spans="4:12" x14ac:dyDescent="0.35">
      <c r="D43">
        <v>4</v>
      </c>
      <c r="E43">
        <v>0</v>
      </c>
      <c r="I43" t="s">
        <v>216</v>
      </c>
    </row>
    <row r="45" spans="4:12" x14ac:dyDescent="0.35">
      <c r="I45" t="s">
        <v>217</v>
      </c>
    </row>
    <row r="46" spans="4:12" x14ac:dyDescent="0.35">
      <c r="I46" t="s">
        <v>218</v>
      </c>
    </row>
    <row r="51" spans="5:12" x14ac:dyDescent="0.35">
      <c r="I51" t="s">
        <v>219</v>
      </c>
      <c r="J51" t="s">
        <v>220</v>
      </c>
      <c r="K51" t="s">
        <v>6</v>
      </c>
    </row>
    <row r="52" spans="5:12" x14ac:dyDescent="0.35">
      <c r="I52">
        <v>100</v>
      </c>
      <c r="J52">
        <v>90</v>
      </c>
      <c r="K52">
        <v>10</v>
      </c>
    </row>
    <row r="53" spans="5:12" x14ac:dyDescent="0.35">
      <c r="I53">
        <v>150</v>
      </c>
      <c r="J53">
        <v>130</v>
      </c>
      <c r="K53">
        <v>20</v>
      </c>
    </row>
    <row r="54" spans="5:12" x14ac:dyDescent="0.35">
      <c r="I54">
        <v>200</v>
      </c>
      <c r="J54">
        <v>180</v>
      </c>
      <c r="K54">
        <v>20</v>
      </c>
      <c r="L54">
        <v>12</v>
      </c>
    </row>
    <row r="55" spans="5:12" x14ac:dyDescent="0.35">
      <c r="I55">
        <v>220</v>
      </c>
      <c r="J55">
        <v>215</v>
      </c>
      <c r="K55">
        <v>5</v>
      </c>
    </row>
    <row r="56" spans="5:12" x14ac:dyDescent="0.35">
      <c r="I56">
        <v>240</v>
      </c>
      <c r="J56">
        <v>235</v>
      </c>
      <c r="K56">
        <v>5</v>
      </c>
    </row>
    <row r="58" spans="5:12" x14ac:dyDescent="0.35">
      <c r="E58" t="s">
        <v>221</v>
      </c>
    </row>
    <row r="59" spans="5:12" x14ac:dyDescent="0.35">
      <c r="E59" t="s">
        <v>222</v>
      </c>
      <c r="G59" t="s">
        <v>225</v>
      </c>
    </row>
    <row r="60" spans="5:12" x14ac:dyDescent="0.35">
      <c r="E60" t="s">
        <v>223</v>
      </c>
      <c r="G60" t="s">
        <v>226</v>
      </c>
    </row>
    <row r="61" spans="5:12" x14ac:dyDescent="0.35">
      <c r="E61" t="s">
        <v>224</v>
      </c>
    </row>
    <row r="64" spans="5:12" x14ac:dyDescent="0.35">
      <c r="E64" t="s">
        <v>188</v>
      </c>
      <c r="F64" t="s">
        <v>189</v>
      </c>
    </row>
    <row r="65" spans="3:12" x14ac:dyDescent="0.35">
      <c r="E65" t="s">
        <v>232</v>
      </c>
      <c r="F65" t="s">
        <v>228</v>
      </c>
      <c r="J65" t="s">
        <v>233</v>
      </c>
      <c r="K65" t="s">
        <v>231</v>
      </c>
    </row>
    <row r="66" spans="3:12" x14ac:dyDescent="0.35">
      <c r="F66" t="s">
        <v>229</v>
      </c>
    </row>
    <row r="68" spans="3:12" x14ac:dyDescent="0.35">
      <c r="F68" t="s">
        <v>230</v>
      </c>
    </row>
    <row r="69" spans="3:12" x14ac:dyDescent="0.35">
      <c r="K69" t="s">
        <v>240</v>
      </c>
      <c r="L69">
        <v>0.8</v>
      </c>
    </row>
    <row r="70" spans="3:12" x14ac:dyDescent="0.35">
      <c r="K70" t="s">
        <v>241</v>
      </c>
      <c r="L70">
        <v>0.5</v>
      </c>
    </row>
    <row r="71" spans="3:12" x14ac:dyDescent="0.35">
      <c r="E71" t="s">
        <v>234</v>
      </c>
      <c r="F71" t="s">
        <v>238</v>
      </c>
      <c r="K71" t="s">
        <v>242</v>
      </c>
      <c r="L71">
        <v>0.35</v>
      </c>
    </row>
    <row r="72" spans="3:12" x14ac:dyDescent="0.35">
      <c r="E72" t="s">
        <v>235</v>
      </c>
      <c r="F72" t="s">
        <v>239</v>
      </c>
      <c r="K72" t="s">
        <v>243</v>
      </c>
      <c r="L72">
        <v>0.03</v>
      </c>
    </row>
    <row r="73" spans="3:12" x14ac:dyDescent="0.35">
      <c r="E73" t="s">
        <v>236</v>
      </c>
    </row>
    <row r="74" spans="3:12" x14ac:dyDescent="0.35">
      <c r="E74" t="s">
        <v>237</v>
      </c>
    </row>
    <row r="75" spans="3:12" x14ac:dyDescent="0.35">
      <c r="K75" t="s">
        <v>240</v>
      </c>
      <c r="L75">
        <v>0.8</v>
      </c>
    </row>
    <row r="76" spans="3:12" x14ac:dyDescent="0.35">
      <c r="K76" t="s">
        <v>244</v>
      </c>
      <c r="L76">
        <v>0.6</v>
      </c>
    </row>
    <row r="77" spans="3:12" x14ac:dyDescent="0.35">
      <c r="K77" t="s">
        <v>245</v>
      </c>
      <c r="L77">
        <v>0.1</v>
      </c>
    </row>
    <row r="80" spans="3:12" x14ac:dyDescent="0.35">
      <c r="C80" t="s">
        <v>252</v>
      </c>
    </row>
    <row r="81" spans="3:8" x14ac:dyDescent="0.35">
      <c r="C81" t="s">
        <v>253</v>
      </c>
      <c r="D81" t="s">
        <v>255</v>
      </c>
      <c r="E81" t="s">
        <v>256</v>
      </c>
      <c r="F81">
        <v>65</v>
      </c>
    </row>
    <row r="82" spans="3:8" x14ac:dyDescent="0.35">
      <c r="C82" t="s">
        <v>254</v>
      </c>
      <c r="F82">
        <v>66</v>
      </c>
      <c r="H82" t="s">
        <v>257</v>
      </c>
    </row>
    <row r="83" spans="3:8" x14ac:dyDescent="0.35">
      <c r="F83">
        <v>67</v>
      </c>
    </row>
    <row r="86" spans="3:8" x14ac:dyDescent="0.35">
      <c r="F86">
        <v>67.5</v>
      </c>
    </row>
    <row r="87" spans="3:8" x14ac:dyDescent="0.35">
      <c r="F87">
        <v>67.5</v>
      </c>
    </row>
    <row r="88" spans="3:8" x14ac:dyDescent="0.35">
      <c r="F88">
        <v>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HW_TS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 Ghosh [UNext]</dc:creator>
  <cp:lastModifiedBy>Mayukh Ghosh [UNext]</cp:lastModifiedBy>
  <dcterms:created xsi:type="dcterms:W3CDTF">2023-02-21T14:48:53Z</dcterms:created>
  <dcterms:modified xsi:type="dcterms:W3CDTF">2023-11-05T17:18:14Z</dcterms:modified>
</cp:coreProperties>
</file>