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659E98C3-49E4-401C-A920-5CFDC2BC7CA0}" xr6:coauthVersionLast="44" xr6:coauthVersionMax="44" xr10:uidLastSave="{00000000-0000-0000-0000-000000000000}"/>
  <bookViews>
    <workbookView xWindow="-19680" yWindow="-975" windowWidth="19800" windowHeight="11760" activeTab="2" xr2:uid="{00000000-000D-0000-FFFF-FFFF00000000}"/>
  </bookViews>
  <sheets>
    <sheet name="Sheet1" sheetId="4" r:id="rId1"/>
    <sheet name="Sheet4" sheetId="7" r:id="rId2"/>
    <sheet name="Sheet5" sheetId="8" r:id="rId3"/>
    <sheet name="Dummy" sheetId="6" r:id="rId4"/>
    <sheet name="One way" sheetId="1" r:id="rId5"/>
    <sheet name="two way" sheetId="2" r:id="rId6"/>
    <sheet name="Sheet2" sheetId="5" r:id="rId7"/>
    <sheet name="2way replicates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5" l="1"/>
  <c r="C6" i="5"/>
  <c r="C8" i="5" s="1"/>
  <c r="G3" i="5"/>
  <c r="G4" i="5"/>
  <c r="G2" i="5"/>
  <c r="D5" i="5"/>
  <c r="E5" i="5"/>
  <c r="F5" i="5"/>
  <c r="C5" i="5"/>
  <c r="C10" i="5" l="1"/>
  <c r="C9" i="5"/>
  <c r="G5" i="5"/>
  <c r="C11" i="5"/>
  <c r="Y19" i="4"/>
  <c r="Y17" i="4"/>
  <c r="AA13" i="4"/>
  <c r="Y16" i="4"/>
  <c r="U16" i="4"/>
  <c r="V16" i="4"/>
  <c r="W16" i="4"/>
  <c r="T16" i="4"/>
  <c r="AA12" i="4"/>
  <c r="Z12" i="4"/>
  <c r="Y13" i="4"/>
  <c r="Y11" i="4"/>
  <c r="Y12" i="4"/>
  <c r="U12" i="4"/>
  <c r="V12" i="4"/>
  <c r="W12" i="4"/>
  <c r="T12" i="4"/>
  <c r="T46" i="4"/>
  <c r="K45" i="4"/>
  <c r="H37" i="4"/>
  <c r="I37" i="4"/>
  <c r="J37" i="4"/>
  <c r="K37" i="4"/>
  <c r="H38" i="4"/>
  <c r="I38" i="4"/>
  <c r="J38" i="4"/>
  <c r="K38" i="4"/>
  <c r="H39" i="4"/>
  <c r="I39" i="4"/>
  <c r="J39" i="4"/>
  <c r="K39" i="4"/>
  <c r="I40" i="4"/>
  <c r="J40" i="4"/>
  <c r="K40" i="4"/>
  <c r="I41" i="4"/>
  <c r="J41" i="4"/>
  <c r="K41" i="4"/>
  <c r="K42" i="4"/>
  <c r="K43" i="4"/>
  <c r="I36" i="4"/>
  <c r="J36" i="4"/>
  <c r="K36" i="4"/>
  <c r="H36" i="4"/>
  <c r="T43" i="4"/>
  <c r="T32" i="4"/>
  <c r="N37" i="4"/>
  <c r="O37" i="4"/>
  <c r="P37" i="4"/>
  <c r="Q37" i="4"/>
  <c r="N38" i="4"/>
  <c r="O38" i="4"/>
  <c r="P38" i="4"/>
  <c r="Q38" i="4"/>
  <c r="N39" i="4"/>
  <c r="O39" i="4"/>
  <c r="P39" i="4"/>
  <c r="Q39" i="4"/>
  <c r="O40" i="4"/>
  <c r="P40" i="4"/>
  <c r="Q40" i="4"/>
  <c r="O41" i="4"/>
  <c r="P41" i="4"/>
  <c r="Q41" i="4"/>
  <c r="Q42" i="4"/>
  <c r="Q43" i="4"/>
  <c r="O36" i="4"/>
  <c r="P36" i="4"/>
  <c r="Q36" i="4"/>
  <c r="N36" i="4"/>
  <c r="N27" i="4"/>
  <c r="N28" i="4"/>
  <c r="O29" i="4"/>
  <c r="P30" i="4"/>
  <c r="O25" i="4"/>
  <c r="B37" i="4"/>
  <c r="C37" i="4"/>
  <c r="D37" i="4"/>
  <c r="E37" i="4"/>
  <c r="B38" i="4"/>
  <c r="C38" i="4"/>
  <c r="D38" i="4"/>
  <c r="E38" i="4"/>
  <c r="B39" i="4"/>
  <c r="C39" i="4"/>
  <c r="D39" i="4"/>
  <c r="E39" i="4"/>
  <c r="C40" i="4"/>
  <c r="D40" i="4"/>
  <c r="E40" i="4"/>
  <c r="C41" i="4"/>
  <c r="D41" i="4"/>
  <c r="E41" i="4"/>
  <c r="E42" i="4"/>
  <c r="E43" i="4"/>
  <c r="C36" i="4"/>
  <c r="D36" i="4"/>
  <c r="E36" i="4"/>
  <c r="B36" i="4"/>
  <c r="H26" i="4"/>
  <c r="I26" i="4"/>
  <c r="J26" i="4"/>
  <c r="K26" i="4"/>
  <c r="H27" i="4"/>
  <c r="I27" i="4"/>
  <c r="J27" i="4"/>
  <c r="K27" i="4"/>
  <c r="H28" i="4"/>
  <c r="I28" i="4"/>
  <c r="J28" i="4"/>
  <c r="K28" i="4"/>
  <c r="I29" i="4"/>
  <c r="J29" i="4"/>
  <c r="K29" i="4"/>
  <c r="I30" i="4"/>
  <c r="J30" i="4"/>
  <c r="K30" i="4"/>
  <c r="K31" i="4"/>
  <c r="K32" i="4"/>
  <c r="I25" i="4"/>
  <c r="J25" i="4"/>
  <c r="K25" i="4"/>
  <c r="H25" i="4"/>
  <c r="H10" i="4"/>
  <c r="B26" i="4"/>
  <c r="N26" i="4" s="1"/>
  <c r="C26" i="4"/>
  <c r="O26" i="4" s="1"/>
  <c r="D26" i="4"/>
  <c r="P26" i="4" s="1"/>
  <c r="E26" i="4"/>
  <c r="Q26" i="4" s="1"/>
  <c r="B27" i="4"/>
  <c r="C27" i="4"/>
  <c r="O27" i="4" s="1"/>
  <c r="D27" i="4"/>
  <c r="P27" i="4" s="1"/>
  <c r="E27" i="4"/>
  <c r="Q27" i="4" s="1"/>
  <c r="B28" i="4"/>
  <c r="C28" i="4"/>
  <c r="O28" i="4" s="1"/>
  <c r="D28" i="4"/>
  <c r="P28" i="4" s="1"/>
  <c r="E28" i="4"/>
  <c r="Q28" i="4" s="1"/>
  <c r="C29" i="4"/>
  <c r="D29" i="4"/>
  <c r="P29" i="4" s="1"/>
  <c r="E29" i="4"/>
  <c r="Q29" i="4" s="1"/>
  <c r="C30" i="4"/>
  <c r="O30" i="4" s="1"/>
  <c r="D30" i="4"/>
  <c r="E30" i="4"/>
  <c r="Q30" i="4" s="1"/>
  <c r="E31" i="4"/>
  <c r="Q31" i="4" s="1"/>
  <c r="E32" i="4"/>
  <c r="Q32" i="4" s="1"/>
  <c r="C25" i="4"/>
  <c r="D25" i="4"/>
  <c r="P25" i="4" s="1"/>
  <c r="E25" i="4"/>
  <c r="Q25" i="4" s="1"/>
  <c r="B25" i="4"/>
  <c r="N25" i="4" s="1"/>
  <c r="C10" i="4"/>
  <c r="D10" i="4"/>
  <c r="E10" i="4"/>
  <c r="B10" i="4"/>
  <c r="B47" i="1" l="1"/>
  <c r="B37" i="1"/>
  <c r="C37" i="1"/>
  <c r="D37" i="1"/>
  <c r="E37" i="1"/>
  <c r="B38" i="1"/>
  <c r="C38" i="1"/>
  <c r="D38" i="1"/>
  <c r="E38" i="1"/>
  <c r="B39" i="1"/>
  <c r="C39" i="1"/>
  <c r="D39" i="1"/>
  <c r="E39" i="1"/>
  <c r="C40" i="1"/>
  <c r="D40" i="1"/>
  <c r="E40" i="1"/>
  <c r="C41" i="1"/>
  <c r="D41" i="1"/>
  <c r="E41" i="1"/>
  <c r="E42" i="1"/>
  <c r="E43" i="1"/>
  <c r="C36" i="1"/>
  <c r="D36" i="1"/>
  <c r="E36" i="1"/>
  <c r="B36" i="1"/>
  <c r="H28" i="1"/>
  <c r="I28" i="1"/>
  <c r="J28" i="1"/>
  <c r="K28" i="1"/>
  <c r="H29" i="1"/>
  <c r="I29" i="1"/>
  <c r="J29" i="1"/>
  <c r="K29" i="1"/>
  <c r="H30" i="1"/>
  <c r="I30" i="1"/>
  <c r="J30" i="1"/>
  <c r="K30" i="1"/>
  <c r="I31" i="1"/>
  <c r="J31" i="1"/>
  <c r="K31" i="1"/>
  <c r="I32" i="1"/>
  <c r="J32" i="1"/>
  <c r="K32" i="1"/>
  <c r="K33" i="1"/>
  <c r="K34" i="1"/>
  <c r="I27" i="1"/>
  <c r="J27" i="1"/>
  <c r="K27" i="1"/>
  <c r="H27" i="1"/>
  <c r="B46" i="1" s="1"/>
  <c r="H9" i="1"/>
  <c r="D31" i="1" l="1"/>
  <c r="D30" i="1"/>
  <c r="C32" i="1"/>
  <c r="D32" i="1"/>
  <c r="E32" i="1"/>
  <c r="E33" i="1"/>
  <c r="E34" i="1"/>
  <c r="C27" i="1"/>
  <c r="D27" i="1"/>
  <c r="E27" i="1"/>
  <c r="C28" i="1"/>
  <c r="D28" i="1"/>
  <c r="E28" i="1"/>
  <c r="C29" i="1"/>
  <c r="D29" i="1"/>
  <c r="E29" i="1"/>
  <c r="C30" i="1"/>
  <c r="E30" i="1"/>
  <c r="C31" i="1"/>
  <c r="E31" i="1"/>
  <c r="B28" i="1"/>
  <c r="B29" i="1"/>
  <c r="B30" i="1"/>
  <c r="B27" i="1"/>
  <c r="B45" i="1" s="1"/>
  <c r="C47" i="1" s="1"/>
  <c r="C10" i="1"/>
  <c r="D10" i="1"/>
  <c r="E10" i="1"/>
  <c r="B10" i="1"/>
  <c r="J9" i="1" l="1"/>
</calcChain>
</file>

<file path=xl/sharedStrings.xml><?xml version="1.0" encoding="utf-8"?>
<sst xmlns="http://schemas.openxmlformats.org/spreadsheetml/2006/main" count="421" uniqueCount="90">
  <si>
    <t>Data</t>
  </si>
  <si>
    <t>A</t>
  </si>
  <si>
    <t>B</t>
  </si>
  <si>
    <t>C</t>
  </si>
  <si>
    <t>D</t>
  </si>
  <si>
    <t>Analysts</t>
  </si>
  <si>
    <t>A1</t>
  </si>
  <si>
    <t>A2</t>
  </si>
  <si>
    <t>A3</t>
  </si>
  <si>
    <t>LOB</t>
  </si>
  <si>
    <t>L1</t>
  </si>
  <si>
    <t>L2</t>
  </si>
  <si>
    <t>L3</t>
  </si>
  <si>
    <t>L4</t>
  </si>
  <si>
    <t>Analyst</t>
  </si>
  <si>
    <t>Anova: Two-Factor Without Replication</t>
  </si>
  <si>
    <t>SUMMARY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</si>
  <si>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</si>
  <si>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</si>
  <si>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</si>
  <si>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</si>
  <si>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</si>
  <si>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</si>
  <si>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</si>
  <si>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</si>
  <si>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</si>
  <si>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</si>
  <si>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</si>
  <si>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</si>
  <si>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Rows</t>
  </si>
  <si>
    <t>Columns</t>
  </si>
  <si>
    <t>Error</t>
  </si>
  <si>
    <t>Total</t>
  </si>
  <si>
    <t>avg</t>
  </si>
  <si>
    <t>ERROR</t>
  </si>
  <si>
    <t>AVG</t>
  </si>
  <si>
    <t>Grand Mean</t>
  </si>
  <si>
    <t>Within</t>
  </si>
  <si>
    <t>Between</t>
  </si>
  <si>
    <t>Within Deviation</t>
  </si>
  <si>
    <t>Total Deviation</t>
  </si>
  <si>
    <t>Between  Deviation</t>
  </si>
  <si>
    <t>WITHIN ERROR</t>
  </si>
  <si>
    <t>BETWEEN</t>
  </si>
  <si>
    <t>TOTAL</t>
  </si>
  <si>
    <t>With in deviation and sum of square</t>
  </si>
  <si>
    <t>Between in deviation and sum of square</t>
  </si>
  <si>
    <t>sum of square</t>
  </si>
  <si>
    <t>Total in deviation and sum of square</t>
  </si>
  <si>
    <t>n</t>
  </si>
  <si>
    <t>sum</t>
  </si>
  <si>
    <t>Grand Sum</t>
  </si>
  <si>
    <t>sum of squre</t>
  </si>
  <si>
    <t>square of sum</t>
  </si>
  <si>
    <t>Anova: Single Factor</t>
  </si>
  <si>
    <t>Groups</t>
  </si>
  <si>
    <t>Between Groups</t>
  </si>
  <si>
    <t>Within Groups</t>
  </si>
  <si>
    <t>sum of sq</t>
  </si>
  <si>
    <t>CF</t>
  </si>
  <si>
    <t>SSt</t>
  </si>
  <si>
    <t>SSbl</t>
  </si>
  <si>
    <t>Ssba</t>
  </si>
  <si>
    <t>Sswithin</t>
  </si>
  <si>
    <t>Y</t>
  </si>
  <si>
    <t>D1</t>
  </si>
  <si>
    <t>D2</t>
  </si>
  <si>
    <t>D3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</si>
  <si>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</si>
  <si>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</si>
  <si>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</si>
  <si>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</si>
  <si>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</si>
  <si>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</si>
  <si>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</si>
  <si>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Regression</t>
  </si>
  <si>
    <t>Residual</t>
  </si>
  <si>
    <t>Intercept</t>
  </si>
  <si>
    <t>Significance F</t>
  </si>
  <si>
    <t>Coefficients</t>
  </si>
  <si>
    <t>t Stat</t>
  </si>
  <si>
    <t>Lower 95%</t>
  </si>
  <si>
    <t>Upper 95%</t>
  </si>
  <si>
    <t>Lower 95.0%</t>
  </si>
  <si>
    <t>Upper 95.0%</t>
  </si>
  <si>
    <t>more</t>
  </si>
  <si>
    <t>less</t>
  </si>
  <si>
    <t>Days</t>
  </si>
  <si>
    <t>Geo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</si>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</sst>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3" xfId="0" applyBorder="1"/>
    <xf numFmtId="0" fontId="2" fillId="0" borderId="0" xfId="0" applyFont="1"/>
    <xf numFmtId="0" fontId="2" fillId="2" borderId="0" xfId="0" applyFont="1" applyFill="1"/>
    <xf numFmtId="0" fontId="2" fillId="4" borderId="0" xfId="0" applyFont="1" applyFill="1"/>
    <xf numFmtId="0" fontId="2" fillId="8" borderId="0" xfId="0" applyFont="1" applyFill="1"/>
    <xf numFmtId="0" fontId="2" fillId="10" borderId="0" xfId="0" applyFont="1" applyFill="1"/>
    <xf numFmtId="0" fontId="2" fillId="11" borderId="0" xfId="0" applyFont="1" applyFill="1"/>
    <xf numFmtId="0" fontId="2" fillId="12" borderId="0" xfId="0" applyFont="1" applyFill="1"/>
    <xf numFmtId="0" fontId="0" fillId="13" borderId="0" xfId="0" applyFill="1"/>
    <xf numFmtId="0" fontId="2" fillId="3" borderId="0" xfId="0" applyFont="1" applyFill="1"/>
    <xf numFmtId="0" fontId="2" fillId="6" borderId="0" xfId="0" applyFont="1" applyFill="1"/>
    <xf numFmtId="0" fontId="2" fillId="5" borderId="0" xfId="0" applyFont="1" applyFill="1"/>
    <xf numFmtId="0" fontId="2" fillId="7" borderId="0" xfId="0" applyFont="1" applyFill="1"/>
    <xf numFmtId="0" fontId="2" fillId="9" borderId="0" xfId="0" applyFont="1" applyFill="1"/>
    <xf numFmtId="0" fontId="2" fillId="13" borderId="0" xfId="0" applyFont="1" applyFill="1"/>
    <xf numFmtId="0" fontId="0" fillId="14" borderId="0" xfId="0" applyFill="1"/>
    <xf numFmtId="0" fontId="0" fillId="15" borderId="0" xfId="0" applyFill="1"/>
    <xf numFmtId="0" fontId="0" fillId="7" borderId="0" xfId="0" applyFill="1"/>
    <xf numFmtId="0" fontId="0" fillId="6" borderId="3" xfId="0" applyFill="1" applyBorder="1"/>
    <xf numFmtId="0" fontId="2" fillId="14" borderId="0" xfId="0" applyFont="1" applyFill="1"/>
    <xf numFmtId="0" fontId="2" fillId="0" borderId="0" xfId="0" applyFont="1" applyAlignment="1">
      <alignment horizontal="center" vertical="center"/>
    </xf>
    <xf numFmtId="0" fontId="2" fillId="16" borderId="0" xfId="0" applyFont="1" applyFill="1"/>
    <xf numFmtId="0" fontId="1" fillId="0" borderId="2" xfId="0" applyFont="1" applyFill="1" applyBorder="1" applyAlignment="1">
      <alignment horizontal="centerContinuous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  <color rgb="FF00CC99"/>
      <color rgb="FFFF9900"/>
      <color rgb="FFFF99CC"/>
      <color rgb="FFFF3399"/>
      <color rgb="FF00CCFF"/>
      <color rgb="FF9999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278190</xdr:colOff>
      <xdr:row>34</xdr:row>
      <xdr:rowOff>189300</xdr:rowOff>
    </xdr:from>
    <xdr:to>
      <xdr:col>9</xdr:col>
      <xdr:colOff>340110</xdr:colOff>
      <xdr:row>35</xdr:row>
      <xdr:rowOff>13920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F5802BC0-77E5-4ED7-BB7C-1B33ACF0C186}"/>
                </a:ext>
              </a:extLst>
            </xdr14:cNvPr>
            <xdr14:cNvContentPartPr/>
          </xdr14:nvContentPartPr>
          <xdr14:nvPr macro=""/>
          <xdr14:xfrm>
            <a:off x="5936040" y="6666300"/>
            <a:ext cx="61920" cy="15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F5802BC0-77E5-4ED7-BB7C-1B33ACF0C18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27040" y="6657660"/>
              <a:ext cx="79560" cy="327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562350</xdr:colOff>
      <xdr:row>30</xdr:row>
      <xdr:rowOff>159300</xdr:rowOff>
    </xdr:from>
    <xdr:to>
      <xdr:col>8</xdr:col>
      <xdr:colOff>591150</xdr:colOff>
      <xdr:row>31</xdr:row>
      <xdr:rowOff>113160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0A0B36DC-2349-4EDF-91CB-EF8AF28B9C30}"/>
                </a:ext>
              </a:extLst>
            </xdr14:cNvPr>
            <xdr14:cNvContentPartPr/>
          </xdr14:nvContentPartPr>
          <xdr14:nvPr macro=""/>
          <xdr14:xfrm>
            <a:off x="5610600" y="5874300"/>
            <a:ext cx="28800" cy="144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0A0B36DC-2349-4EDF-91CB-EF8AF28B9C3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601960" y="5865300"/>
              <a:ext cx="46440" cy="162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9-09T02:59:49.7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1 224,'171'41'0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9-09T02:59:52.6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1 401 224,'0'-37'-30,"1"33"19,0 1 1,1-1 0,-1 1 0,1 0 0,0-1-1,0 1 1,1 0 0,-1 0 0,0 0-1,1 1 1,0-1 0,0 1 0,-1-1-1,1 1 1,1 0 0,1-1 10,22-19-30,-26 21 30,0 0 0,0-1 0,0 1 0,0-1 0,0 1 0,0-1 0,-1 1 0,1-1 0,-1 0 0,1 1 0,-1-1 0,1 0 0,-1 1 0,0-1 0,0 0 0,0 0 0,0 1 0,0-1 0,0 0 0,0 0 0,-1 1 0,1-1 0,-1-1 0,-17-45 0,7 23 0,10 16 0,-1 0 0,1 0 0,0 0 0,1 0 0,0 0 0,1 1 0,0-6 0,0 5 0,0-1 0,-1 0 0,0 0 0,-1 0 0,0 0 0,-1-2 0,-7-5 0,-8 2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40CEF-3C10-4795-AA1B-9F0550CF7D21}">
  <dimension ref="A1:AK46"/>
  <sheetViews>
    <sheetView topLeftCell="A25" workbookViewId="0">
      <selection activeCell="M24" sqref="M24"/>
    </sheetView>
  </sheetViews>
  <sheetFormatPr defaultRowHeight="15" x14ac:dyDescent="0.25"/>
  <cols>
    <col min="1" max="1" width="14.140625" bestFit="1" customWidth="1"/>
    <col min="2" max="6" width="9.140625" style="5"/>
    <col min="7" max="7" width="11.7109375" style="5" bestFit="1" customWidth="1"/>
    <col min="8" max="18" width="9.140625" style="5"/>
    <col min="19" max="19" width="13.5703125" style="5" bestFit="1" customWidth="1"/>
    <col min="20" max="20" width="9.140625" style="5"/>
    <col min="24" max="24" width="12.42578125" bestFit="1" customWidth="1"/>
    <col min="31" max="31" width="19.140625" bestFit="1" customWidth="1"/>
    <col min="32" max="32" width="6.85546875" bestFit="1" customWidth="1"/>
    <col min="33" max="33" width="5.42578125" bestFit="1" customWidth="1"/>
    <col min="34" max="34" width="8.85546875" bestFit="1" customWidth="1"/>
    <col min="35" max="37" width="12" bestFit="1" customWidth="1"/>
  </cols>
  <sheetData>
    <row r="1" spans="1:37" x14ac:dyDescent="0.25">
      <c r="B1" s="5" t="s">
        <v>1</v>
      </c>
      <c r="C1" s="5" t="s">
        <v>2</v>
      </c>
      <c r="D1" s="5" t="s">
        <v>3</v>
      </c>
      <c r="E1" s="5" t="s">
        <v>4</v>
      </c>
      <c r="T1" s="5" t="s">
        <v>1</v>
      </c>
      <c r="U1" s="5" t="s">
        <v>2</v>
      </c>
      <c r="V1" s="5" t="s">
        <v>3</v>
      </c>
      <c r="W1" s="5" t="s">
        <v>4</v>
      </c>
    </row>
    <row r="2" spans="1:37" x14ac:dyDescent="0.25">
      <c r="B2" s="13">
        <v>62</v>
      </c>
      <c r="C2" s="13">
        <v>63</v>
      </c>
      <c r="D2" s="13">
        <v>68</v>
      </c>
      <c r="E2" s="13">
        <v>56</v>
      </c>
      <c r="T2" s="13">
        <v>62</v>
      </c>
      <c r="U2" s="13">
        <v>63</v>
      </c>
      <c r="V2" s="13">
        <v>68</v>
      </c>
      <c r="W2" s="13">
        <v>56</v>
      </c>
    </row>
    <row r="3" spans="1:37" x14ac:dyDescent="0.25">
      <c r="B3" s="13">
        <v>60</v>
      </c>
      <c r="C3" s="13">
        <v>67</v>
      </c>
      <c r="D3" s="13">
        <v>66</v>
      </c>
      <c r="E3" s="13">
        <v>62</v>
      </c>
      <c r="T3" s="13">
        <v>60</v>
      </c>
      <c r="U3" s="13">
        <v>67</v>
      </c>
      <c r="V3" s="13">
        <v>66</v>
      </c>
      <c r="W3" s="13">
        <v>62</v>
      </c>
      <c r="AE3" t="s">
        <v>54</v>
      </c>
    </row>
    <row r="4" spans="1:37" x14ac:dyDescent="0.25">
      <c r="B4" s="13">
        <v>63</v>
      </c>
      <c r="C4" s="13">
        <v>71</v>
      </c>
      <c r="D4" s="13">
        <v>71</v>
      </c>
      <c r="E4" s="13">
        <v>60</v>
      </c>
      <c r="T4" s="13">
        <v>63</v>
      </c>
      <c r="U4" s="13">
        <v>71</v>
      </c>
      <c r="V4" s="13">
        <v>71</v>
      </c>
      <c r="W4" s="13">
        <v>60</v>
      </c>
    </row>
    <row r="5" spans="1:37" ht="15.75" thickBot="1" x14ac:dyDescent="0.3">
      <c r="B5" s="13">
        <v>59</v>
      </c>
      <c r="C5" s="13">
        <v>64</v>
      </c>
      <c r="D5" s="13">
        <v>67</v>
      </c>
      <c r="E5" s="13">
        <v>61</v>
      </c>
      <c r="T5" s="13">
        <v>59</v>
      </c>
      <c r="U5" s="13">
        <v>64</v>
      </c>
      <c r="V5" s="13">
        <v>67</v>
      </c>
      <c r="W5" s="13">
        <v>61</v>
      </c>
      <c r="AE5" t="s">
        <v>16</v>
      </c>
    </row>
    <row r="6" spans="1:37" x14ac:dyDescent="0.25">
      <c r="B6" s="13"/>
      <c r="C6" s="13">
        <v>65</v>
      </c>
      <c r="D6" s="13">
        <v>68</v>
      </c>
      <c r="E6" s="13">
        <v>63</v>
      </c>
      <c r="T6" s="13"/>
      <c r="U6" s="13">
        <v>65</v>
      </c>
      <c r="V6" s="13">
        <v>68</v>
      </c>
      <c r="W6" s="13">
        <v>63</v>
      </c>
      <c r="AE6" s="3" t="s">
        <v>55</v>
      </c>
      <c r="AF6" s="3" t="s">
        <v>17</v>
      </c>
      <c r="AG6" s="3" t="s">
        <v>18</v>
      </c>
      <c r="AH6" s="3" t="s">
        <v>19</v>
      </c>
      <c r="AI6" s="3" t="s">
        <v>20</v>
      </c>
    </row>
    <row r="7" spans="1:37" x14ac:dyDescent="0.25">
      <c r="B7" s="13"/>
      <c r="C7" s="13">
        <v>66</v>
      </c>
      <c r="D7" s="13">
        <v>68</v>
      </c>
      <c r="E7" s="13">
        <v>64</v>
      </c>
      <c r="T7" s="13"/>
      <c r="U7" s="13">
        <v>66</v>
      </c>
      <c r="V7" s="13">
        <v>68</v>
      </c>
      <c r="W7" s="13">
        <v>64</v>
      </c>
      <c r="AE7" s="1" t="s">
        <v>1</v>
      </c>
      <c r="AF7" s="1">
        <v>4</v>
      </c>
      <c r="AG7" s="1">
        <v>244</v>
      </c>
      <c r="AH7" s="1">
        <v>61</v>
      </c>
      <c r="AI7" s="1">
        <v>3.3333333333333335</v>
      </c>
    </row>
    <row r="8" spans="1:37" x14ac:dyDescent="0.25">
      <c r="B8" s="13"/>
      <c r="C8" s="13"/>
      <c r="D8" s="13"/>
      <c r="E8" s="13">
        <v>63</v>
      </c>
      <c r="T8" s="13"/>
      <c r="U8" s="13"/>
      <c r="V8" s="13"/>
      <c r="W8" s="13">
        <v>63</v>
      </c>
      <c r="AE8" s="1" t="s">
        <v>2</v>
      </c>
      <c r="AF8" s="1">
        <v>6</v>
      </c>
      <c r="AG8" s="1">
        <v>396</v>
      </c>
      <c r="AH8" s="1">
        <v>66</v>
      </c>
      <c r="AI8" s="1">
        <v>8</v>
      </c>
    </row>
    <row r="9" spans="1:37" x14ac:dyDescent="0.25">
      <c r="B9" s="13"/>
      <c r="C9" s="13"/>
      <c r="D9" s="13"/>
      <c r="E9" s="13">
        <v>59</v>
      </c>
      <c r="T9" s="13"/>
      <c r="U9" s="13"/>
      <c r="V9" s="13"/>
      <c r="W9" s="13">
        <v>59</v>
      </c>
      <c r="AE9" s="1" t="s">
        <v>3</v>
      </c>
      <c r="AF9" s="1">
        <v>6</v>
      </c>
      <c r="AG9" s="1">
        <v>408</v>
      </c>
      <c r="AH9" s="1">
        <v>68</v>
      </c>
      <c r="AI9" s="1">
        <v>2.8</v>
      </c>
    </row>
    <row r="10" spans="1:37" ht="15.75" thickBot="1" x14ac:dyDescent="0.3">
      <c r="A10" s="6" t="s">
        <v>33</v>
      </c>
      <c r="B10" s="6">
        <f>AVERAGE(B2:B9)</f>
        <v>61</v>
      </c>
      <c r="C10" s="6">
        <f t="shared" ref="C10:E10" si="0">AVERAGE(C2:C9)</f>
        <v>66</v>
      </c>
      <c r="D10" s="6">
        <f t="shared" si="0"/>
        <v>68</v>
      </c>
      <c r="E10" s="6">
        <f t="shared" si="0"/>
        <v>61</v>
      </c>
      <c r="G10" s="8" t="s">
        <v>36</v>
      </c>
      <c r="H10" s="8">
        <f>AVERAGE(B2:E9)</f>
        <v>64</v>
      </c>
      <c r="AE10" s="2" t="s">
        <v>4</v>
      </c>
      <c r="AF10" s="2">
        <v>8</v>
      </c>
      <c r="AG10" s="2">
        <v>488</v>
      </c>
      <c r="AH10" s="2">
        <v>61</v>
      </c>
      <c r="AI10" s="2">
        <v>6.8571428571428568</v>
      </c>
    </row>
    <row r="11" spans="1:37" x14ac:dyDescent="0.25">
      <c r="S11" s="5" t="s">
        <v>49</v>
      </c>
      <c r="T11" s="5">
        <v>4</v>
      </c>
      <c r="U11">
        <v>6</v>
      </c>
      <c r="V11">
        <v>6</v>
      </c>
      <c r="W11" s="13">
        <v>8</v>
      </c>
      <c r="X11" t="s">
        <v>49</v>
      </c>
      <c r="Y11">
        <f>SUM(T11:W11)</f>
        <v>24</v>
      </c>
    </row>
    <row r="12" spans="1:37" x14ac:dyDescent="0.25">
      <c r="S12" s="5" t="s">
        <v>50</v>
      </c>
      <c r="T12" s="5">
        <f>SUM(T2:T9)</f>
        <v>244</v>
      </c>
      <c r="U12" s="5">
        <f t="shared" ref="U12:W12" si="1">SUM(U2:U9)</f>
        <v>396</v>
      </c>
      <c r="V12" s="5">
        <f t="shared" si="1"/>
        <v>408</v>
      </c>
      <c r="W12" s="5">
        <f t="shared" si="1"/>
        <v>488</v>
      </c>
      <c r="X12" t="s">
        <v>51</v>
      </c>
      <c r="Y12" s="5">
        <f>SUM(T12:W12)</f>
        <v>1536</v>
      </c>
      <c r="Z12">
        <f>Y12*Y12</f>
        <v>2359296</v>
      </c>
      <c r="AA12">
        <f>Z12/Y11</f>
        <v>98304</v>
      </c>
    </row>
    <row r="13" spans="1:37" ht="15.75" thickBot="1" x14ac:dyDescent="0.3">
      <c r="X13" t="s">
        <v>52</v>
      </c>
      <c r="Y13">
        <f>SUMSQ(T2:W9)</f>
        <v>98644</v>
      </c>
      <c r="AA13" s="12">
        <f>Y13-AA12</f>
        <v>340</v>
      </c>
      <c r="AE13" t="s">
        <v>21</v>
      </c>
    </row>
    <row r="14" spans="1:37" x14ac:dyDescent="0.25">
      <c r="A14" s="5" t="s">
        <v>35</v>
      </c>
      <c r="B14" s="5" t="s">
        <v>1</v>
      </c>
      <c r="C14" s="5" t="s">
        <v>2</v>
      </c>
      <c r="D14" s="5" t="s">
        <v>3</v>
      </c>
      <c r="E14" s="5" t="s">
        <v>4</v>
      </c>
      <c r="G14" s="5" t="s">
        <v>36</v>
      </c>
      <c r="H14" s="5" t="s">
        <v>1</v>
      </c>
      <c r="I14" s="5" t="s">
        <v>2</v>
      </c>
      <c r="J14" s="5" t="s">
        <v>3</v>
      </c>
      <c r="K14" s="5" t="s">
        <v>4</v>
      </c>
      <c r="AE14" s="3" t="s">
        <v>22</v>
      </c>
      <c r="AF14" s="3" t="s">
        <v>23</v>
      </c>
      <c r="AG14" s="3" t="s">
        <v>24</v>
      </c>
      <c r="AH14" s="3" t="s">
        <v>25</v>
      </c>
      <c r="AI14" s="3" t="s">
        <v>26</v>
      </c>
      <c r="AJ14" s="3" t="s">
        <v>27</v>
      </c>
      <c r="AK14" s="3" t="s">
        <v>28</v>
      </c>
    </row>
    <row r="15" spans="1:37" x14ac:dyDescent="0.25">
      <c r="B15" s="7">
        <v>61</v>
      </c>
      <c r="C15" s="7">
        <v>66</v>
      </c>
      <c r="D15" s="7">
        <v>68</v>
      </c>
      <c r="E15" s="7">
        <v>61</v>
      </c>
      <c r="H15" s="14">
        <v>64</v>
      </c>
      <c r="I15" s="14">
        <v>64</v>
      </c>
      <c r="J15" s="14">
        <v>64</v>
      </c>
      <c r="K15" s="14">
        <v>64</v>
      </c>
      <c r="AE15" s="1" t="s">
        <v>56</v>
      </c>
      <c r="AF15" s="1">
        <v>228</v>
      </c>
      <c r="AG15" s="1">
        <v>3</v>
      </c>
      <c r="AH15" s="1">
        <v>76</v>
      </c>
      <c r="AI15" s="1">
        <v>13.571428571428573</v>
      </c>
      <c r="AJ15" s="1">
        <v>4.6584709846947918E-5</v>
      </c>
      <c r="AK15" s="1">
        <v>3.0983912121407795</v>
      </c>
    </row>
    <row r="16" spans="1:37" x14ac:dyDescent="0.25">
      <c r="B16" s="7">
        <v>61</v>
      </c>
      <c r="C16" s="7">
        <v>66</v>
      </c>
      <c r="D16" s="7">
        <v>68</v>
      </c>
      <c r="E16" s="7">
        <v>61</v>
      </c>
      <c r="H16" s="14">
        <v>64</v>
      </c>
      <c r="I16" s="14">
        <v>64</v>
      </c>
      <c r="J16" s="14">
        <v>64</v>
      </c>
      <c r="K16" s="14">
        <v>64</v>
      </c>
      <c r="S16" s="5" t="s">
        <v>53</v>
      </c>
      <c r="T16" s="5">
        <f>T12*T12/T11</f>
        <v>14884</v>
      </c>
      <c r="U16" s="5">
        <f t="shared" ref="U16:W16" si="2">U12*U12/U11</f>
        <v>26136</v>
      </c>
      <c r="V16" s="5">
        <f t="shared" si="2"/>
        <v>27744</v>
      </c>
      <c r="W16" s="5">
        <f t="shared" si="2"/>
        <v>29768</v>
      </c>
      <c r="Y16" s="5">
        <f>SUM(T16:W16)</f>
        <v>98532</v>
      </c>
      <c r="AE16" s="1" t="s">
        <v>57</v>
      </c>
      <c r="AF16" s="1">
        <v>112</v>
      </c>
      <c r="AG16" s="1">
        <v>20</v>
      </c>
      <c r="AH16" s="1">
        <v>5.6</v>
      </c>
      <c r="AI16" s="1"/>
      <c r="AJ16" s="1"/>
      <c r="AK16" s="1"/>
    </row>
    <row r="17" spans="1:37" x14ac:dyDescent="0.25">
      <c r="B17" s="7">
        <v>61</v>
      </c>
      <c r="C17" s="7">
        <v>66</v>
      </c>
      <c r="D17" s="7">
        <v>68</v>
      </c>
      <c r="E17" s="7">
        <v>61</v>
      </c>
      <c r="H17" s="14">
        <v>64</v>
      </c>
      <c r="I17" s="14">
        <v>64</v>
      </c>
      <c r="J17" s="14">
        <v>64</v>
      </c>
      <c r="K17" s="14">
        <v>64</v>
      </c>
      <c r="Y17" s="12">
        <f>Y16-AA12</f>
        <v>228</v>
      </c>
      <c r="AE17" s="1"/>
      <c r="AF17" s="1"/>
      <c r="AG17" s="1"/>
      <c r="AH17" s="1"/>
      <c r="AI17" s="1"/>
      <c r="AJ17" s="1"/>
      <c r="AK17" s="1"/>
    </row>
    <row r="18" spans="1:37" ht="15.75" thickBot="1" x14ac:dyDescent="0.3">
      <c r="B18" s="7">
        <v>61</v>
      </c>
      <c r="C18" s="7">
        <v>66</v>
      </c>
      <c r="D18" s="7">
        <v>68</v>
      </c>
      <c r="E18" s="7">
        <v>61</v>
      </c>
      <c r="H18" s="14">
        <v>64</v>
      </c>
      <c r="I18" s="14">
        <v>64</v>
      </c>
      <c r="J18" s="14">
        <v>64</v>
      </c>
      <c r="K18" s="14">
        <v>64</v>
      </c>
      <c r="AE18" s="2" t="s">
        <v>32</v>
      </c>
      <c r="AF18" s="2">
        <v>340</v>
      </c>
      <c r="AG18" s="2">
        <v>23</v>
      </c>
      <c r="AH18" s="2"/>
      <c r="AI18" s="2"/>
      <c r="AJ18" s="2"/>
      <c r="AK18" s="2"/>
    </row>
    <row r="19" spans="1:37" x14ac:dyDescent="0.25">
      <c r="B19" s="7"/>
      <c r="C19" s="7">
        <v>66</v>
      </c>
      <c r="D19" s="7">
        <v>68</v>
      </c>
      <c r="E19" s="7">
        <v>61</v>
      </c>
      <c r="H19" s="14"/>
      <c r="I19" s="14">
        <v>64</v>
      </c>
      <c r="J19" s="14">
        <v>64</v>
      </c>
      <c r="K19" s="14">
        <v>64</v>
      </c>
      <c r="Y19" s="12">
        <f>AA13-Y17</f>
        <v>112</v>
      </c>
    </row>
    <row r="20" spans="1:37" x14ac:dyDescent="0.25">
      <c r="B20" s="7"/>
      <c r="C20" s="7">
        <v>66</v>
      </c>
      <c r="D20" s="7">
        <v>68</v>
      </c>
      <c r="E20" s="7">
        <v>61</v>
      </c>
      <c r="H20" s="14"/>
      <c r="I20" s="14">
        <v>64</v>
      </c>
      <c r="J20" s="14">
        <v>64</v>
      </c>
      <c r="K20" s="14">
        <v>64</v>
      </c>
    </row>
    <row r="21" spans="1:37" x14ac:dyDescent="0.25">
      <c r="B21" s="7"/>
      <c r="C21" s="7"/>
      <c r="D21" s="7"/>
      <c r="E21" s="7">
        <v>61</v>
      </c>
      <c r="H21" s="14"/>
      <c r="I21" s="14"/>
      <c r="J21" s="14"/>
      <c r="K21" s="14">
        <v>64</v>
      </c>
    </row>
    <row r="22" spans="1:37" x14ac:dyDescent="0.25">
      <c r="B22" s="7"/>
      <c r="C22" s="7"/>
      <c r="D22" s="7"/>
      <c r="E22" s="7">
        <v>61</v>
      </c>
      <c r="H22" s="14"/>
      <c r="I22" s="14"/>
      <c r="J22" s="14"/>
      <c r="K22" s="14">
        <v>64</v>
      </c>
    </row>
    <row r="24" spans="1:37" x14ac:dyDescent="0.25">
      <c r="A24" t="s">
        <v>42</v>
      </c>
      <c r="B24" s="5" t="s">
        <v>1</v>
      </c>
      <c r="C24" s="5" t="s">
        <v>2</v>
      </c>
      <c r="D24" s="5" t="s">
        <v>3</v>
      </c>
      <c r="E24" s="5" t="s">
        <v>4</v>
      </c>
      <c r="G24" s="5" t="s">
        <v>43</v>
      </c>
      <c r="H24" s="5" t="s">
        <v>1</v>
      </c>
      <c r="I24" s="5" t="s">
        <v>2</v>
      </c>
      <c r="J24" s="5" t="s">
        <v>3</v>
      </c>
      <c r="K24" s="5" t="s">
        <v>4</v>
      </c>
      <c r="M24" s="5" t="s">
        <v>45</v>
      </c>
      <c r="N24" s="5" t="s">
        <v>1</v>
      </c>
      <c r="O24" s="5" t="s">
        <v>2</v>
      </c>
      <c r="P24" s="5" t="s">
        <v>3</v>
      </c>
      <c r="Q24" s="5" t="s">
        <v>4</v>
      </c>
    </row>
    <row r="25" spans="1:37" x14ac:dyDescent="0.25">
      <c r="B25" s="15">
        <f>B2-B15</f>
        <v>1</v>
      </c>
      <c r="C25" s="15">
        <f t="shared" ref="C25:E25" si="3">C2-C15</f>
        <v>-3</v>
      </c>
      <c r="D25" s="15">
        <f t="shared" si="3"/>
        <v>0</v>
      </c>
      <c r="E25" s="15">
        <f t="shared" si="3"/>
        <v>-5</v>
      </c>
      <c r="H25" s="16">
        <f>B15-H15</f>
        <v>-3</v>
      </c>
      <c r="I25" s="16">
        <f t="shared" ref="I25:K25" si="4">C15-I15</f>
        <v>2</v>
      </c>
      <c r="J25" s="16">
        <f t="shared" si="4"/>
        <v>4</v>
      </c>
      <c r="K25" s="16">
        <f t="shared" si="4"/>
        <v>-3</v>
      </c>
      <c r="N25" s="9">
        <f>B25*B25</f>
        <v>1</v>
      </c>
      <c r="O25" s="9">
        <f t="shared" ref="O25:Q25" si="5">C25*C25</f>
        <v>9</v>
      </c>
      <c r="P25" s="9">
        <f t="shared" si="5"/>
        <v>0</v>
      </c>
      <c r="Q25" s="9">
        <f t="shared" si="5"/>
        <v>25</v>
      </c>
    </row>
    <row r="26" spans="1:37" x14ac:dyDescent="0.25">
      <c r="B26" s="15">
        <f t="shared" ref="B26:E26" si="6">B3-B16</f>
        <v>-1</v>
      </c>
      <c r="C26" s="15">
        <f t="shared" si="6"/>
        <v>1</v>
      </c>
      <c r="D26" s="15">
        <f t="shared" si="6"/>
        <v>-2</v>
      </c>
      <c r="E26" s="15">
        <f t="shared" si="6"/>
        <v>1</v>
      </c>
      <c r="H26" s="16">
        <f t="shared" ref="H26:H28" si="7">B16-H16</f>
        <v>-3</v>
      </c>
      <c r="I26" s="16">
        <f t="shared" ref="I26:I30" si="8">C16-I16</f>
        <v>2</v>
      </c>
      <c r="J26" s="16">
        <f t="shared" ref="J26:J30" si="9">D16-J16</f>
        <v>4</v>
      </c>
      <c r="K26" s="16">
        <f t="shared" ref="K26:K32" si="10">E16-K16</f>
        <v>-3</v>
      </c>
      <c r="N26" s="9">
        <f t="shared" ref="N26:N28" si="11">B26*B26</f>
        <v>1</v>
      </c>
      <c r="O26" s="9">
        <f t="shared" ref="O26:O30" si="12">C26*C26</f>
        <v>1</v>
      </c>
      <c r="P26" s="9">
        <f t="shared" ref="P26:P30" si="13">D26*D26</f>
        <v>4</v>
      </c>
      <c r="Q26" s="9">
        <f t="shared" ref="Q26:Q32" si="14">E26*E26</f>
        <v>1</v>
      </c>
    </row>
    <row r="27" spans="1:37" x14ac:dyDescent="0.25">
      <c r="B27" s="15">
        <f t="shared" ref="B27:E27" si="15">B4-B17</f>
        <v>2</v>
      </c>
      <c r="C27" s="15">
        <f t="shared" si="15"/>
        <v>5</v>
      </c>
      <c r="D27" s="15">
        <f t="shared" si="15"/>
        <v>3</v>
      </c>
      <c r="E27" s="15">
        <f t="shared" si="15"/>
        <v>-1</v>
      </c>
      <c r="H27" s="16">
        <f t="shared" si="7"/>
        <v>-3</v>
      </c>
      <c r="I27" s="16">
        <f t="shared" si="8"/>
        <v>2</v>
      </c>
      <c r="J27" s="16">
        <f t="shared" si="9"/>
        <v>4</v>
      </c>
      <c r="K27" s="16">
        <f t="shared" si="10"/>
        <v>-3</v>
      </c>
      <c r="N27" s="9">
        <f t="shared" si="11"/>
        <v>4</v>
      </c>
      <c r="O27" s="9">
        <f t="shared" si="12"/>
        <v>25</v>
      </c>
      <c r="P27" s="9">
        <f t="shared" si="13"/>
        <v>9</v>
      </c>
      <c r="Q27" s="9">
        <f t="shared" si="14"/>
        <v>1</v>
      </c>
    </row>
    <row r="28" spans="1:37" x14ac:dyDescent="0.25">
      <c r="B28" s="15">
        <f t="shared" ref="B28:E28" si="16">B5-B18</f>
        <v>-2</v>
      </c>
      <c r="C28" s="15">
        <f t="shared" si="16"/>
        <v>-2</v>
      </c>
      <c r="D28" s="15">
        <f t="shared" si="16"/>
        <v>-1</v>
      </c>
      <c r="E28" s="15">
        <f t="shared" si="16"/>
        <v>0</v>
      </c>
      <c r="H28" s="16">
        <f t="shared" si="7"/>
        <v>-3</v>
      </c>
      <c r="I28" s="16">
        <f t="shared" si="8"/>
        <v>2</v>
      </c>
      <c r="J28" s="16">
        <f t="shared" si="9"/>
        <v>4</v>
      </c>
      <c r="K28" s="16">
        <f t="shared" si="10"/>
        <v>-3</v>
      </c>
      <c r="N28" s="9">
        <f t="shared" si="11"/>
        <v>4</v>
      </c>
      <c r="O28" s="9">
        <f t="shared" si="12"/>
        <v>4</v>
      </c>
      <c r="P28" s="9">
        <f t="shared" si="13"/>
        <v>1</v>
      </c>
      <c r="Q28" s="9">
        <f t="shared" si="14"/>
        <v>0</v>
      </c>
    </row>
    <row r="29" spans="1:37" x14ac:dyDescent="0.25">
      <c r="B29" s="15"/>
      <c r="C29" s="15">
        <f t="shared" ref="C29:E29" si="17">C6-C19</f>
        <v>-1</v>
      </c>
      <c r="D29" s="15">
        <f t="shared" si="17"/>
        <v>0</v>
      </c>
      <c r="E29" s="15">
        <f t="shared" si="17"/>
        <v>2</v>
      </c>
      <c r="H29" s="16"/>
      <c r="I29" s="16">
        <f t="shared" si="8"/>
        <v>2</v>
      </c>
      <c r="J29" s="16">
        <f t="shared" si="9"/>
        <v>4</v>
      </c>
      <c r="K29" s="16">
        <f t="shared" si="10"/>
        <v>-3</v>
      </c>
      <c r="N29" s="9"/>
      <c r="O29" s="9">
        <f t="shared" si="12"/>
        <v>1</v>
      </c>
      <c r="P29" s="9">
        <f t="shared" si="13"/>
        <v>0</v>
      </c>
      <c r="Q29" s="9">
        <f t="shared" si="14"/>
        <v>4</v>
      </c>
    </row>
    <row r="30" spans="1:37" x14ac:dyDescent="0.25">
      <c r="B30" s="15"/>
      <c r="C30" s="15">
        <f t="shared" ref="C30:E30" si="18">C7-C20</f>
        <v>0</v>
      </c>
      <c r="D30" s="15">
        <f t="shared" si="18"/>
        <v>0</v>
      </c>
      <c r="E30" s="15">
        <f t="shared" si="18"/>
        <v>3</v>
      </c>
      <c r="H30" s="16"/>
      <c r="I30" s="16">
        <f t="shared" si="8"/>
        <v>2</v>
      </c>
      <c r="J30" s="16">
        <f t="shared" si="9"/>
        <v>4</v>
      </c>
      <c r="K30" s="16">
        <f t="shared" si="10"/>
        <v>-3</v>
      </c>
      <c r="N30" s="9"/>
      <c r="O30" s="9">
        <f t="shared" si="12"/>
        <v>0</v>
      </c>
      <c r="P30" s="9">
        <f t="shared" si="13"/>
        <v>0</v>
      </c>
      <c r="Q30" s="9">
        <f t="shared" si="14"/>
        <v>9</v>
      </c>
    </row>
    <row r="31" spans="1:37" x14ac:dyDescent="0.25">
      <c r="B31" s="15"/>
      <c r="C31" s="15"/>
      <c r="D31" s="15"/>
      <c r="E31" s="15">
        <f t="shared" ref="E31" si="19">E8-E21</f>
        <v>2</v>
      </c>
      <c r="H31" s="16"/>
      <c r="I31" s="16"/>
      <c r="J31" s="16"/>
      <c r="K31" s="16">
        <f t="shared" si="10"/>
        <v>-3</v>
      </c>
      <c r="N31" s="9"/>
      <c r="O31" s="9"/>
      <c r="P31" s="9"/>
      <c r="Q31" s="9">
        <f t="shared" si="14"/>
        <v>4</v>
      </c>
    </row>
    <row r="32" spans="1:37" x14ac:dyDescent="0.25">
      <c r="B32" s="15"/>
      <c r="C32" s="15"/>
      <c r="D32" s="15"/>
      <c r="E32" s="15">
        <f t="shared" ref="E32" si="20">E9-E22</f>
        <v>-2</v>
      </c>
      <c r="H32" s="16"/>
      <c r="I32" s="16"/>
      <c r="J32" s="16"/>
      <c r="K32" s="16">
        <f t="shared" si="10"/>
        <v>-3</v>
      </c>
      <c r="N32" s="9"/>
      <c r="O32" s="9"/>
      <c r="P32" s="9"/>
      <c r="Q32" s="9">
        <f t="shared" si="14"/>
        <v>4</v>
      </c>
      <c r="S32" s="9" t="s">
        <v>47</v>
      </c>
      <c r="T32" s="9">
        <f>SUMSQ(B25:E32)</f>
        <v>112</v>
      </c>
    </row>
    <row r="35" spans="1:20" x14ac:dyDescent="0.25">
      <c r="A35" t="s">
        <v>44</v>
      </c>
      <c r="B35" s="5" t="s">
        <v>1</v>
      </c>
      <c r="C35" s="5" t="s">
        <v>2</v>
      </c>
      <c r="D35" s="5" t="s">
        <v>3</v>
      </c>
      <c r="E35" s="5" t="s">
        <v>4</v>
      </c>
      <c r="G35" s="5" t="s">
        <v>46</v>
      </c>
      <c r="H35" s="5" t="s">
        <v>1</v>
      </c>
      <c r="I35" s="5" t="s">
        <v>2</v>
      </c>
      <c r="J35" s="5" t="s">
        <v>3</v>
      </c>
      <c r="K35" s="5" t="s">
        <v>4</v>
      </c>
      <c r="M35" s="5" t="s">
        <v>48</v>
      </c>
      <c r="N35" s="5" t="s">
        <v>1</v>
      </c>
      <c r="O35" s="5" t="s">
        <v>2</v>
      </c>
      <c r="P35" s="5" t="s">
        <v>3</v>
      </c>
      <c r="Q35" s="5" t="s">
        <v>4</v>
      </c>
    </row>
    <row r="36" spans="1:20" x14ac:dyDescent="0.25">
      <c r="B36" s="17">
        <f>B2-H15</f>
        <v>-2</v>
      </c>
      <c r="C36" s="17">
        <f t="shared" ref="C36:E36" si="21">C2-I15</f>
        <v>-1</v>
      </c>
      <c r="D36" s="17">
        <f t="shared" si="21"/>
        <v>4</v>
      </c>
      <c r="E36" s="17">
        <f t="shared" si="21"/>
        <v>-8</v>
      </c>
      <c r="H36" s="11">
        <f>H25*H25</f>
        <v>9</v>
      </c>
      <c r="I36" s="11">
        <f t="shared" ref="I36:K36" si="22">I25*I25</f>
        <v>4</v>
      </c>
      <c r="J36" s="11">
        <f t="shared" si="22"/>
        <v>16</v>
      </c>
      <c r="K36" s="11">
        <f t="shared" si="22"/>
        <v>9</v>
      </c>
      <c r="N36" s="10">
        <f>B36*B36</f>
        <v>4</v>
      </c>
      <c r="O36" s="10">
        <f t="shared" ref="O36:Q36" si="23">C36*C36</f>
        <v>1</v>
      </c>
      <c r="P36" s="10">
        <f t="shared" si="23"/>
        <v>16</v>
      </c>
      <c r="Q36" s="10">
        <f t="shared" si="23"/>
        <v>64</v>
      </c>
    </row>
    <row r="37" spans="1:20" x14ac:dyDescent="0.25">
      <c r="B37" s="17">
        <f t="shared" ref="B37:B39" si="24">B3-H16</f>
        <v>-4</v>
      </c>
      <c r="C37" s="17">
        <f t="shared" ref="C37:C41" si="25">C3-I16</f>
        <v>3</v>
      </c>
      <c r="D37" s="17">
        <f t="shared" ref="D37:D41" si="26">D3-J16</f>
        <v>2</v>
      </c>
      <c r="E37" s="17">
        <f t="shared" ref="E37:E43" si="27">E3-K16</f>
        <v>-2</v>
      </c>
      <c r="H37" s="11">
        <f t="shared" ref="H37:K37" si="28">H26*H26</f>
        <v>9</v>
      </c>
      <c r="I37" s="11">
        <f t="shared" si="28"/>
        <v>4</v>
      </c>
      <c r="J37" s="11">
        <f t="shared" si="28"/>
        <v>16</v>
      </c>
      <c r="K37" s="11">
        <f t="shared" si="28"/>
        <v>9</v>
      </c>
      <c r="N37" s="10">
        <f t="shared" ref="N37:N39" si="29">B37*B37</f>
        <v>16</v>
      </c>
      <c r="O37" s="10">
        <f t="shared" ref="O37:O41" si="30">C37*C37</f>
        <v>9</v>
      </c>
      <c r="P37" s="10">
        <f t="shared" ref="P37:P41" si="31">D37*D37</f>
        <v>4</v>
      </c>
      <c r="Q37" s="10">
        <f t="shared" ref="Q37:Q43" si="32">E37*E37</f>
        <v>4</v>
      </c>
    </row>
    <row r="38" spans="1:20" x14ac:dyDescent="0.25">
      <c r="B38" s="17">
        <f t="shared" si="24"/>
        <v>-1</v>
      </c>
      <c r="C38" s="17">
        <f t="shared" si="25"/>
        <v>7</v>
      </c>
      <c r="D38" s="17">
        <f t="shared" si="26"/>
        <v>7</v>
      </c>
      <c r="E38" s="17">
        <f t="shared" si="27"/>
        <v>-4</v>
      </c>
      <c r="H38" s="11">
        <f t="shared" ref="H38:K38" si="33">H27*H27</f>
        <v>9</v>
      </c>
      <c r="I38" s="11">
        <f t="shared" si="33"/>
        <v>4</v>
      </c>
      <c r="J38" s="11">
        <f t="shared" si="33"/>
        <v>16</v>
      </c>
      <c r="K38" s="11">
        <f t="shared" si="33"/>
        <v>9</v>
      </c>
      <c r="N38" s="10">
        <f t="shared" si="29"/>
        <v>1</v>
      </c>
      <c r="O38" s="10">
        <f t="shared" si="30"/>
        <v>49</v>
      </c>
      <c r="P38" s="10">
        <f t="shared" si="31"/>
        <v>49</v>
      </c>
      <c r="Q38" s="10">
        <f t="shared" si="32"/>
        <v>16</v>
      </c>
    </row>
    <row r="39" spans="1:20" x14ac:dyDescent="0.25">
      <c r="B39" s="17">
        <f t="shared" si="24"/>
        <v>-5</v>
      </c>
      <c r="C39" s="17">
        <f t="shared" si="25"/>
        <v>0</v>
      </c>
      <c r="D39" s="17">
        <f t="shared" si="26"/>
        <v>3</v>
      </c>
      <c r="E39" s="17">
        <f t="shared" si="27"/>
        <v>-3</v>
      </c>
      <c r="H39" s="11">
        <f t="shared" ref="H39:K39" si="34">H28*H28</f>
        <v>9</v>
      </c>
      <c r="I39" s="11">
        <f t="shared" si="34"/>
        <v>4</v>
      </c>
      <c r="J39" s="11">
        <f t="shared" si="34"/>
        <v>16</v>
      </c>
      <c r="K39" s="11">
        <f t="shared" si="34"/>
        <v>9</v>
      </c>
      <c r="N39" s="10">
        <f t="shared" si="29"/>
        <v>25</v>
      </c>
      <c r="O39" s="10">
        <f t="shared" si="30"/>
        <v>0</v>
      </c>
      <c r="P39" s="10">
        <f t="shared" si="31"/>
        <v>9</v>
      </c>
      <c r="Q39" s="10">
        <f t="shared" si="32"/>
        <v>9</v>
      </c>
    </row>
    <row r="40" spans="1:20" x14ac:dyDescent="0.25">
      <c r="B40" s="17"/>
      <c r="C40" s="17">
        <f t="shared" si="25"/>
        <v>1</v>
      </c>
      <c r="D40" s="17">
        <f t="shared" si="26"/>
        <v>4</v>
      </c>
      <c r="E40" s="17">
        <f t="shared" si="27"/>
        <v>-1</v>
      </c>
      <c r="H40" s="11"/>
      <c r="I40" s="11">
        <f t="shared" ref="I40:K40" si="35">I29*I29</f>
        <v>4</v>
      </c>
      <c r="J40" s="11">
        <f t="shared" si="35"/>
        <v>16</v>
      </c>
      <c r="K40" s="11">
        <f t="shared" si="35"/>
        <v>9</v>
      </c>
      <c r="N40" s="10"/>
      <c r="O40" s="10">
        <f t="shared" si="30"/>
        <v>1</v>
      </c>
      <c r="P40" s="10">
        <f t="shared" si="31"/>
        <v>16</v>
      </c>
      <c r="Q40" s="10">
        <f t="shared" si="32"/>
        <v>1</v>
      </c>
    </row>
    <row r="41" spans="1:20" x14ac:dyDescent="0.25">
      <c r="B41" s="17"/>
      <c r="C41" s="17">
        <f t="shared" si="25"/>
        <v>2</v>
      </c>
      <c r="D41" s="17">
        <f t="shared" si="26"/>
        <v>4</v>
      </c>
      <c r="E41" s="17">
        <f t="shared" si="27"/>
        <v>0</v>
      </c>
      <c r="H41" s="11"/>
      <c r="I41" s="11">
        <f t="shared" ref="I41:K41" si="36">I30*I30</f>
        <v>4</v>
      </c>
      <c r="J41" s="11">
        <f t="shared" si="36"/>
        <v>16</v>
      </c>
      <c r="K41" s="11">
        <f t="shared" si="36"/>
        <v>9</v>
      </c>
      <c r="N41" s="10"/>
      <c r="O41" s="10">
        <f t="shared" si="30"/>
        <v>4</v>
      </c>
      <c r="P41" s="10">
        <f t="shared" si="31"/>
        <v>16</v>
      </c>
      <c r="Q41" s="10">
        <f t="shared" si="32"/>
        <v>0</v>
      </c>
    </row>
    <row r="42" spans="1:20" x14ac:dyDescent="0.25">
      <c r="B42" s="17"/>
      <c r="C42" s="17"/>
      <c r="D42" s="17"/>
      <c r="E42" s="17">
        <f t="shared" si="27"/>
        <v>-1</v>
      </c>
      <c r="H42" s="11"/>
      <c r="I42" s="11"/>
      <c r="J42" s="11"/>
      <c r="K42" s="11">
        <f t="shared" ref="K42" si="37">K31*K31</f>
        <v>9</v>
      </c>
      <c r="N42" s="10"/>
      <c r="O42" s="10"/>
      <c r="P42" s="10"/>
      <c r="Q42" s="10">
        <f t="shared" si="32"/>
        <v>1</v>
      </c>
    </row>
    <row r="43" spans="1:20" x14ac:dyDescent="0.25">
      <c r="B43" s="17"/>
      <c r="C43" s="17"/>
      <c r="D43" s="17"/>
      <c r="E43" s="17">
        <f t="shared" si="27"/>
        <v>-5</v>
      </c>
      <c r="H43" s="11"/>
      <c r="I43" s="11"/>
      <c r="J43" s="11"/>
      <c r="K43" s="11">
        <f t="shared" ref="K43" si="38">K32*K32</f>
        <v>9</v>
      </c>
      <c r="N43" s="10"/>
      <c r="O43" s="10"/>
      <c r="P43" s="10"/>
      <c r="Q43" s="10">
        <f t="shared" si="32"/>
        <v>25</v>
      </c>
      <c r="S43" s="10" t="s">
        <v>47</v>
      </c>
      <c r="T43" s="10">
        <f>SUMSQ(B36:E43)</f>
        <v>340</v>
      </c>
    </row>
    <row r="45" spans="1:20" x14ac:dyDescent="0.25">
      <c r="J45" s="11" t="s">
        <v>47</v>
      </c>
      <c r="K45" s="11">
        <f>SUMSQ(H25:K32)</f>
        <v>228</v>
      </c>
    </row>
    <row r="46" spans="1:20" x14ac:dyDescent="0.25">
      <c r="T46" s="18">
        <f>T32+K45</f>
        <v>340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D8059-D683-4C95-8277-37FF974FE345}">
  <dimension ref="A1:C14"/>
  <sheetViews>
    <sheetView workbookViewId="0">
      <selection sqref="A1:C14"/>
    </sheetView>
  </sheetViews>
  <sheetFormatPr defaultRowHeight="15" x14ac:dyDescent="0.25"/>
  <sheetData>
    <row r="1" spans="1:3" x14ac:dyDescent="0.25">
      <c r="A1" t="s">
        <v>87</v>
      </c>
      <c r="B1" t="s">
        <v>88</v>
      </c>
      <c r="C1" t="s">
        <v>89</v>
      </c>
    </row>
    <row r="2" spans="1:3" x14ac:dyDescent="0.25">
      <c r="A2">
        <v>28</v>
      </c>
      <c r="B2" t="s">
        <v>1</v>
      </c>
      <c r="C2">
        <v>13.3</v>
      </c>
    </row>
    <row r="3" spans="1:3" x14ac:dyDescent="0.25">
      <c r="A3">
        <v>20</v>
      </c>
      <c r="B3" t="s">
        <v>1</v>
      </c>
      <c r="C3">
        <v>8.9</v>
      </c>
    </row>
    <row r="4" spans="1:3" x14ac:dyDescent="0.25">
      <c r="A4">
        <v>32</v>
      </c>
      <c r="B4" t="s">
        <v>1</v>
      </c>
      <c r="C4">
        <v>15.1</v>
      </c>
    </row>
    <row r="5" spans="1:3" x14ac:dyDescent="0.25">
      <c r="A5">
        <v>22</v>
      </c>
      <c r="B5" t="s">
        <v>1</v>
      </c>
      <c r="C5">
        <v>10.4</v>
      </c>
    </row>
    <row r="6" spans="1:3" x14ac:dyDescent="0.25">
      <c r="A6">
        <v>29</v>
      </c>
      <c r="B6" t="s">
        <v>2</v>
      </c>
      <c r="C6">
        <v>13.1</v>
      </c>
    </row>
    <row r="7" spans="1:3" x14ac:dyDescent="0.25">
      <c r="A7">
        <v>27</v>
      </c>
      <c r="B7" t="s">
        <v>2</v>
      </c>
      <c r="C7">
        <v>12.4</v>
      </c>
    </row>
    <row r="8" spans="1:3" x14ac:dyDescent="0.25">
      <c r="A8">
        <v>28</v>
      </c>
      <c r="B8" t="s">
        <v>2</v>
      </c>
      <c r="C8">
        <v>13.2</v>
      </c>
    </row>
    <row r="9" spans="1:3" x14ac:dyDescent="0.25">
      <c r="A9">
        <v>26</v>
      </c>
      <c r="B9" t="s">
        <v>2</v>
      </c>
      <c r="C9">
        <v>11.8</v>
      </c>
    </row>
    <row r="10" spans="1:3" x14ac:dyDescent="0.25">
      <c r="A10">
        <v>21</v>
      </c>
      <c r="B10" t="s">
        <v>3</v>
      </c>
      <c r="C10">
        <v>11.5</v>
      </c>
    </row>
    <row r="11" spans="1:3" x14ac:dyDescent="0.25">
      <c r="A11">
        <v>27</v>
      </c>
      <c r="B11" t="s">
        <v>3</v>
      </c>
      <c r="C11">
        <v>14.2</v>
      </c>
    </row>
    <row r="12" spans="1:3" x14ac:dyDescent="0.25">
      <c r="A12">
        <v>29</v>
      </c>
      <c r="B12" t="s">
        <v>3</v>
      </c>
      <c r="C12">
        <v>15.4</v>
      </c>
    </row>
    <row r="13" spans="1:3" x14ac:dyDescent="0.25">
      <c r="A13">
        <v>23</v>
      </c>
      <c r="B13" t="s">
        <v>3</v>
      </c>
      <c r="C13">
        <v>13.1</v>
      </c>
    </row>
    <row r="14" spans="1:3" x14ac:dyDescent="0.25">
      <c r="A14">
        <v>25</v>
      </c>
      <c r="B14" t="s">
        <v>3</v>
      </c>
      <c r="C14">
        <v>13.8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CF85B-260A-4974-BF33-7FDB3FE2E8E2}">
  <dimension ref="A1:D14"/>
  <sheetViews>
    <sheetView tabSelected="1" workbookViewId="0">
      <selection activeCell="C23" sqref="C23"/>
    </sheetView>
  </sheetViews>
  <sheetFormatPr defaultRowHeight="15" x14ac:dyDescent="0.25"/>
  <sheetData>
    <row r="1" spans="1:4" x14ac:dyDescent="0.25">
      <c r="A1" t="s">
        <v>87</v>
      </c>
      <c r="B1" t="s">
        <v>65</v>
      </c>
      <c r="C1" t="s">
        <v>66</v>
      </c>
      <c r="D1" t="s">
        <v>89</v>
      </c>
    </row>
    <row r="2" spans="1:4" x14ac:dyDescent="0.25">
      <c r="A2">
        <v>28</v>
      </c>
      <c r="B2">
        <v>0</v>
      </c>
      <c r="C2">
        <v>0</v>
      </c>
      <c r="D2">
        <v>13.3</v>
      </c>
    </row>
    <row r="3" spans="1:4" x14ac:dyDescent="0.25">
      <c r="A3">
        <v>20</v>
      </c>
      <c r="B3">
        <v>0</v>
      </c>
      <c r="C3">
        <v>0</v>
      </c>
      <c r="D3">
        <v>8.9</v>
      </c>
    </row>
    <row r="4" spans="1:4" x14ac:dyDescent="0.25">
      <c r="A4">
        <v>32</v>
      </c>
      <c r="B4">
        <v>0</v>
      </c>
      <c r="C4">
        <v>0</v>
      </c>
      <c r="D4">
        <v>15.1</v>
      </c>
    </row>
    <row r="5" spans="1:4" x14ac:dyDescent="0.25">
      <c r="A5">
        <v>22</v>
      </c>
      <c r="B5">
        <v>0</v>
      </c>
      <c r="C5">
        <v>0</v>
      </c>
      <c r="D5">
        <v>10.4</v>
      </c>
    </row>
    <row r="6" spans="1:4" x14ac:dyDescent="0.25">
      <c r="A6">
        <v>29</v>
      </c>
      <c r="B6">
        <v>1</v>
      </c>
      <c r="C6">
        <v>0</v>
      </c>
      <c r="D6">
        <v>13.1</v>
      </c>
    </row>
    <row r="7" spans="1:4" x14ac:dyDescent="0.25">
      <c r="A7">
        <v>27</v>
      </c>
      <c r="B7">
        <v>1</v>
      </c>
      <c r="C7">
        <v>0</v>
      </c>
      <c r="D7">
        <v>12.4</v>
      </c>
    </row>
    <row r="8" spans="1:4" x14ac:dyDescent="0.25">
      <c r="A8">
        <v>28</v>
      </c>
      <c r="B8">
        <v>1</v>
      </c>
      <c r="C8">
        <v>0</v>
      </c>
      <c r="D8">
        <v>13.2</v>
      </c>
    </row>
    <row r="9" spans="1:4" x14ac:dyDescent="0.25">
      <c r="A9">
        <v>26</v>
      </c>
      <c r="B9">
        <v>1</v>
      </c>
      <c r="C9">
        <v>0</v>
      </c>
      <c r="D9">
        <v>11.8</v>
      </c>
    </row>
    <row r="10" spans="1:4" x14ac:dyDescent="0.25">
      <c r="A10">
        <v>21</v>
      </c>
      <c r="B10">
        <v>0</v>
      </c>
      <c r="C10">
        <v>1</v>
      </c>
      <c r="D10">
        <v>11.5</v>
      </c>
    </row>
    <row r="11" spans="1:4" x14ac:dyDescent="0.25">
      <c r="A11">
        <v>27</v>
      </c>
      <c r="B11">
        <v>0</v>
      </c>
      <c r="C11">
        <v>1</v>
      </c>
      <c r="D11">
        <v>14.2</v>
      </c>
    </row>
    <row r="12" spans="1:4" x14ac:dyDescent="0.25">
      <c r="A12">
        <v>29</v>
      </c>
      <c r="B12">
        <v>0</v>
      </c>
      <c r="C12">
        <v>1</v>
      </c>
      <c r="D12">
        <v>15.4</v>
      </c>
    </row>
    <row r="13" spans="1:4" x14ac:dyDescent="0.25">
      <c r="A13">
        <v>23</v>
      </c>
      <c r="B13">
        <v>0</v>
      </c>
      <c r="C13">
        <v>1</v>
      </c>
      <c r="D13">
        <v>13.1</v>
      </c>
    </row>
    <row r="14" spans="1:4" x14ac:dyDescent="0.25">
      <c r="A14">
        <v>25</v>
      </c>
      <c r="B14">
        <v>0</v>
      </c>
      <c r="C14">
        <v>1</v>
      </c>
      <c r="D14">
        <v>13.8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8D544-46EB-49CB-85BE-BE37A4E8D2B4}">
  <dimension ref="A1:P84"/>
  <sheetViews>
    <sheetView topLeftCell="A7" workbookViewId="0">
      <selection activeCell="F23" sqref="F23"/>
    </sheetView>
  </sheetViews>
  <sheetFormatPr defaultColWidth="9.7109375" defaultRowHeight="15" x14ac:dyDescent="0.25"/>
  <sheetData>
    <row r="1" spans="1:13" x14ac:dyDescent="0.25">
      <c r="B1" s="25" t="s">
        <v>64</v>
      </c>
      <c r="C1" s="25" t="s">
        <v>65</v>
      </c>
      <c r="D1" s="25" t="s">
        <v>66</v>
      </c>
      <c r="E1" s="25" t="s">
        <v>67</v>
      </c>
    </row>
    <row r="2" spans="1:13" x14ac:dyDescent="0.25">
      <c r="A2" s="24" t="s">
        <v>1</v>
      </c>
      <c r="B2" s="13">
        <v>62</v>
      </c>
      <c r="C2">
        <v>1</v>
      </c>
      <c r="D2">
        <v>0</v>
      </c>
      <c r="E2">
        <v>0</v>
      </c>
      <c r="H2" t="s">
        <v>68</v>
      </c>
    </row>
    <row r="3" spans="1:13" ht="15.75" thickBot="1" x14ac:dyDescent="0.3">
      <c r="A3" s="24"/>
      <c r="B3" s="13">
        <v>60</v>
      </c>
      <c r="C3">
        <v>1</v>
      </c>
      <c r="D3">
        <v>0</v>
      </c>
      <c r="E3">
        <v>0</v>
      </c>
    </row>
    <row r="4" spans="1:13" x14ac:dyDescent="0.25">
      <c r="A4" s="24"/>
      <c r="B4" s="13">
        <v>63</v>
      </c>
      <c r="C4">
        <v>1</v>
      </c>
      <c r="D4">
        <v>0</v>
      </c>
      <c r="E4">
        <v>0</v>
      </c>
      <c r="H4" s="26" t="s">
        <v>69</v>
      </c>
      <c r="I4" s="26"/>
    </row>
    <row r="5" spans="1:13" x14ac:dyDescent="0.25">
      <c r="A5" s="24"/>
      <c r="B5" s="13">
        <v>59</v>
      </c>
      <c r="C5">
        <v>1</v>
      </c>
      <c r="D5">
        <v>0</v>
      </c>
      <c r="E5">
        <v>0</v>
      </c>
      <c r="H5" s="1" t="s">
        <v>70</v>
      </c>
      <c r="I5" s="1">
        <v>0.81889452024916953</v>
      </c>
    </row>
    <row r="6" spans="1:13" x14ac:dyDescent="0.25">
      <c r="A6" s="24" t="s">
        <v>2</v>
      </c>
      <c r="B6" s="23">
        <v>63</v>
      </c>
      <c r="C6">
        <v>0</v>
      </c>
      <c r="D6">
        <v>1</v>
      </c>
      <c r="E6">
        <v>0</v>
      </c>
      <c r="H6" s="1" t="s">
        <v>71</v>
      </c>
      <c r="I6" s="1">
        <v>0.6705882352941176</v>
      </c>
    </row>
    <row r="7" spans="1:13" x14ac:dyDescent="0.25">
      <c r="A7" s="24"/>
      <c r="B7" s="23">
        <v>67</v>
      </c>
      <c r="C7">
        <v>0</v>
      </c>
      <c r="D7">
        <v>1</v>
      </c>
      <c r="E7">
        <v>0</v>
      </c>
      <c r="H7" s="1" t="s">
        <v>72</v>
      </c>
      <c r="I7" s="1">
        <v>0.62117647058823522</v>
      </c>
    </row>
    <row r="8" spans="1:13" x14ac:dyDescent="0.25">
      <c r="A8" s="24"/>
      <c r="B8" s="23">
        <v>71</v>
      </c>
      <c r="C8">
        <v>0</v>
      </c>
      <c r="D8">
        <v>1</v>
      </c>
      <c r="E8">
        <v>0</v>
      </c>
      <c r="H8" s="1" t="s">
        <v>73</v>
      </c>
      <c r="I8" s="1">
        <v>2.3664319132398464</v>
      </c>
    </row>
    <row r="9" spans="1:13" ht="15.75" thickBot="1" x14ac:dyDescent="0.3">
      <c r="A9" s="24"/>
      <c r="B9" s="23">
        <v>64</v>
      </c>
      <c r="C9">
        <v>0</v>
      </c>
      <c r="D9">
        <v>1</v>
      </c>
      <c r="E9">
        <v>0</v>
      </c>
      <c r="H9" s="2" t="s">
        <v>74</v>
      </c>
      <c r="I9" s="2">
        <v>24</v>
      </c>
    </row>
    <row r="10" spans="1:13" x14ac:dyDescent="0.25">
      <c r="A10" s="24"/>
      <c r="B10" s="23">
        <v>65</v>
      </c>
      <c r="C10">
        <v>0</v>
      </c>
      <c r="D10">
        <v>1</v>
      </c>
      <c r="E10">
        <v>0</v>
      </c>
    </row>
    <row r="11" spans="1:13" ht="15.75" thickBot="1" x14ac:dyDescent="0.3">
      <c r="A11" s="24"/>
      <c r="B11" s="23">
        <v>66</v>
      </c>
      <c r="C11">
        <v>0</v>
      </c>
      <c r="D11">
        <v>1</v>
      </c>
      <c r="E11">
        <v>0</v>
      </c>
      <c r="H11" t="s">
        <v>21</v>
      </c>
    </row>
    <row r="12" spans="1:13" x14ac:dyDescent="0.25">
      <c r="A12" s="24" t="s">
        <v>3</v>
      </c>
      <c r="B12" s="6">
        <v>68</v>
      </c>
      <c r="C12">
        <v>0</v>
      </c>
      <c r="D12">
        <v>0</v>
      </c>
      <c r="E12">
        <v>1</v>
      </c>
      <c r="H12" s="3"/>
      <c r="I12" s="3" t="s">
        <v>24</v>
      </c>
      <c r="J12" s="3" t="s">
        <v>23</v>
      </c>
      <c r="K12" s="3" t="s">
        <v>25</v>
      </c>
      <c r="L12" s="3" t="s">
        <v>26</v>
      </c>
      <c r="M12" s="3" t="s">
        <v>78</v>
      </c>
    </row>
    <row r="13" spans="1:13" x14ac:dyDescent="0.25">
      <c r="A13" s="24"/>
      <c r="B13" s="6">
        <v>66</v>
      </c>
      <c r="C13">
        <v>0</v>
      </c>
      <c r="D13">
        <v>0</v>
      </c>
      <c r="E13">
        <v>1</v>
      </c>
      <c r="H13" s="1" t="s">
        <v>75</v>
      </c>
      <c r="I13" s="1">
        <v>3</v>
      </c>
      <c r="J13" s="1">
        <v>228</v>
      </c>
      <c r="K13" s="1">
        <v>76</v>
      </c>
      <c r="L13" s="1">
        <v>13.571428571428573</v>
      </c>
      <c r="M13" s="1">
        <v>4.6584709846947918E-5</v>
      </c>
    </row>
    <row r="14" spans="1:13" x14ac:dyDescent="0.25">
      <c r="A14" s="24"/>
      <c r="B14" s="6">
        <v>71</v>
      </c>
      <c r="C14">
        <v>0</v>
      </c>
      <c r="D14">
        <v>0</v>
      </c>
      <c r="E14">
        <v>1</v>
      </c>
      <c r="H14" s="1" t="s">
        <v>76</v>
      </c>
      <c r="I14" s="1">
        <v>20</v>
      </c>
      <c r="J14" s="1">
        <v>112</v>
      </c>
      <c r="K14" s="1">
        <v>5.6</v>
      </c>
      <c r="L14" s="1"/>
      <c r="M14" s="1"/>
    </row>
    <row r="15" spans="1:13" ht="15.75" thickBot="1" x14ac:dyDescent="0.3">
      <c r="A15" s="24"/>
      <c r="B15" s="6">
        <v>67</v>
      </c>
      <c r="C15">
        <v>0</v>
      </c>
      <c r="D15">
        <v>0</v>
      </c>
      <c r="E15">
        <v>1</v>
      </c>
      <c r="H15" s="2" t="s">
        <v>32</v>
      </c>
      <c r="I15" s="2">
        <v>23</v>
      </c>
      <c r="J15" s="2">
        <v>340</v>
      </c>
      <c r="K15" s="2"/>
      <c r="L15" s="2"/>
      <c r="M15" s="2"/>
    </row>
    <row r="16" spans="1:13" ht="15.75" thickBot="1" x14ac:dyDescent="0.3">
      <c r="A16" s="24"/>
      <c r="B16" s="6">
        <v>68</v>
      </c>
      <c r="C16">
        <v>0</v>
      </c>
      <c r="D16">
        <v>0</v>
      </c>
      <c r="E16">
        <v>1</v>
      </c>
    </row>
    <row r="17" spans="1:16" x14ac:dyDescent="0.25">
      <c r="A17" s="24"/>
      <c r="B17" s="6">
        <v>68</v>
      </c>
      <c r="C17">
        <v>0</v>
      </c>
      <c r="D17">
        <v>0</v>
      </c>
      <c r="E17">
        <v>1</v>
      </c>
      <c r="H17" s="3"/>
      <c r="I17" s="3" t="s">
        <v>79</v>
      </c>
      <c r="J17" s="3" t="s">
        <v>73</v>
      </c>
      <c r="K17" s="3" t="s">
        <v>80</v>
      </c>
      <c r="L17" s="3" t="s">
        <v>27</v>
      </c>
      <c r="M17" s="3" t="s">
        <v>81</v>
      </c>
      <c r="N17" s="3" t="s">
        <v>82</v>
      </c>
      <c r="O17" s="3" t="s">
        <v>83</v>
      </c>
      <c r="P17" s="3" t="s">
        <v>84</v>
      </c>
    </row>
    <row r="18" spans="1:16" x14ac:dyDescent="0.25">
      <c r="A18" s="24" t="s">
        <v>4</v>
      </c>
      <c r="B18" s="7">
        <v>56</v>
      </c>
      <c r="C18">
        <v>0</v>
      </c>
      <c r="D18">
        <v>0</v>
      </c>
      <c r="E18">
        <v>0</v>
      </c>
      <c r="G18" s="27" t="s">
        <v>2</v>
      </c>
      <c r="H18" s="1" t="s">
        <v>77</v>
      </c>
      <c r="I18" s="1">
        <v>66</v>
      </c>
      <c r="J18" s="1">
        <v>0.96609178307929577</v>
      </c>
      <c r="K18" s="1">
        <v>68.316490374893078</v>
      </c>
      <c r="L18" s="1">
        <v>3.5323252158034769E-25</v>
      </c>
      <c r="M18" s="1">
        <v>63.98476785379269</v>
      </c>
      <c r="N18" s="1">
        <v>68.01523214620731</v>
      </c>
      <c r="O18" s="1">
        <v>63.98476785379269</v>
      </c>
      <c r="P18" s="1">
        <v>68.01523214620731</v>
      </c>
    </row>
    <row r="19" spans="1:16" x14ac:dyDescent="0.25">
      <c r="A19" s="24"/>
      <c r="B19" s="7">
        <v>62</v>
      </c>
      <c r="C19">
        <v>0</v>
      </c>
      <c r="D19">
        <v>0</v>
      </c>
      <c r="E19">
        <v>0</v>
      </c>
      <c r="F19" t="s">
        <v>86</v>
      </c>
      <c r="G19" s="27" t="s">
        <v>4</v>
      </c>
      <c r="H19" s="1" t="s">
        <v>65</v>
      </c>
      <c r="I19" s="1">
        <v>-5.0000000000000018</v>
      </c>
      <c r="J19" s="1">
        <v>1.2780193008453877</v>
      </c>
      <c r="K19" s="1">
        <v>-3.9123039821797589</v>
      </c>
      <c r="L19" s="1">
        <v>8.6358342003356383E-4</v>
      </c>
      <c r="M19" s="1">
        <v>-7.6659015464637577</v>
      </c>
      <c r="N19" s="1">
        <v>-2.3340984535362463</v>
      </c>
      <c r="O19" s="1">
        <v>-7.6659015464637577</v>
      </c>
      <c r="P19" s="1">
        <v>-2.3340984535362463</v>
      </c>
    </row>
    <row r="20" spans="1:16" x14ac:dyDescent="0.25">
      <c r="A20" s="24"/>
      <c r="B20" s="7">
        <v>60</v>
      </c>
      <c r="C20">
        <v>0</v>
      </c>
      <c r="D20">
        <v>0</v>
      </c>
      <c r="E20">
        <v>0</v>
      </c>
      <c r="F20" t="s">
        <v>86</v>
      </c>
      <c r="G20" s="27" t="s">
        <v>1</v>
      </c>
      <c r="H20" s="1" t="s">
        <v>66</v>
      </c>
      <c r="I20" s="1">
        <v>-4.9999999999999964</v>
      </c>
      <c r="J20" s="1">
        <v>1.5275252316519465</v>
      </c>
      <c r="K20" s="1">
        <v>-3.2732683535398839</v>
      </c>
      <c r="L20" s="1">
        <v>3.8025049514131578E-3</v>
      </c>
      <c r="M20" s="1">
        <v>-8.1863617980022791</v>
      </c>
      <c r="N20" s="1">
        <v>-1.8136382019977133</v>
      </c>
      <c r="O20" s="1">
        <v>-8.1863617980022791</v>
      </c>
      <c r="P20" s="1">
        <v>-1.8136382019977133</v>
      </c>
    </row>
    <row r="21" spans="1:16" ht="15.75" thickBot="1" x14ac:dyDescent="0.3">
      <c r="A21" s="24"/>
      <c r="B21" s="7">
        <v>61</v>
      </c>
      <c r="C21">
        <v>0</v>
      </c>
      <c r="D21">
        <v>0</v>
      </c>
      <c r="E21">
        <v>0</v>
      </c>
      <c r="F21" t="s">
        <v>85</v>
      </c>
      <c r="G21" s="27" t="s">
        <v>3</v>
      </c>
      <c r="H21" s="2" t="s">
        <v>67</v>
      </c>
      <c r="I21" s="2">
        <v>1.999999999999998</v>
      </c>
      <c r="J21" s="2">
        <v>1.3662601021279461</v>
      </c>
      <c r="K21" s="2">
        <v>1.4638501094227987</v>
      </c>
      <c r="L21" s="2">
        <v>0.15877599725297176</v>
      </c>
      <c r="M21" s="2">
        <v>-0.84996863249662513</v>
      </c>
      <c r="N21" s="2">
        <v>4.8499686324966209</v>
      </c>
      <c r="O21" s="2">
        <v>-0.84996863249662513</v>
      </c>
      <c r="P21" s="2">
        <v>4.8499686324966209</v>
      </c>
    </row>
    <row r="22" spans="1:16" x14ac:dyDescent="0.25">
      <c r="A22" s="24"/>
      <c r="B22" s="7">
        <v>63</v>
      </c>
      <c r="C22">
        <v>0</v>
      </c>
      <c r="D22">
        <v>0</v>
      </c>
      <c r="E22">
        <v>0</v>
      </c>
    </row>
    <row r="23" spans="1:16" x14ac:dyDescent="0.25">
      <c r="A23" s="24"/>
      <c r="B23" s="7">
        <v>64</v>
      </c>
      <c r="C23">
        <v>0</v>
      </c>
      <c r="D23">
        <v>0</v>
      </c>
      <c r="E23">
        <v>0</v>
      </c>
      <c r="H23" t="s">
        <v>68</v>
      </c>
    </row>
    <row r="24" spans="1:16" ht="15.75" thickBot="1" x14ac:dyDescent="0.3">
      <c r="A24" s="24"/>
      <c r="B24" s="7">
        <v>63</v>
      </c>
      <c r="C24">
        <v>0</v>
      </c>
      <c r="D24">
        <v>0</v>
      </c>
      <c r="E24">
        <v>0</v>
      </c>
    </row>
    <row r="25" spans="1:16" x14ac:dyDescent="0.25">
      <c r="A25" s="24"/>
      <c r="B25" s="7">
        <v>59</v>
      </c>
      <c r="C25">
        <v>0</v>
      </c>
      <c r="D25">
        <v>0</v>
      </c>
      <c r="E25">
        <v>0</v>
      </c>
      <c r="H25" s="26" t="s">
        <v>69</v>
      </c>
      <c r="I25" s="26"/>
    </row>
    <row r="26" spans="1:16" x14ac:dyDescent="0.25">
      <c r="H26" s="1" t="s">
        <v>70</v>
      </c>
      <c r="I26" s="1">
        <v>0.81889452024916953</v>
      </c>
    </row>
    <row r="27" spans="1:16" x14ac:dyDescent="0.25">
      <c r="H27" s="1" t="s">
        <v>71</v>
      </c>
      <c r="I27" s="1">
        <v>0.6705882352941176</v>
      </c>
    </row>
    <row r="28" spans="1:16" x14ac:dyDescent="0.25">
      <c r="H28" s="1" t="s">
        <v>72</v>
      </c>
      <c r="I28" s="1">
        <v>0.62117647058823522</v>
      </c>
    </row>
    <row r="29" spans="1:16" x14ac:dyDescent="0.25">
      <c r="H29" s="1" t="s">
        <v>73</v>
      </c>
      <c r="I29" s="1">
        <v>2.3664319132398468</v>
      </c>
    </row>
    <row r="30" spans="1:16" ht="15.75" thickBot="1" x14ac:dyDescent="0.3">
      <c r="H30" s="2" t="s">
        <v>74</v>
      </c>
      <c r="I30" s="2">
        <v>24</v>
      </c>
    </row>
    <row r="32" spans="1:16" ht="15.75" thickBot="1" x14ac:dyDescent="0.3">
      <c r="H32" t="s">
        <v>21</v>
      </c>
    </row>
    <row r="33" spans="6:16" x14ac:dyDescent="0.25">
      <c r="H33" s="3"/>
      <c r="I33" s="3" t="s">
        <v>24</v>
      </c>
      <c r="J33" s="3" t="s">
        <v>23</v>
      </c>
      <c r="K33" s="3" t="s">
        <v>25</v>
      </c>
      <c r="L33" s="3" t="s">
        <v>26</v>
      </c>
      <c r="M33" s="3" t="s">
        <v>78</v>
      </c>
    </row>
    <row r="34" spans="6:16" x14ac:dyDescent="0.25">
      <c r="H34" s="1" t="s">
        <v>75</v>
      </c>
      <c r="I34" s="1">
        <v>3</v>
      </c>
      <c r="J34" s="1">
        <v>227.99999999999997</v>
      </c>
      <c r="K34" s="1">
        <v>75.999999999999986</v>
      </c>
      <c r="L34" s="1">
        <v>13.571428571428566</v>
      </c>
      <c r="M34" s="1">
        <v>4.6584709846948074E-5</v>
      </c>
    </row>
    <row r="35" spans="6:16" x14ac:dyDescent="0.25">
      <c r="H35" s="1" t="s">
        <v>76</v>
      </c>
      <c r="I35" s="1">
        <v>20</v>
      </c>
      <c r="J35" s="1">
        <v>112.00000000000003</v>
      </c>
      <c r="K35" s="1">
        <v>5.6000000000000014</v>
      </c>
      <c r="L35" s="1"/>
      <c r="M35" s="1"/>
    </row>
    <row r="36" spans="6:16" ht="15.75" thickBot="1" x14ac:dyDescent="0.3">
      <c r="H36" s="2" t="s">
        <v>32</v>
      </c>
      <c r="I36" s="2">
        <v>23</v>
      </c>
      <c r="J36" s="2">
        <v>340</v>
      </c>
      <c r="K36" s="2"/>
      <c r="L36" s="2"/>
      <c r="M36" s="2"/>
    </row>
    <row r="37" spans="6:16" ht="15.75" thickBot="1" x14ac:dyDescent="0.3"/>
    <row r="38" spans="6:16" x14ac:dyDescent="0.25">
      <c r="H38" s="3"/>
      <c r="I38" s="3" t="s">
        <v>79</v>
      </c>
      <c r="J38" s="3" t="s">
        <v>73</v>
      </c>
      <c r="K38" s="3" t="s">
        <v>80</v>
      </c>
      <c r="L38" s="3" t="s">
        <v>27</v>
      </c>
      <c r="M38" s="3" t="s">
        <v>81</v>
      </c>
      <c r="N38" s="3" t="s">
        <v>82</v>
      </c>
      <c r="O38" s="3" t="s">
        <v>83</v>
      </c>
      <c r="P38" s="3" t="s">
        <v>84</v>
      </c>
    </row>
    <row r="39" spans="6:16" x14ac:dyDescent="0.25">
      <c r="G39" s="27" t="s">
        <v>1</v>
      </c>
      <c r="H39" s="1" t="s">
        <v>77</v>
      </c>
      <c r="I39" s="1">
        <v>61</v>
      </c>
      <c r="J39" s="1">
        <v>1.1832159566199232</v>
      </c>
      <c r="K39" s="1">
        <v>51.554409538439515</v>
      </c>
      <c r="L39" s="1">
        <v>9.5478151162008654E-23</v>
      </c>
      <c r="M39" s="1">
        <v>58.531854764269127</v>
      </c>
      <c r="N39" s="1">
        <v>63.468145235730873</v>
      </c>
      <c r="O39" s="1">
        <v>58.531854764269127</v>
      </c>
      <c r="P39" s="1">
        <v>63.468145235730873</v>
      </c>
    </row>
    <row r="40" spans="6:16" x14ac:dyDescent="0.25">
      <c r="F40" t="s">
        <v>86</v>
      </c>
      <c r="G40" s="27" t="s">
        <v>4</v>
      </c>
      <c r="H40" s="1" t="s">
        <v>65</v>
      </c>
      <c r="I40" s="1">
        <v>-4.6151104473205543E-15</v>
      </c>
      <c r="J40" s="1">
        <v>1.4491376746189439</v>
      </c>
      <c r="K40" s="1">
        <v>-3.1847287722570007E-15</v>
      </c>
      <c r="L40" s="1">
        <v>1</v>
      </c>
      <c r="M40" s="1">
        <v>-3.0228482193109758</v>
      </c>
      <c r="N40" s="1">
        <v>3.0228482193109669</v>
      </c>
      <c r="O40" s="1">
        <v>-3.0228482193109758</v>
      </c>
      <c r="P40" s="1">
        <v>3.0228482193109669</v>
      </c>
    </row>
    <row r="41" spans="6:16" x14ac:dyDescent="0.25">
      <c r="F41" t="s">
        <v>85</v>
      </c>
      <c r="G41" s="27" t="s">
        <v>2</v>
      </c>
      <c r="H41" s="1" t="s">
        <v>66</v>
      </c>
      <c r="I41" s="1">
        <v>4.9999999999999964</v>
      </c>
      <c r="J41" s="1">
        <v>1.5275252316519463</v>
      </c>
      <c r="K41" s="1">
        <v>3.2732683535398843</v>
      </c>
      <c r="L41" s="1">
        <v>3.8025049514131509E-3</v>
      </c>
      <c r="M41" s="1">
        <v>1.8136382019977138</v>
      </c>
      <c r="N41" s="1">
        <v>8.1863617980022791</v>
      </c>
      <c r="O41" s="1">
        <v>1.8136382019977138</v>
      </c>
      <c r="P41" s="1">
        <v>8.1863617980022791</v>
      </c>
    </row>
    <row r="42" spans="6:16" ht="15.75" thickBot="1" x14ac:dyDescent="0.3">
      <c r="F42" t="s">
        <v>85</v>
      </c>
      <c r="G42" s="27" t="s">
        <v>3</v>
      </c>
      <c r="H42" s="2" t="s">
        <v>67</v>
      </c>
      <c r="I42" s="2">
        <v>6.9999999999999929</v>
      </c>
      <c r="J42" s="2">
        <v>1.5275252316519461</v>
      </c>
      <c r="K42" s="2">
        <v>4.5825756949558372</v>
      </c>
      <c r="L42" s="2">
        <v>1.8051318805016128E-4</v>
      </c>
      <c r="M42" s="2">
        <v>3.8136382019977106</v>
      </c>
      <c r="N42" s="2">
        <v>10.186361798002276</v>
      </c>
      <c r="O42" s="2">
        <v>3.8136382019977106</v>
      </c>
      <c r="P42" s="2">
        <v>10.186361798002276</v>
      </c>
    </row>
    <row r="44" spans="6:16" x14ac:dyDescent="0.25">
      <c r="H44" t="s">
        <v>68</v>
      </c>
    </row>
    <row r="45" spans="6:16" ht="15.75" thickBot="1" x14ac:dyDescent="0.3"/>
    <row r="46" spans="6:16" x14ac:dyDescent="0.25">
      <c r="H46" s="26" t="s">
        <v>69</v>
      </c>
      <c r="I46" s="26"/>
    </row>
    <row r="47" spans="6:16" x14ac:dyDescent="0.25">
      <c r="H47" s="1" t="s">
        <v>70</v>
      </c>
      <c r="I47" s="1">
        <v>0.81889452024916976</v>
      </c>
    </row>
    <row r="48" spans="6:16" x14ac:dyDescent="0.25">
      <c r="H48" s="1" t="s">
        <v>71</v>
      </c>
      <c r="I48" s="1">
        <v>0.67058823529411782</v>
      </c>
    </row>
    <row r="49" spans="6:16" x14ac:dyDescent="0.25">
      <c r="H49" s="1" t="s">
        <v>72</v>
      </c>
      <c r="I49" s="1">
        <v>0.62117647058823544</v>
      </c>
    </row>
    <row r="50" spans="6:16" x14ac:dyDescent="0.25">
      <c r="H50" s="1" t="s">
        <v>73</v>
      </c>
      <c r="I50" s="1">
        <v>2.3664319132398459</v>
      </c>
    </row>
    <row r="51" spans="6:16" ht="15.75" thickBot="1" x14ac:dyDescent="0.3">
      <c r="H51" s="2" t="s">
        <v>74</v>
      </c>
      <c r="I51" s="2">
        <v>24</v>
      </c>
    </row>
    <row r="53" spans="6:16" ht="15.75" thickBot="1" x14ac:dyDescent="0.3">
      <c r="H53" t="s">
        <v>21</v>
      </c>
    </row>
    <row r="54" spans="6:16" x14ac:dyDescent="0.25">
      <c r="H54" s="3"/>
      <c r="I54" s="3" t="s">
        <v>24</v>
      </c>
      <c r="J54" s="3" t="s">
        <v>23</v>
      </c>
      <c r="K54" s="3" t="s">
        <v>25</v>
      </c>
      <c r="L54" s="3" t="s">
        <v>26</v>
      </c>
      <c r="M54" s="3" t="s">
        <v>78</v>
      </c>
    </row>
    <row r="55" spans="6:16" x14ac:dyDescent="0.25">
      <c r="H55" s="1" t="s">
        <v>75</v>
      </c>
      <c r="I55" s="1">
        <v>3</v>
      </c>
      <c r="J55" s="1">
        <v>228.00000000000006</v>
      </c>
      <c r="K55" s="1">
        <v>76.000000000000014</v>
      </c>
      <c r="L55" s="1">
        <v>13.571428571428582</v>
      </c>
      <c r="M55" s="1">
        <v>4.6584709846947674E-5</v>
      </c>
    </row>
    <row r="56" spans="6:16" x14ac:dyDescent="0.25">
      <c r="H56" s="1" t="s">
        <v>76</v>
      </c>
      <c r="I56" s="1">
        <v>20</v>
      </c>
      <c r="J56" s="1">
        <v>111.99999999999994</v>
      </c>
      <c r="K56" s="1">
        <v>5.599999999999997</v>
      </c>
      <c r="L56" s="1"/>
      <c r="M56" s="1"/>
    </row>
    <row r="57" spans="6:16" ht="15.75" thickBot="1" x14ac:dyDescent="0.3">
      <c r="H57" s="2" t="s">
        <v>32</v>
      </c>
      <c r="I57" s="2">
        <v>23</v>
      </c>
      <c r="J57" s="2">
        <v>340</v>
      </c>
      <c r="K57" s="2"/>
      <c r="L57" s="2"/>
      <c r="M57" s="2"/>
    </row>
    <row r="58" spans="6:16" ht="15.75" thickBot="1" x14ac:dyDescent="0.3"/>
    <row r="59" spans="6:16" x14ac:dyDescent="0.25">
      <c r="H59" s="3"/>
      <c r="I59" s="3" t="s">
        <v>79</v>
      </c>
      <c r="J59" s="3" t="s">
        <v>73</v>
      </c>
      <c r="K59" s="3" t="s">
        <v>80</v>
      </c>
      <c r="L59" s="3" t="s">
        <v>27</v>
      </c>
      <c r="M59" s="3" t="s">
        <v>81</v>
      </c>
      <c r="N59" s="3" t="s">
        <v>82</v>
      </c>
      <c r="O59" s="3" t="s">
        <v>83</v>
      </c>
      <c r="P59" s="3" t="s">
        <v>84</v>
      </c>
    </row>
    <row r="60" spans="6:16" x14ac:dyDescent="0.25">
      <c r="G60" s="27" t="s">
        <v>3</v>
      </c>
      <c r="H60" s="1" t="s">
        <v>77</v>
      </c>
      <c r="I60" s="1">
        <v>68</v>
      </c>
      <c r="J60" s="1">
        <v>0.96609178307929555</v>
      </c>
      <c r="K60" s="1">
        <v>70.386687052920152</v>
      </c>
      <c r="L60" s="1">
        <v>1.9488863213775286E-25</v>
      </c>
      <c r="M60" s="1">
        <v>65.98476785379269</v>
      </c>
      <c r="N60" s="1">
        <v>70.01523214620731</v>
      </c>
      <c r="O60" s="1">
        <v>65.98476785379269</v>
      </c>
      <c r="P60" s="1">
        <v>70.01523214620731</v>
      </c>
    </row>
    <row r="61" spans="6:16" x14ac:dyDescent="0.25">
      <c r="F61" t="s">
        <v>86</v>
      </c>
      <c r="G61" s="27" t="s">
        <v>1</v>
      </c>
      <c r="H61" s="1" t="s">
        <v>65</v>
      </c>
      <c r="I61" s="1">
        <v>-6.9999999999999956</v>
      </c>
      <c r="J61" s="1">
        <v>1.5275252316519461</v>
      </c>
      <c r="K61" s="1">
        <v>-4.5825756949558389</v>
      </c>
      <c r="L61" s="1">
        <v>1.8051318805016039E-4</v>
      </c>
      <c r="M61" s="1">
        <v>-10.186361798002277</v>
      </c>
      <c r="N61" s="1">
        <v>-3.8136382019977133</v>
      </c>
      <c r="O61" s="1">
        <v>-10.186361798002277</v>
      </c>
      <c r="P61" s="1">
        <v>-3.8136382019977133</v>
      </c>
    </row>
    <row r="62" spans="6:16" x14ac:dyDescent="0.25">
      <c r="F62" t="s">
        <v>86</v>
      </c>
      <c r="G62" s="27" t="s">
        <v>2</v>
      </c>
      <c r="H62" s="1" t="s">
        <v>66</v>
      </c>
      <c r="I62" s="1">
        <v>-2.0000000000000009</v>
      </c>
      <c r="J62" s="1">
        <v>1.3662601021279459</v>
      </c>
      <c r="K62" s="1">
        <v>-1.4638501094228009</v>
      </c>
      <c r="L62" s="1">
        <v>0.15877599725297092</v>
      </c>
      <c r="M62" s="1">
        <v>-4.8499686324966236</v>
      </c>
      <c r="N62" s="1">
        <v>0.8499686324966218</v>
      </c>
      <c r="O62" s="1">
        <v>-4.8499686324966236</v>
      </c>
      <c r="P62" s="1">
        <v>0.8499686324966218</v>
      </c>
    </row>
    <row r="63" spans="6:16" ht="15.75" thickBot="1" x14ac:dyDescent="0.3">
      <c r="F63" t="s">
        <v>86</v>
      </c>
      <c r="G63" s="27" t="s">
        <v>4</v>
      </c>
      <c r="H63" s="2" t="s">
        <v>67</v>
      </c>
      <c r="I63" s="2">
        <v>-7.0000000000000009</v>
      </c>
      <c r="J63" s="2">
        <v>1.2780193008453875</v>
      </c>
      <c r="K63" s="2">
        <v>-5.4772255750516621</v>
      </c>
      <c r="L63" s="2">
        <v>2.3182699069648038E-5</v>
      </c>
      <c r="M63" s="2">
        <v>-9.6659015464637559</v>
      </c>
      <c r="N63" s="2">
        <v>-4.3340984535362459</v>
      </c>
      <c r="O63" s="2">
        <v>-9.6659015464637559</v>
      </c>
      <c r="P63" s="2">
        <v>-4.3340984535362459</v>
      </c>
    </row>
    <row r="65" spans="8:16" x14ac:dyDescent="0.25">
      <c r="H65" t="s">
        <v>68</v>
      </c>
    </row>
    <row r="66" spans="8:16" ht="15.75" thickBot="1" x14ac:dyDescent="0.3"/>
    <row r="67" spans="8:16" x14ac:dyDescent="0.25">
      <c r="H67" s="26" t="s">
        <v>69</v>
      </c>
      <c r="I67" s="26"/>
    </row>
    <row r="68" spans="8:16" x14ac:dyDescent="0.25">
      <c r="H68" s="1" t="s">
        <v>70</v>
      </c>
      <c r="I68" s="1">
        <v>0.81889452024916953</v>
      </c>
    </row>
    <row r="69" spans="8:16" x14ac:dyDescent="0.25">
      <c r="H69" s="1" t="s">
        <v>71</v>
      </c>
      <c r="I69" s="1">
        <v>0.6705882352941176</v>
      </c>
    </row>
    <row r="70" spans="8:16" x14ac:dyDescent="0.25">
      <c r="H70" s="1" t="s">
        <v>72</v>
      </c>
      <c r="I70" s="1">
        <v>0.62117647058823522</v>
      </c>
    </row>
    <row r="71" spans="8:16" x14ac:dyDescent="0.25">
      <c r="H71" s="1" t="s">
        <v>73</v>
      </c>
      <c r="I71" s="1">
        <v>2.3664319132398464</v>
      </c>
    </row>
    <row r="72" spans="8:16" ht="15.75" thickBot="1" x14ac:dyDescent="0.3">
      <c r="H72" s="2" t="s">
        <v>74</v>
      </c>
      <c r="I72" s="2">
        <v>24</v>
      </c>
    </row>
    <row r="74" spans="8:16" ht="15.75" thickBot="1" x14ac:dyDescent="0.3">
      <c r="H74" t="s">
        <v>21</v>
      </c>
    </row>
    <row r="75" spans="8:16" x14ac:dyDescent="0.25">
      <c r="H75" s="3"/>
      <c r="I75" s="3" t="s">
        <v>24</v>
      </c>
      <c r="J75" s="3" t="s">
        <v>23</v>
      </c>
      <c r="K75" s="3" t="s">
        <v>25</v>
      </c>
      <c r="L75" s="3" t="s">
        <v>26</v>
      </c>
      <c r="M75" s="3" t="s">
        <v>78</v>
      </c>
    </row>
    <row r="76" spans="8:16" x14ac:dyDescent="0.25">
      <c r="H76" s="1" t="s">
        <v>75</v>
      </c>
      <c r="I76" s="1">
        <v>3</v>
      </c>
      <c r="J76" s="1">
        <v>228</v>
      </c>
      <c r="K76" s="1">
        <v>76</v>
      </c>
      <c r="L76" s="1">
        <v>13.571428571428573</v>
      </c>
      <c r="M76" s="1">
        <v>4.6584709846947918E-5</v>
      </c>
    </row>
    <row r="77" spans="8:16" x14ac:dyDescent="0.25">
      <c r="H77" s="1" t="s">
        <v>76</v>
      </c>
      <c r="I77" s="1">
        <v>20</v>
      </c>
      <c r="J77" s="1">
        <v>111.99999999999999</v>
      </c>
      <c r="K77" s="1">
        <v>5.6</v>
      </c>
      <c r="L77" s="1"/>
      <c r="M77" s="1"/>
    </row>
    <row r="78" spans="8:16" ht="15.75" thickBot="1" x14ac:dyDescent="0.3">
      <c r="H78" s="2" t="s">
        <v>32</v>
      </c>
      <c r="I78" s="2">
        <v>23</v>
      </c>
      <c r="J78" s="2">
        <v>340</v>
      </c>
      <c r="K78" s="2"/>
      <c r="L78" s="2"/>
      <c r="M78" s="2"/>
    </row>
    <row r="79" spans="8:16" ht="15.75" thickBot="1" x14ac:dyDescent="0.3"/>
    <row r="80" spans="8:16" x14ac:dyDescent="0.25">
      <c r="H80" s="3"/>
      <c r="I80" s="3" t="s">
        <v>79</v>
      </c>
      <c r="J80" s="3" t="s">
        <v>73</v>
      </c>
      <c r="K80" s="3" t="s">
        <v>80</v>
      </c>
      <c r="L80" s="3" t="s">
        <v>27</v>
      </c>
      <c r="M80" s="3" t="s">
        <v>81</v>
      </c>
      <c r="N80" s="3" t="s">
        <v>82</v>
      </c>
      <c r="O80" s="3" t="s">
        <v>83</v>
      </c>
      <c r="P80" s="3" t="s">
        <v>84</v>
      </c>
    </row>
    <row r="81" spans="6:16" x14ac:dyDescent="0.25">
      <c r="G81" s="27" t="s">
        <v>4</v>
      </c>
      <c r="H81" s="1" t="s">
        <v>77</v>
      </c>
      <c r="I81" s="1">
        <v>61</v>
      </c>
      <c r="J81" s="1">
        <v>0.83666002653407501</v>
      </c>
      <c r="K81" s="1">
        <v>72.908945169398052</v>
      </c>
      <c r="L81" s="1">
        <v>9.6630484462064759E-26</v>
      </c>
      <c r="M81" s="1">
        <v>59.254757766861431</v>
      </c>
      <c r="N81" s="1">
        <v>62.745242233138569</v>
      </c>
      <c r="O81" s="1">
        <v>59.254757766861431</v>
      </c>
      <c r="P81" s="1">
        <v>62.745242233138569</v>
      </c>
    </row>
    <row r="82" spans="6:16" x14ac:dyDescent="0.25">
      <c r="F82" t="s">
        <v>86</v>
      </c>
      <c r="G82" s="27" t="s">
        <v>1</v>
      </c>
      <c r="H82" s="1" t="s">
        <v>65</v>
      </c>
      <c r="I82" s="1">
        <v>2.7194799110210384E-16</v>
      </c>
      <c r="J82" s="1">
        <v>1.4491376746189446</v>
      </c>
      <c r="K82" s="1">
        <v>1.8766194259190276E-16</v>
      </c>
      <c r="L82" s="1">
        <v>1</v>
      </c>
      <c r="M82" s="1">
        <v>-3.0228482193109723</v>
      </c>
      <c r="N82" s="1">
        <v>3.0228482193109731</v>
      </c>
      <c r="O82" s="1">
        <v>-3.0228482193109723</v>
      </c>
      <c r="P82" s="1">
        <v>3.0228482193109731</v>
      </c>
    </row>
    <row r="83" spans="6:16" x14ac:dyDescent="0.25">
      <c r="F83" t="s">
        <v>85</v>
      </c>
      <c r="G83" s="27" t="s">
        <v>2</v>
      </c>
      <c r="H83" s="1" t="s">
        <v>66</v>
      </c>
      <c r="I83" s="1">
        <v>4.9999999999999964</v>
      </c>
      <c r="J83" s="1">
        <v>1.2780193008453866</v>
      </c>
      <c r="K83" s="1">
        <v>3.9123039821797581</v>
      </c>
      <c r="L83" s="1">
        <v>8.635834200335661E-4</v>
      </c>
      <c r="M83" s="1">
        <v>2.3340984535362432</v>
      </c>
      <c r="N83" s="1">
        <v>7.6659015464637497</v>
      </c>
      <c r="O83" s="1">
        <v>2.3340984535362432</v>
      </c>
      <c r="P83" s="1">
        <v>7.6659015464637497</v>
      </c>
    </row>
    <row r="84" spans="6:16" ht="15.75" thickBot="1" x14ac:dyDescent="0.3">
      <c r="F84" t="s">
        <v>85</v>
      </c>
      <c r="G84" s="27" t="s">
        <v>3</v>
      </c>
      <c r="H84" s="2" t="s">
        <v>67</v>
      </c>
      <c r="I84" s="2">
        <v>7</v>
      </c>
      <c r="J84" s="2">
        <v>1.2780193008453871</v>
      </c>
      <c r="K84" s="2">
        <v>5.4772255750516639</v>
      </c>
      <c r="L84" s="2">
        <v>2.318269906964795E-5</v>
      </c>
      <c r="M84" s="2">
        <v>4.3340984535362459</v>
      </c>
      <c r="N84" s="2">
        <v>9.6659015464637541</v>
      </c>
      <c r="O84" s="2">
        <v>4.3340984535362459</v>
      </c>
      <c r="P84" s="2">
        <v>9.6659015464637541</v>
      </c>
    </row>
  </sheetData>
  <mergeCells count="4">
    <mergeCell ref="A18:A25"/>
    <mergeCell ref="A2:A5"/>
    <mergeCell ref="A6:A11"/>
    <mergeCell ref="A12:A1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workbookViewId="0">
      <selection activeCell="B15" sqref="B15:E22"/>
    </sheetView>
  </sheetViews>
  <sheetFormatPr defaultRowHeight="15" x14ac:dyDescent="0.25"/>
  <cols>
    <col min="1" max="1" width="18.7109375" bestFit="1" customWidth="1"/>
    <col min="7" max="7" width="11.7109375" bestFit="1" customWidth="1"/>
  </cols>
  <sheetData>
    <row r="1" spans="1:11" x14ac:dyDescent="0.25"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B2">
        <v>62</v>
      </c>
      <c r="C2">
        <v>63</v>
      </c>
      <c r="D2">
        <v>68</v>
      </c>
      <c r="E2">
        <v>56</v>
      </c>
    </row>
    <row r="3" spans="1:11" x14ac:dyDescent="0.25">
      <c r="B3">
        <v>60</v>
      </c>
      <c r="C3">
        <v>67</v>
      </c>
      <c r="D3">
        <v>66</v>
      </c>
      <c r="E3">
        <v>62</v>
      </c>
    </row>
    <row r="4" spans="1:11" x14ac:dyDescent="0.25">
      <c r="B4">
        <v>63</v>
      </c>
      <c r="C4">
        <v>71</v>
      </c>
      <c r="D4">
        <v>71</v>
      </c>
      <c r="E4">
        <v>60</v>
      </c>
    </row>
    <row r="5" spans="1:11" x14ac:dyDescent="0.25">
      <c r="B5">
        <v>59</v>
      </c>
      <c r="C5">
        <v>64</v>
      </c>
      <c r="D5">
        <v>67</v>
      </c>
      <c r="E5">
        <v>61</v>
      </c>
    </row>
    <row r="6" spans="1:11" x14ac:dyDescent="0.25">
      <c r="C6">
        <v>65</v>
      </c>
      <c r="D6">
        <v>68</v>
      </c>
      <c r="E6">
        <v>63</v>
      </c>
    </row>
    <row r="7" spans="1:11" x14ac:dyDescent="0.25">
      <c r="C7">
        <v>66</v>
      </c>
      <c r="D7">
        <v>68</v>
      </c>
      <c r="E7">
        <v>64</v>
      </c>
    </row>
    <row r="8" spans="1:11" x14ac:dyDescent="0.25">
      <c r="E8">
        <v>63</v>
      </c>
    </row>
    <row r="9" spans="1:11" x14ac:dyDescent="0.25">
      <c r="E9">
        <v>59</v>
      </c>
      <c r="G9" t="s">
        <v>36</v>
      </c>
      <c r="H9">
        <f>AVERAGE(B2:E9)</f>
        <v>64</v>
      </c>
      <c r="J9">
        <f>AVERAGE(B10:E10)</f>
        <v>64</v>
      </c>
    </row>
    <row r="10" spans="1:11" x14ac:dyDescent="0.25">
      <c r="A10" t="s">
        <v>33</v>
      </c>
      <c r="B10">
        <f>AVERAGE(B2:B9)</f>
        <v>61</v>
      </c>
      <c r="C10">
        <f t="shared" ref="C10:E10" si="0">AVERAGE(C2:C9)</f>
        <v>66</v>
      </c>
      <c r="D10">
        <f t="shared" si="0"/>
        <v>68</v>
      </c>
      <c r="E10">
        <f t="shared" si="0"/>
        <v>61</v>
      </c>
    </row>
    <row r="14" spans="1:11" x14ac:dyDescent="0.25">
      <c r="A14" t="s">
        <v>35</v>
      </c>
      <c r="B14" t="s">
        <v>1</v>
      </c>
      <c r="C14" t="s">
        <v>2</v>
      </c>
      <c r="D14" t="s">
        <v>3</v>
      </c>
      <c r="E14" t="s">
        <v>4</v>
      </c>
      <c r="G14" t="s">
        <v>36</v>
      </c>
      <c r="H14" t="s">
        <v>1</v>
      </c>
      <c r="I14" t="s">
        <v>2</v>
      </c>
      <c r="J14" t="s">
        <v>3</v>
      </c>
      <c r="K14" t="s">
        <v>4</v>
      </c>
    </row>
    <row r="15" spans="1:11" x14ac:dyDescent="0.25">
      <c r="B15">
        <v>61</v>
      </c>
      <c r="C15">
        <v>66</v>
      </c>
      <c r="D15">
        <v>68</v>
      </c>
      <c r="E15">
        <v>61</v>
      </c>
      <c r="H15">
        <v>64</v>
      </c>
      <c r="I15">
        <v>64</v>
      </c>
      <c r="J15">
        <v>64</v>
      </c>
      <c r="K15">
        <v>64</v>
      </c>
    </row>
    <row r="16" spans="1:11" x14ac:dyDescent="0.25">
      <c r="B16">
        <v>61</v>
      </c>
      <c r="C16">
        <v>66</v>
      </c>
      <c r="D16">
        <v>68</v>
      </c>
      <c r="E16">
        <v>61</v>
      </c>
      <c r="H16">
        <v>64</v>
      </c>
      <c r="I16">
        <v>64</v>
      </c>
      <c r="J16">
        <v>64</v>
      </c>
      <c r="K16">
        <v>64</v>
      </c>
    </row>
    <row r="17" spans="1:11" x14ac:dyDescent="0.25">
      <c r="B17">
        <v>61</v>
      </c>
      <c r="C17">
        <v>66</v>
      </c>
      <c r="D17">
        <v>68</v>
      </c>
      <c r="E17">
        <v>61</v>
      </c>
      <c r="H17">
        <v>64</v>
      </c>
      <c r="I17">
        <v>64</v>
      </c>
      <c r="J17">
        <v>64</v>
      </c>
      <c r="K17">
        <v>64</v>
      </c>
    </row>
    <row r="18" spans="1:11" x14ac:dyDescent="0.25">
      <c r="B18">
        <v>61</v>
      </c>
      <c r="C18">
        <v>66</v>
      </c>
      <c r="D18">
        <v>68</v>
      </c>
      <c r="E18">
        <v>61</v>
      </c>
      <c r="H18">
        <v>64</v>
      </c>
      <c r="I18">
        <v>64</v>
      </c>
      <c r="J18">
        <v>64</v>
      </c>
      <c r="K18">
        <v>64</v>
      </c>
    </row>
    <row r="19" spans="1:11" x14ac:dyDescent="0.25">
      <c r="C19">
        <v>66</v>
      </c>
      <c r="D19">
        <v>68</v>
      </c>
      <c r="E19">
        <v>61</v>
      </c>
      <c r="I19">
        <v>64</v>
      </c>
      <c r="J19">
        <v>64</v>
      </c>
      <c r="K19">
        <v>64</v>
      </c>
    </row>
    <row r="20" spans="1:11" x14ac:dyDescent="0.25">
      <c r="C20">
        <v>66</v>
      </c>
      <c r="D20">
        <v>68</v>
      </c>
      <c r="E20">
        <v>61</v>
      </c>
      <c r="I20">
        <v>64</v>
      </c>
      <c r="J20">
        <v>64</v>
      </c>
      <c r="K20">
        <v>64</v>
      </c>
    </row>
    <row r="21" spans="1:11" x14ac:dyDescent="0.25">
      <c r="E21">
        <v>61</v>
      </c>
      <c r="K21">
        <v>64</v>
      </c>
    </row>
    <row r="22" spans="1:11" x14ac:dyDescent="0.25">
      <c r="E22">
        <v>61</v>
      </c>
      <c r="K22">
        <v>64</v>
      </c>
    </row>
    <row r="25" spans="1:11" x14ac:dyDescent="0.25">
      <c r="A25" t="s">
        <v>37</v>
      </c>
    </row>
    <row r="26" spans="1:11" x14ac:dyDescent="0.25">
      <c r="A26" t="s">
        <v>34</v>
      </c>
      <c r="B26" t="s">
        <v>1</v>
      </c>
      <c r="C26" t="s">
        <v>2</v>
      </c>
      <c r="D26" t="s">
        <v>3</v>
      </c>
      <c r="E26" t="s">
        <v>4</v>
      </c>
      <c r="G26" t="s">
        <v>38</v>
      </c>
      <c r="H26" t="s">
        <v>1</v>
      </c>
      <c r="I26" t="s">
        <v>2</v>
      </c>
      <c r="J26" t="s">
        <v>3</v>
      </c>
      <c r="K26" t="s">
        <v>4</v>
      </c>
    </row>
    <row r="27" spans="1:11" x14ac:dyDescent="0.25">
      <c r="B27">
        <f>B2-B15</f>
        <v>1</v>
      </c>
      <c r="C27">
        <f t="shared" ref="C27:E27" si="1">C2-C15</f>
        <v>-3</v>
      </c>
      <c r="D27">
        <f t="shared" si="1"/>
        <v>0</v>
      </c>
      <c r="E27">
        <f t="shared" si="1"/>
        <v>-5</v>
      </c>
      <c r="H27">
        <f>B15-H15</f>
        <v>-3</v>
      </c>
      <c r="I27">
        <f t="shared" ref="I27:K27" si="2">C15-I15</f>
        <v>2</v>
      </c>
      <c r="J27">
        <f t="shared" si="2"/>
        <v>4</v>
      </c>
      <c r="K27">
        <f t="shared" si="2"/>
        <v>-3</v>
      </c>
    </row>
    <row r="28" spans="1:11" x14ac:dyDescent="0.25">
      <c r="B28">
        <f t="shared" ref="B28:E31" si="3">B3-B16</f>
        <v>-1</v>
      </c>
      <c r="C28">
        <f t="shared" si="3"/>
        <v>1</v>
      </c>
      <c r="D28">
        <f t="shared" si="3"/>
        <v>-2</v>
      </c>
      <c r="E28">
        <f t="shared" si="3"/>
        <v>1</v>
      </c>
      <c r="H28">
        <f t="shared" ref="H28:H30" si="4">B16-H16</f>
        <v>-3</v>
      </c>
      <c r="I28">
        <f t="shared" ref="I28:I32" si="5">C16-I16</f>
        <v>2</v>
      </c>
      <c r="J28">
        <f t="shared" ref="J28:J32" si="6">D16-J16</f>
        <v>4</v>
      </c>
      <c r="K28">
        <f t="shared" ref="K28:K34" si="7">E16-K16</f>
        <v>-3</v>
      </c>
    </row>
    <row r="29" spans="1:11" x14ac:dyDescent="0.25">
      <c r="B29">
        <f t="shared" si="3"/>
        <v>2</v>
      </c>
      <c r="C29">
        <f t="shared" si="3"/>
        <v>5</v>
      </c>
      <c r="D29">
        <f t="shared" si="3"/>
        <v>3</v>
      </c>
      <c r="E29">
        <f t="shared" si="3"/>
        <v>-1</v>
      </c>
      <c r="H29">
        <f t="shared" si="4"/>
        <v>-3</v>
      </c>
      <c r="I29">
        <f t="shared" si="5"/>
        <v>2</v>
      </c>
      <c r="J29">
        <f t="shared" si="6"/>
        <v>4</v>
      </c>
      <c r="K29">
        <f t="shared" si="7"/>
        <v>-3</v>
      </c>
    </row>
    <row r="30" spans="1:11" x14ac:dyDescent="0.25">
      <c r="B30">
        <f t="shared" si="3"/>
        <v>-2</v>
      </c>
      <c r="C30">
        <f t="shared" si="3"/>
        <v>-2</v>
      </c>
      <c r="D30">
        <f>D5-D18</f>
        <v>-1</v>
      </c>
      <c r="E30">
        <f t="shared" si="3"/>
        <v>0</v>
      </c>
      <c r="H30">
        <f t="shared" si="4"/>
        <v>-3</v>
      </c>
      <c r="I30">
        <f t="shared" si="5"/>
        <v>2</v>
      </c>
      <c r="J30">
        <f t="shared" si="6"/>
        <v>4</v>
      </c>
      <c r="K30">
        <f t="shared" si="7"/>
        <v>-3</v>
      </c>
    </row>
    <row r="31" spans="1:11" x14ac:dyDescent="0.25">
      <c r="C31">
        <f t="shared" si="3"/>
        <v>-1</v>
      </c>
      <c r="D31">
        <f>D6-D19</f>
        <v>0</v>
      </c>
      <c r="E31">
        <f t="shared" si="3"/>
        <v>2</v>
      </c>
      <c r="I31">
        <f t="shared" si="5"/>
        <v>2</v>
      </c>
      <c r="J31">
        <f t="shared" si="6"/>
        <v>4</v>
      </c>
      <c r="K31">
        <f t="shared" si="7"/>
        <v>-3</v>
      </c>
    </row>
    <row r="32" spans="1:11" x14ac:dyDescent="0.25">
      <c r="C32">
        <f t="shared" ref="C32:E32" si="8">C7-C20</f>
        <v>0</v>
      </c>
      <c r="D32">
        <f t="shared" si="8"/>
        <v>0</v>
      </c>
      <c r="E32">
        <f t="shared" si="8"/>
        <v>3</v>
      </c>
      <c r="I32">
        <f t="shared" si="5"/>
        <v>2</v>
      </c>
      <c r="J32">
        <f t="shared" si="6"/>
        <v>4</v>
      </c>
      <c r="K32">
        <f t="shared" si="7"/>
        <v>-3</v>
      </c>
    </row>
    <row r="33" spans="1:11" x14ac:dyDescent="0.25">
      <c r="E33">
        <f t="shared" ref="E33" si="9">E8-E21</f>
        <v>2</v>
      </c>
      <c r="K33">
        <f t="shared" si="7"/>
        <v>-3</v>
      </c>
    </row>
    <row r="34" spans="1:11" x14ac:dyDescent="0.25">
      <c r="E34">
        <f t="shared" ref="E34" si="10">E9-E22</f>
        <v>-2</v>
      </c>
      <c r="K34">
        <f t="shared" si="7"/>
        <v>-3</v>
      </c>
    </row>
    <row r="35" spans="1:11" x14ac:dyDescent="0.25">
      <c r="A35" t="s">
        <v>32</v>
      </c>
      <c r="B35" t="s">
        <v>1</v>
      </c>
      <c r="C35" t="s">
        <v>2</v>
      </c>
      <c r="D35" t="s">
        <v>3</v>
      </c>
      <c r="E35" t="s">
        <v>4</v>
      </c>
    </row>
    <row r="36" spans="1:11" x14ac:dyDescent="0.25">
      <c r="B36">
        <f>B2-H15</f>
        <v>-2</v>
      </c>
      <c r="C36">
        <f t="shared" ref="C36:E36" si="11">C2-I15</f>
        <v>-1</v>
      </c>
      <c r="D36">
        <f t="shared" si="11"/>
        <v>4</v>
      </c>
      <c r="E36">
        <f t="shared" si="11"/>
        <v>-8</v>
      </c>
    </row>
    <row r="37" spans="1:11" x14ac:dyDescent="0.25">
      <c r="B37">
        <f t="shared" ref="B37:B39" si="12">B3-H16</f>
        <v>-4</v>
      </c>
      <c r="C37">
        <f t="shared" ref="C37:C41" si="13">C3-I16</f>
        <v>3</v>
      </c>
      <c r="D37">
        <f t="shared" ref="D37:D41" si="14">D3-J16</f>
        <v>2</v>
      </c>
      <c r="E37">
        <f t="shared" ref="E37:E43" si="15">E3-K16</f>
        <v>-2</v>
      </c>
    </row>
    <row r="38" spans="1:11" x14ac:dyDescent="0.25">
      <c r="B38">
        <f t="shared" si="12"/>
        <v>-1</v>
      </c>
      <c r="C38">
        <f t="shared" si="13"/>
        <v>7</v>
      </c>
      <c r="D38">
        <f t="shared" si="14"/>
        <v>7</v>
      </c>
      <c r="E38">
        <f t="shared" si="15"/>
        <v>-4</v>
      </c>
    </row>
    <row r="39" spans="1:11" x14ac:dyDescent="0.25">
      <c r="B39">
        <f t="shared" si="12"/>
        <v>-5</v>
      </c>
      <c r="C39">
        <f t="shared" si="13"/>
        <v>0</v>
      </c>
      <c r="D39">
        <f t="shared" si="14"/>
        <v>3</v>
      </c>
      <c r="E39">
        <f t="shared" si="15"/>
        <v>-3</v>
      </c>
    </row>
    <row r="40" spans="1:11" x14ac:dyDescent="0.25">
      <c r="C40">
        <f t="shared" si="13"/>
        <v>1</v>
      </c>
      <c r="D40">
        <f t="shared" si="14"/>
        <v>4</v>
      </c>
      <c r="E40">
        <f t="shared" si="15"/>
        <v>-1</v>
      </c>
    </row>
    <row r="41" spans="1:11" x14ac:dyDescent="0.25">
      <c r="C41">
        <f t="shared" si="13"/>
        <v>2</v>
      </c>
      <c r="D41">
        <f t="shared" si="14"/>
        <v>4</v>
      </c>
      <c r="E41">
        <f t="shared" si="15"/>
        <v>0</v>
      </c>
    </row>
    <row r="42" spans="1:11" x14ac:dyDescent="0.25">
      <c r="E42">
        <f t="shared" si="15"/>
        <v>-1</v>
      </c>
    </row>
    <row r="43" spans="1:11" x14ac:dyDescent="0.25">
      <c r="E43">
        <f t="shared" si="15"/>
        <v>-5</v>
      </c>
    </row>
    <row r="45" spans="1:11" x14ac:dyDescent="0.25">
      <c r="A45" t="s">
        <v>39</v>
      </c>
      <c r="B45">
        <f>SUMSQ(B27:E34)</f>
        <v>112</v>
      </c>
    </row>
    <row r="46" spans="1:11" x14ac:dyDescent="0.25">
      <c r="A46" t="s">
        <v>41</v>
      </c>
      <c r="B46">
        <f>SUMSQ(H27:K34)</f>
        <v>228</v>
      </c>
    </row>
    <row r="47" spans="1:11" x14ac:dyDescent="0.25">
      <c r="A47" t="s">
        <v>40</v>
      </c>
      <c r="B47">
        <f>SUMSQ(B36:E43)</f>
        <v>340</v>
      </c>
      <c r="C47">
        <f>SUM(B45:B46)</f>
        <v>340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8"/>
  <sheetViews>
    <sheetView workbookViewId="0">
      <selection activeCell="H1" sqref="H1:L4"/>
    </sheetView>
  </sheetViews>
  <sheetFormatPr defaultRowHeight="15" x14ac:dyDescent="0.25"/>
  <sheetData>
    <row r="1" spans="1:12" x14ac:dyDescent="0.25">
      <c r="A1" t="s">
        <v>5</v>
      </c>
      <c r="B1" t="s">
        <v>9</v>
      </c>
      <c r="C1" t="s">
        <v>0</v>
      </c>
      <c r="H1" s="4"/>
      <c r="I1" s="4" t="s">
        <v>10</v>
      </c>
      <c r="J1" s="4" t="s">
        <v>11</v>
      </c>
      <c r="K1" s="4" t="s">
        <v>12</v>
      </c>
      <c r="L1" s="4" t="s">
        <v>13</v>
      </c>
    </row>
    <row r="2" spans="1:12" x14ac:dyDescent="0.25">
      <c r="A2" t="s">
        <v>6</v>
      </c>
      <c r="B2" t="s">
        <v>10</v>
      </c>
      <c r="C2">
        <v>30</v>
      </c>
      <c r="H2" s="4" t="s">
        <v>6</v>
      </c>
      <c r="I2" s="4">
        <v>30</v>
      </c>
      <c r="J2" s="4">
        <v>23</v>
      </c>
      <c r="K2" s="4">
        <v>36</v>
      </c>
      <c r="L2" s="4">
        <v>24</v>
      </c>
    </row>
    <row r="3" spans="1:12" x14ac:dyDescent="0.25">
      <c r="A3" t="s">
        <v>7</v>
      </c>
      <c r="B3" t="s">
        <v>10</v>
      </c>
      <c r="C3">
        <v>30</v>
      </c>
      <c r="H3" s="4" t="s">
        <v>7</v>
      </c>
      <c r="I3" s="4">
        <v>30</v>
      </c>
      <c r="J3" s="4">
        <v>31</v>
      </c>
      <c r="K3" s="4">
        <v>33</v>
      </c>
      <c r="L3" s="4">
        <v>26</v>
      </c>
    </row>
    <row r="4" spans="1:12" x14ac:dyDescent="0.25">
      <c r="A4" t="s">
        <v>8</v>
      </c>
      <c r="B4" t="s">
        <v>10</v>
      </c>
      <c r="C4">
        <v>19</v>
      </c>
      <c r="H4" s="4" t="s">
        <v>8</v>
      </c>
      <c r="I4" s="4">
        <v>19</v>
      </c>
      <c r="J4" s="4">
        <v>13</v>
      </c>
      <c r="K4" s="4">
        <v>24</v>
      </c>
      <c r="L4" s="4">
        <v>22</v>
      </c>
    </row>
    <row r="5" spans="1:12" x14ac:dyDescent="0.25">
      <c r="A5" t="s">
        <v>6</v>
      </c>
      <c r="B5" t="s">
        <v>11</v>
      </c>
      <c r="C5">
        <v>23</v>
      </c>
    </row>
    <row r="6" spans="1:12" x14ac:dyDescent="0.25">
      <c r="A6" t="s">
        <v>7</v>
      </c>
      <c r="B6" t="s">
        <v>11</v>
      </c>
      <c r="C6">
        <v>31</v>
      </c>
    </row>
    <row r="7" spans="1:12" x14ac:dyDescent="0.25">
      <c r="A7" t="s">
        <v>8</v>
      </c>
      <c r="B7" t="s">
        <v>11</v>
      </c>
      <c r="C7">
        <v>13</v>
      </c>
    </row>
    <row r="8" spans="1:12" x14ac:dyDescent="0.25">
      <c r="A8" t="s">
        <v>6</v>
      </c>
      <c r="B8" t="s">
        <v>12</v>
      </c>
      <c r="C8">
        <v>36</v>
      </c>
    </row>
    <row r="9" spans="1:12" x14ac:dyDescent="0.25">
      <c r="A9" t="s">
        <v>7</v>
      </c>
      <c r="B9" t="s">
        <v>12</v>
      </c>
      <c r="C9">
        <v>33</v>
      </c>
    </row>
    <row r="10" spans="1:12" x14ac:dyDescent="0.25">
      <c r="A10" t="s">
        <v>8</v>
      </c>
      <c r="B10" t="s">
        <v>12</v>
      </c>
      <c r="C10">
        <v>24</v>
      </c>
    </row>
    <row r="11" spans="1:12" x14ac:dyDescent="0.25">
      <c r="A11" t="s">
        <v>6</v>
      </c>
      <c r="B11" t="s">
        <v>13</v>
      </c>
      <c r="C11">
        <v>24</v>
      </c>
    </row>
    <row r="12" spans="1:12" x14ac:dyDescent="0.25">
      <c r="A12" t="s">
        <v>7</v>
      </c>
      <c r="B12" t="s">
        <v>13</v>
      </c>
      <c r="C12">
        <v>26</v>
      </c>
    </row>
    <row r="13" spans="1:12" x14ac:dyDescent="0.25">
      <c r="A13" t="s">
        <v>8</v>
      </c>
      <c r="B13" t="s">
        <v>13</v>
      </c>
      <c r="C13">
        <v>22</v>
      </c>
    </row>
    <row r="19" spans="7:11" x14ac:dyDescent="0.25">
      <c r="G19" t="s">
        <v>15</v>
      </c>
    </row>
    <row r="20" spans="7:11" ht="15.75" thickBot="1" x14ac:dyDescent="0.3"/>
    <row r="21" spans="7:11" x14ac:dyDescent="0.25">
      <c r="G21" s="3" t="s">
        <v>16</v>
      </c>
      <c r="H21" s="3" t="s">
        <v>17</v>
      </c>
      <c r="I21" s="3" t="s">
        <v>18</v>
      </c>
      <c r="J21" s="3" t="s">
        <v>19</v>
      </c>
      <c r="K21" s="3" t="s">
        <v>20</v>
      </c>
    </row>
    <row r="22" spans="7:11" x14ac:dyDescent="0.25">
      <c r="G22" s="1" t="s">
        <v>6</v>
      </c>
      <c r="H22" s="1">
        <v>4</v>
      </c>
      <c r="I22" s="1">
        <v>113</v>
      </c>
      <c r="J22" s="1">
        <v>28.25</v>
      </c>
      <c r="K22" s="1">
        <v>36.25</v>
      </c>
    </row>
    <row r="23" spans="7:11" x14ac:dyDescent="0.25">
      <c r="G23" s="1" t="s">
        <v>7</v>
      </c>
      <c r="H23" s="1">
        <v>4</v>
      </c>
      <c r="I23" s="1">
        <v>120</v>
      </c>
      <c r="J23" s="1">
        <v>30</v>
      </c>
      <c r="K23" s="1">
        <v>8.6666666666666661</v>
      </c>
    </row>
    <row r="24" spans="7:11" x14ac:dyDescent="0.25">
      <c r="G24" s="1" t="s">
        <v>8</v>
      </c>
      <c r="H24" s="1">
        <v>4</v>
      </c>
      <c r="I24" s="1">
        <v>78</v>
      </c>
      <c r="J24" s="1">
        <v>19.5</v>
      </c>
      <c r="K24" s="1">
        <v>23</v>
      </c>
    </row>
    <row r="25" spans="7:11" x14ac:dyDescent="0.25">
      <c r="G25" s="1"/>
      <c r="H25" s="1"/>
      <c r="I25" s="1"/>
      <c r="J25" s="1"/>
      <c r="K25" s="1"/>
    </row>
    <row r="26" spans="7:11" x14ac:dyDescent="0.25">
      <c r="G26" s="1" t="s">
        <v>10</v>
      </c>
      <c r="H26" s="1">
        <v>3</v>
      </c>
      <c r="I26" s="1">
        <v>79</v>
      </c>
      <c r="J26" s="1">
        <v>26.333333333333332</v>
      </c>
      <c r="K26" s="1">
        <v>40.333333333333258</v>
      </c>
    </row>
    <row r="27" spans="7:11" x14ac:dyDescent="0.25">
      <c r="G27" s="1" t="s">
        <v>11</v>
      </c>
      <c r="H27" s="1">
        <v>3</v>
      </c>
      <c r="I27" s="1">
        <v>67</v>
      </c>
      <c r="J27" s="1">
        <v>22.333333333333332</v>
      </c>
      <c r="K27" s="1">
        <v>81.333333333333371</v>
      </c>
    </row>
    <row r="28" spans="7:11" x14ac:dyDescent="0.25">
      <c r="G28" s="1" t="s">
        <v>12</v>
      </c>
      <c r="H28" s="1">
        <v>3</v>
      </c>
      <c r="I28" s="1">
        <v>93</v>
      </c>
      <c r="J28" s="1">
        <v>31</v>
      </c>
      <c r="K28" s="1">
        <v>39</v>
      </c>
    </row>
    <row r="29" spans="7:11" ht="15.75" thickBot="1" x14ac:dyDescent="0.3">
      <c r="G29" s="2" t="s">
        <v>13</v>
      </c>
      <c r="H29" s="2">
        <v>3</v>
      </c>
      <c r="I29" s="2">
        <v>72</v>
      </c>
      <c r="J29" s="2">
        <v>24</v>
      </c>
      <c r="K29" s="2">
        <v>4</v>
      </c>
    </row>
    <row r="32" spans="7:11" ht="15.75" thickBot="1" x14ac:dyDescent="0.3">
      <c r="G32" t="s">
        <v>21</v>
      </c>
    </row>
    <row r="33" spans="7:13" x14ac:dyDescent="0.25">
      <c r="G33" s="3" t="s">
        <v>22</v>
      </c>
      <c r="H33" s="3" t="s">
        <v>23</v>
      </c>
      <c r="I33" s="3" t="s">
        <v>24</v>
      </c>
      <c r="J33" s="3" t="s">
        <v>25</v>
      </c>
      <c r="K33" s="3" t="s">
        <v>26</v>
      </c>
      <c r="L33" s="3" t="s">
        <v>27</v>
      </c>
      <c r="M33" s="3" t="s">
        <v>28</v>
      </c>
    </row>
    <row r="34" spans="7:13" x14ac:dyDescent="0.25">
      <c r="G34" s="1" t="s">
        <v>29</v>
      </c>
      <c r="H34" s="1">
        <v>253.16666666666663</v>
      </c>
      <c r="I34" s="1">
        <v>2</v>
      </c>
      <c r="J34" s="1">
        <v>126.58333333333331</v>
      </c>
      <c r="K34" s="1">
        <v>9.9715536105032783</v>
      </c>
      <c r="L34" s="1">
        <v>1.2370514977986928E-2</v>
      </c>
      <c r="M34" s="1">
        <v>5.1432528497847176</v>
      </c>
    </row>
    <row r="35" spans="7:13" x14ac:dyDescent="0.25">
      <c r="G35" s="1" t="s">
        <v>30</v>
      </c>
      <c r="H35" s="1">
        <v>127.58333333333331</v>
      </c>
      <c r="I35" s="1">
        <v>3</v>
      </c>
      <c r="J35" s="1">
        <v>42.527777777777771</v>
      </c>
      <c r="K35" s="1">
        <v>3.3501094091903707</v>
      </c>
      <c r="L35" s="1">
        <v>9.6822127666675903E-2</v>
      </c>
      <c r="M35" s="1">
        <v>4.7570626630894131</v>
      </c>
    </row>
    <row r="36" spans="7:13" x14ac:dyDescent="0.25">
      <c r="G36" s="1" t="s">
        <v>31</v>
      </c>
      <c r="H36" s="1">
        <v>76.166666666666686</v>
      </c>
      <c r="I36" s="1">
        <v>6</v>
      </c>
      <c r="J36" s="1">
        <v>12.694444444444448</v>
      </c>
      <c r="K36" s="1"/>
      <c r="L36" s="1"/>
      <c r="M36" s="1"/>
    </row>
    <row r="37" spans="7:13" x14ac:dyDescent="0.25">
      <c r="G37" s="1"/>
      <c r="H37" s="1"/>
      <c r="I37" s="1"/>
      <c r="J37" s="1"/>
      <c r="K37" s="1"/>
      <c r="L37" s="1"/>
      <c r="M37" s="1"/>
    </row>
    <row r="38" spans="7:13" ht="15.75" thickBot="1" x14ac:dyDescent="0.3">
      <c r="G38" s="2" t="s">
        <v>32</v>
      </c>
      <c r="H38" s="2">
        <v>456.91666666666663</v>
      </c>
      <c r="I38" s="2">
        <v>11</v>
      </c>
      <c r="J38" s="2"/>
      <c r="K38" s="2"/>
      <c r="L38" s="2"/>
      <c r="M38" s="2"/>
    </row>
  </sheetData>
  <pageMargins left="0.7" right="0.7" top="0.75" bottom="0.75" header="0.3" footer="0.3"/>
  <pageSetup paperSize="9"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28A7-E193-4B61-ACB0-F2531B4C0F4D}">
  <dimension ref="B1:R23"/>
  <sheetViews>
    <sheetView workbookViewId="0">
      <selection activeCell="F20" sqref="F20"/>
    </sheetView>
  </sheetViews>
  <sheetFormatPr defaultRowHeight="15" x14ac:dyDescent="0.25"/>
  <cols>
    <col min="12" max="12" width="36.42578125" bestFit="1" customWidth="1"/>
  </cols>
  <sheetData>
    <row r="1" spans="2:16" x14ac:dyDescent="0.25">
      <c r="B1" s="4"/>
      <c r="C1" s="4" t="s">
        <v>10</v>
      </c>
      <c r="D1" s="4" t="s">
        <v>11</v>
      </c>
      <c r="E1" s="4" t="s">
        <v>12</v>
      </c>
      <c r="F1" s="4" t="s">
        <v>13</v>
      </c>
    </row>
    <row r="2" spans="2:16" x14ac:dyDescent="0.25">
      <c r="B2" s="4" t="s">
        <v>6</v>
      </c>
      <c r="C2" s="22">
        <v>30</v>
      </c>
      <c r="D2" s="22">
        <v>23</v>
      </c>
      <c r="E2" s="22">
        <v>36</v>
      </c>
      <c r="F2" s="22">
        <v>24</v>
      </c>
      <c r="G2" s="20">
        <f>SUM(C2:F2)</f>
        <v>113</v>
      </c>
    </row>
    <row r="3" spans="2:16" x14ac:dyDescent="0.25">
      <c r="B3" s="4" t="s">
        <v>7</v>
      </c>
      <c r="C3" s="22">
        <v>30</v>
      </c>
      <c r="D3" s="22">
        <v>31</v>
      </c>
      <c r="E3" s="22">
        <v>33</v>
      </c>
      <c r="F3" s="22">
        <v>26</v>
      </c>
      <c r="G3" s="20">
        <f t="shared" ref="G3:G5" si="0">SUM(C3:F3)</f>
        <v>120</v>
      </c>
    </row>
    <row r="4" spans="2:16" x14ac:dyDescent="0.25">
      <c r="B4" s="4" t="s">
        <v>8</v>
      </c>
      <c r="C4" s="22">
        <v>19</v>
      </c>
      <c r="D4" s="22">
        <v>13</v>
      </c>
      <c r="E4" s="22">
        <v>24</v>
      </c>
      <c r="F4" s="22">
        <v>22</v>
      </c>
      <c r="G4" s="20">
        <f t="shared" si="0"/>
        <v>78</v>
      </c>
      <c r="L4" t="s">
        <v>15</v>
      </c>
    </row>
    <row r="5" spans="2:16" ht="15.75" thickBot="1" x14ac:dyDescent="0.3">
      <c r="B5" t="s">
        <v>50</v>
      </c>
      <c r="C5" s="19">
        <f>SUM(C2:C4)</f>
        <v>79</v>
      </c>
      <c r="D5" s="19">
        <f t="shared" ref="D5:F5" si="1">SUM(D2:D4)</f>
        <v>67</v>
      </c>
      <c r="E5" s="19">
        <f t="shared" si="1"/>
        <v>93</v>
      </c>
      <c r="F5" s="19">
        <f t="shared" si="1"/>
        <v>72</v>
      </c>
      <c r="G5" s="21">
        <f t="shared" si="0"/>
        <v>311</v>
      </c>
    </row>
    <row r="6" spans="2:16" x14ac:dyDescent="0.25">
      <c r="B6" t="s">
        <v>58</v>
      </c>
      <c r="C6">
        <f>SUMSQ(C2:F4)</f>
        <v>8517</v>
      </c>
      <c r="L6" s="3" t="s">
        <v>16</v>
      </c>
      <c r="M6" s="3" t="s">
        <v>17</v>
      </c>
      <c r="N6" s="3" t="s">
        <v>18</v>
      </c>
      <c r="O6" s="3" t="s">
        <v>19</v>
      </c>
      <c r="P6" s="3" t="s">
        <v>20</v>
      </c>
    </row>
    <row r="7" spans="2:16" x14ac:dyDescent="0.25">
      <c r="B7" t="s">
        <v>59</v>
      </c>
      <c r="C7">
        <f>SUM(C2:F4)*SUM(C2:F4)/12</f>
        <v>8060.083333333333</v>
      </c>
      <c r="L7" s="1" t="s">
        <v>6</v>
      </c>
      <c r="M7" s="1">
        <v>4</v>
      </c>
      <c r="N7" s="1">
        <v>113</v>
      </c>
      <c r="O7" s="1">
        <v>28.25</v>
      </c>
      <c r="P7" s="1">
        <v>36.25</v>
      </c>
    </row>
    <row r="8" spans="2:16" x14ac:dyDescent="0.25">
      <c r="B8" t="s">
        <v>60</v>
      </c>
      <c r="C8">
        <f>C6-C7</f>
        <v>456.91666666666697</v>
      </c>
      <c r="L8" s="1" t="s">
        <v>7</v>
      </c>
      <c r="M8" s="1">
        <v>4</v>
      </c>
      <c r="N8" s="1">
        <v>120</v>
      </c>
      <c r="O8" s="1">
        <v>30</v>
      </c>
      <c r="P8" s="1">
        <v>8.6666666666666661</v>
      </c>
    </row>
    <row r="9" spans="2:16" x14ac:dyDescent="0.25">
      <c r="B9" t="s">
        <v>61</v>
      </c>
      <c r="C9">
        <f>(SUMPRODUCT(C5:F5,C5:F5)/3)-C7</f>
        <v>127.58333333333394</v>
      </c>
      <c r="L9" s="1" t="s">
        <v>8</v>
      </c>
      <c r="M9" s="1">
        <v>4</v>
      </c>
      <c r="N9" s="1">
        <v>78</v>
      </c>
      <c r="O9" s="1">
        <v>19.5</v>
      </c>
      <c r="P9" s="1">
        <v>23</v>
      </c>
    </row>
    <row r="10" spans="2:16" x14ac:dyDescent="0.25">
      <c r="B10" t="s">
        <v>62</v>
      </c>
      <c r="C10">
        <f>(SUMPRODUCT(G2:G4,G2:G4)/4)-C7</f>
        <v>253.16666666666697</v>
      </c>
      <c r="L10" s="1"/>
      <c r="M10" s="1"/>
      <c r="N10" s="1"/>
      <c r="O10" s="1"/>
      <c r="P10" s="1"/>
    </row>
    <row r="11" spans="2:16" x14ac:dyDescent="0.25">
      <c r="B11" t="s">
        <v>63</v>
      </c>
      <c r="C11">
        <f>C8-(C9+C10)</f>
        <v>76.16666666666606</v>
      </c>
      <c r="L11" s="1" t="s">
        <v>10</v>
      </c>
      <c r="M11" s="1">
        <v>3</v>
      </c>
      <c r="N11" s="1">
        <v>79</v>
      </c>
      <c r="O11" s="1">
        <v>26.333333333333332</v>
      </c>
      <c r="P11" s="1">
        <v>40.333333333333258</v>
      </c>
    </row>
    <row r="12" spans="2:16" x14ac:dyDescent="0.25">
      <c r="L12" s="1" t="s">
        <v>11</v>
      </c>
      <c r="M12" s="1">
        <v>3</v>
      </c>
      <c r="N12" s="1">
        <v>67</v>
      </c>
      <c r="O12" s="1">
        <v>22.333333333333332</v>
      </c>
      <c r="P12" s="1">
        <v>81.333333333333371</v>
      </c>
    </row>
    <row r="13" spans="2:16" x14ac:dyDescent="0.25">
      <c r="L13" s="1" t="s">
        <v>12</v>
      </c>
      <c r="M13" s="1">
        <v>3</v>
      </c>
      <c r="N13" s="1">
        <v>93</v>
      </c>
      <c r="O13" s="1">
        <v>31</v>
      </c>
      <c r="P13" s="1">
        <v>39</v>
      </c>
    </row>
    <row r="14" spans="2:16" ht="15.75" thickBot="1" x14ac:dyDescent="0.3">
      <c r="L14" s="2" t="s">
        <v>13</v>
      </c>
      <c r="M14" s="2">
        <v>3</v>
      </c>
      <c r="N14" s="2">
        <v>72</v>
      </c>
      <c r="O14" s="2">
        <v>24</v>
      </c>
      <c r="P14" s="2">
        <v>4</v>
      </c>
    </row>
    <row r="17" spans="12:18" ht="15.75" thickBot="1" x14ac:dyDescent="0.3">
      <c r="L17" t="s">
        <v>21</v>
      </c>
    </row>
    <row r="18" spans="12:18" x14ac:dyDescent="0.25">
      <c r="L18" s="3" t="s">
        <v>22</v>
      </c>
      <c r="M18" s="3" t="s">
        <v>23</v>
      </c>
      <c r="N18" s="3" t="s">
        <v>24</v>
      </c>
      <c r="O18" s="3" t="s">
        <v>25</v>
      </c>
      <c r="P18" s="3" t="s">
        <v>26</v>
      </c>
      <c r="Q18" s="3" t="s">
        <v>27</v>
      </c>
      <c r="R18" s="3" t="s">
        <v>28</v>
      </c>
    </row>
    <row r="19" spans="12:18" x14ac:dyDescent="0.25">
      <c r="L19" s="1" t="s">
        <v>29</v>
      </c>
      <c r="M19" s="1">
        <v>253.16666666666663</v>
      </c>
      <c r="N19" s="1">
        <v>2</v>
      </c>
      <c r="O19" s="1">
        <v>126.58333333333331</v>
      </c>
      <c r="P19" s="1">
        <v>9.9715536105032783</v>
      </c>
      <c r="Q19" s="1">
        <v>1.2370514977986928E-2</v>
      </c>
      <c r="R19" s="1">
        <v>5.1432528497847176</v>
      </c>
    </row>
    <row r="20" spans="12:18" x14ac:dyDescent="0.25">
      <c r="L20" s="1" t="s">
        <v>30</v>
      </c>
      <c r="M20" s="1">
        <v>127.58333333333331</v>
      </c>
      <c r="N20" s="1">
        <v>3</v>
      </c>
      <c r="O20" s="1">
        <v>42.527777777777771</v>
      </c>
      <c r="P20" s="1">
        <v>3.3501094091903707</v>
      </c>
      <c r="Q20" s="1">
        <v>9.6822127666675903E-2</v>
      </c>
      <c r="R20" s="1">
        <v>4.7570626630894131</v>
      </c>
    </row>
    <row r="21" spans="12:18" x14ac:dyDescent="0.25">
      <c r="L21" s="1" t="s">
        <v>31</v>
      </c>
      <c r="M21" s="1">
        <v>76.166666666666686</v>
      </c>
      <c r="N21" s="1">
        <v>6</v>
      </c>
      <c r="O21" s="1">
        <v>12.694444444444448</v>
      </c>
      <c r="P21" s="1"/>
      <c r="Q21" s="1"/>
      <c r="R21" s="1"/>
    </row>
    <row r="22" spans="12:18" x14ac:dyDescent="0.25">
      <c r="L22" s="1"/>
      <c r="M22" s="1"/>
      <c r="N22" s="1"/>
      <c r="O22" s="1"/>
      <c r="P22" s="1"/>
      <c r="Q22" s="1"/>
      <c r="R22" s="1"/>
    </row>
    <row r="23" spans="12:18" ht="15.75" thickBot="1" x14ac:dyDescent="0.3">
      <c r="L23" s="2" t="s">
        <v>32</v>
      </c>
      <c r="M23" s="2">
        <v>456.91666666666663</v>
      </c>
      <c r="N23" s="2">
        <v>11</v>
      </c>
      <c r="O23" s="2"/>
      <c r="P23" s="2"/>
      <c r="Q23" s="2"/>
      <c r="R2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>
      <selection activeCell="F14" sqref="F14"/>
    </sheetView>
  </sheetViews>
  <sheetFormatPr defaultRowHeight="15" x14ac:dyDescent="0.25"/>
  <sheetData>
    <row r="1" spans="1:3" x14ac:dyDescent="0.25">
      <c r="A1" t="s">
        <v>14</v>
      </c>
      <c r="B1" t="s">
        <v>9</v>
      </c>
      <c r="C1" t="s">
        <v>0</v>
      </c>
    </row>
    <row r="2" spans="1:3" x14ac:dyDescent="0.25">
      <c r="A2" t="s">
        <v>6</v>
      </c>
      <c r="B2" t="s">
        <v>10</v>
      </c>
      <c r="C2">
        <v>59</v>
      </c>
    </row>
    <row r="3" spans="1:3" x14ac:dyDescent="0.25">
      <c r="A3" t="s">
        <v>6</v>
      </c>
      <c r="B3" t="s">
        <v>10</v>
      </c>
      <c r="C3">
        <v>60</v>
      </c>
    </row>
    <row r="4" spans="1:3" x14ac:dyDescent="0.25">
      <c r="A4" t="s">
        <v>7</v>
      </c>
      <c r="B4" t="s">
        <v>10</v>
      </c>
      <c r="C4">
        <v>58</v>
      </c>
    </row>
    <row r="5" spans="1:3" x14ac:dyDescent="0.25">
      <c r="A5" t="s">
        <v>7</v>
      </c>
      <c r="B5" t="s">
        <v>10</v>
      </c>
      <c r="C5">
        <v>58</v>
      </c>
    </row>
    <row r="6" spans="1:3" x14ac:dyDescent="0.25">
      <c r="A6" t="s">
        <v>8</v>
      </c>
      <c r="B6" t="s">
        <v>10</v>
      </c>
      <c r="C6">
        <v>56</v>
      </c>
    </row>
    <row r="7" spans="1:3" x14ac:dyDescent="0.25">
      <c r="A7" t="s">
        <v>8</v>
      </c>
      <c r="B7" t="s">
        <v>10</v>
      </c>
      <c r="C7">
        <v>55</v>
      </c>
    </row>
    <row r="8" spans="1:3" x14ac:dyDescent="0.25">
      <c r="A8" t="s">
        <v>6</v>
      </c>
      <c r="B8" t="s">
        <v>11</v>
      </c>
      <c r="C8">
        <v>59</v>
      </c>
    </row>
    <row r="9" spans="1:3" x14ac:dyDescent="0.25">
      <c r="A9" t="s">
        <v>6</v>
      </c>
      <c r="B9" t="s">
        <v>11</v>
      </c>
      <c r="C9">
        <v>59</v>
      </c>
    </row>
    <row r="10" spans="1:3" x14ac:dyDescent="0.25">
      <c r="A10" t="s">
        <v>7</v>
      </c>
      <c r="B10" t="s">
        <v>11</v>
      </c>
      <c r="C10">
        <v>60</v>
      </c>
    </row>
    <row r="11" spans="1:3" x14ac:dyDescent="0.25">
      <c r="A11" t="s">
        <v>7</v>
      </c>
      <c r="B11" t="s">
        <v>11</v>
      </c>
      <c r="C11">
        <v>55</v>
      </c>
    </row>
    <row r="12" spans="1:3" x14ac:dyDescent="0.25">
      <c r="A12" t="s">
        <v>8</v>
      </c>
      <c r="B12" t="s">
        <v>11</v>
      </c>
      <c r="C12">
        <v>56</v>
      </c>
    </row>
    <row r="13" spans="1:3" x14ac:dyDescent="0.25">
      <c r="A13" t="s">
        <v>8</v>
      </c>
      <c r="B13" t="s">
        <v>11</v>
      </c>
      <c r="C13">
        <v>56</v>
      </c>
    </row>
    <row r="14" spans="1:3" x14ac:dyDescent="0.25">
      <c r="A14" t="s">
        <v>6</v>
      </c>
      <c r="B14" t="s">
        <v>12</v>
      </c>
      <c r="C14">
        <v>58</v>
      </c>
    </row>
    <row r="15" spans="1:3" x14ac:dyDescent="0.25">
      <c r="A15" t="s">
        <v>6</v>
      </c>
      <c r="B15" t="s">
        <v>12</v>
      </c>
      <c r="C15">
        <v>57</v>
      </c>
    </row>
    <row r="16" spans="1:3" x14ac:dyDescent="0.25">
      <c r="A16" t="s">
        <v>7</v>
      </c>
      <c r="B16" t="s">
        <v>12</v>
      </c>
      <c r="C16">
        <v>58</v>
      </c>
    </row>
    <row r="17" spans="1:3" x14ac:dyDescent="0.25">
      <c r="A17" t="s">
        <v>7</v>
      </c>
      <c r="B17" t="s">
        <v>12</v>
      </c>
      <c r="C17">
        <v>57</v>
      </c>
    </row>
    <row r="18" spans="1:3" x14ac:dyDescent="0.25">
      <c r="A18" t="s">
        <v>8</v>
      </c>
      <c r="B18" t="s">
        <v>12</v>
      </c>
      <c r="C18">
        <v>58</v>
      </c>
    </row>
    <row r="19" spans="1:3" x14ac:dyDescent="0.25">
      <c r="A19" t="s">
        <v>8</v>
      </c>
      <c r="B19" t="s">
        <v>12</v>
      </c>
      <c r="C19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Sheet4</vt:lpstr>
      <vt:lpstr>Sheet5</vt:lpstr>
      <vt:lpstr>Dummy</vt:lpstr>
      <vt:lpstr>One way</vt:lpstr>
      <vt:lpstr>two way</vt:lpstr>
      <vt:lpstr>Sheet2</vt:lpstr>
      <vt:lpstr>2way replicates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2020-06-05T08:24:40Z</dcterms:modified>
</cp:coreProperties>
</file>