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dataScience_documents\datascience_documents\"/>
    </mc:Choice>
  </mc:AlternateContent>
  <xr:revisionPtr revIDLastSave="0" documentId="13_ncr:1_{59FA63F2-FCFB-4067-885A-1EE86E2B0A4E}" xr6:coauthVersionLast="44" xr6:coauthVersionMax="44" xr10:uidLastSave="{00000000-0000-0000-0000-000000000000}"/>
  <bookViews>
    <workbookView xWindow="-19680" yWindow="-975" windowWidth="19800" windowHeight="11760" tabRatio="465" xr2:uid="{00000000-000D-0000-FFFF-FFFF00000000}"/>
  </bookViews>
  <sheets>
    <sheet name="Normal" sheetId="1" r:id="rId1"/>
    <sheet name="Normal approximation" sheetId="3" r:id="rId2"/>
  </sheets>
  <definedNames>
    <definedName name="Mean" localSheetId="0">Normal!$B$4</definedName>
    <definedName name="Mean" localSheetId="1">'Normal approximation'!$E$4</definedName>
    <definedName name="Stdev" localSheetId="0">Normal!$C$4</definedName>
    <definedName name="Stdev" localSheetId="1">'Normal approximation'!$F$4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F11" i="1"/>
  <c r="I11" i="1"/>
  <c r="L11" i="1" s="1"/>
  <c r="B12" i="1"/>
  <c r="F12" i="1"/>
  <c r="I12" i="1"/>
  <c r="B13" i="1"/>
  <c r="F13" i="1"/>
  <c r="B14" i="1"/>
  <c r="F14" i="1"/>
  <c r="I14" i="1"/>
  <c r="B15" i="1"/>
  <c r="F15" i="1"/>
  <c r="I15" i="1"/>
  <c r="B16" i="1"/>
  <c r="F16" i="1"/>
  <c r="I16" i="1"/>
  <c r="C25" i="1"/>
  <c r="E25" i="1"/>
  <c r="C26" i="1"/>
  <c r="E26" i="1"/>
  <c r="H26" i="1"/>
  <c r="J26" i="1"/>
  <c r="C27" i="1"/>
  <c r="E27" i="1"/>
  <c r="H27" i="1"/>
  <c r="J27" i="1"/>
  <c r="C28" i="1"/>
  <c r="E28" i="1"/>
  <c r="H28" i="1"/>
  <c r="J28" i="1"/>
  <c r="C29" i="1"/>
  <c r="E29" i="1"/>
  <c r="H29" i="1"/>
  <c r="J29" i="1"/>
  <c r="C30" i="1"/>
  <c r="E30" i="1"/>
  <c r="H30" i="1"/>
  <c r="J30" i="1"/>
  <c r="E4" i="3"/>
  <c r="F4" i="3"/>
  <c r="I11" i="3" s="1"/>
  <c r="B11" i="3"/>
  <c r="F11" i="3"/>
  <c r="B12" i="3"/>
  <c r="F12" i="3"/>
  <c r="I12" i="3"/>
  <c r="B13" i="3"/>
  <c r="F13" i="3"/>
  <c r="I13" i="3"/>
  <c r="B14" i="3"/>
  <c r="F14" i="3"/>
  <c r="I14" i="3"/>
  <c r="C23" i="3"/>
  <c r="E23" i="3"/>
  <c r="E24" i="3"/>
  <c r="H24" i="3"/>
  <c r="J24" i="3"/>
  <c r="C25" i="3"/>
  <c r="E25" i="3"/>
  <c r="H25" i="3"/>
  <c r="J25" i="3"/>
  <c r="C26" i="3"/>
  <c r="E26" i="3"/>
  <c r="H26" i="3"/>
  <c r="J26" i="3"/>
  <c r="C2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Jayavel Sounderpandian</author>
  </authors>
  <commentList>
    <comment ref="H24" authorId="0" shapeId="0" xr:uid="{00000000-0006-0000-0000-000001000000}">
      <text>
        <r>
          <rPr>
            <sz val="8"/>
            <color indexed="81"/>
            <rFont val="Tahoma"/>
            <family val="2"/>
          </rPr>
          <t>In these intervals, x1 and x2 are symmetric about the mean.  If non-symmetric intervals are desired, use H11:J16 range in conjunction with Goal Seek or Solver.
This area can also be used to find 2-tailed confidence intervals.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Jayavel Sounderpandian</author>
  </authors>
  <commentList>
    <comment ref="B3" authorId="0" shapeId="0" xr:uid="{00000000-0006-0000-0100-000001000000}">
      <text>
        <r>
          <rPr>
            <sz val="8"/>
            <color indexed="81"/>
            <rFont val="Tahoma"/>
            <family val="2"/>
          </rPr>
          <t>Enter the number of trials here.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  <family val="2"/>
          </rPr>
          <t>Enter the probability of success in each trial here.</t>
        </r>
      </text>
    </comment>
    <comment ref="E4" authorId="0" shapeId="0" xr:uid="{00000000-0006-0000-0100-000003000000}">
      <text>
        <r>
          <rPr>
            <sz val="8"/>
            <color indexed="81"/>
            <rFont val="Tahoma"/>
            <family val="2"/>
          </rPr>
          <t>For the approximation to be valid, this mean should be at least 5.</t>
        </r>
      </text>
    </comment>
    <comment ref="H11" authorId="0" shapeId="0" xr:uid="{00000000-0006-0000-0100-000004000000}">
      <text>
        <r>
          <rPr>
            <sz val="8"/>
            <color indexed="81"/>
            <rFont val="Tahoma"/>
            <family val="2"/>
          </rPr>
          <t>Do not forget continuity correction.</t>
        </r>
      </text>
    </comment>
    <comment ref="J11" authorId="0" shapeId="0" xr:uid="{00000000-0006-0000-0100-000005000000}">
      <text>
        <r>
          <rPr>
            <sz val="8"/>
            <color indexed="81"/>
            <rFont val="Tahoma"/>
            <family val="2"/>
          </rPr>
          <t>Do not forget continuity correction.</t>
        </r>
      </text>
    </comment>
  </commentList>
</comments>
</file>

<file path=xl/sharedStrings.xml><?xml version="1.0" encoding="utf-8"?>
<sst xmlns="http://schemas.openxmlformats.org/spreadsheetml/2006/main" count="40" uniqueCount="19">
  <si>
    <t>Normal Distribution</t>
  </si>
  <si>
    <t>Mean</t>
  </si>
  <si>
    <t>Stdev</t>
  </si>
  <si>
    <t>x</t>
  </si>
  <si>
    <t>P(X&lt;x)</t>
  </si>
  <si>
    <t>P(X&gt;x)</t>
  </si>
  <si>
    <t>P(&lt;x)</t>
  </si>
  <si>
    <t>P(&gt;x)</t>
  </si>
  <si>
    <t>Normal Approximation of Binomial Distribution</t>
  </si>
  <si>
    <t>n</t>
  </si>
  <si>
    <t>p</t>
  </si>
  <si>
    <r>
      <t>x</t>
    </r>
    <r>
      <rPr>
        <b/>
        <vertAlign val="subscript"/>
        <sz val="10"/>
        <rFont val="Helv"/>
      </rPr>
      <t>1</t>
    </r>
  </si>
  <si>
    <r>
      <t>P(x</t>
    </r>
    <r>
      <rPr>
        <b/>
        <vertAlign val="subscript"/>
        <sz val="10"/>
        <rFont val="Helv"/>
      </rPr>
      <t>1</t>
    </r>
    <r>
      <rPr>
        <b/>
        <sz val="10"/>
        <rFont val="Helv"/>
      </rPr>
      <t>&lt;X&lt;x</t>
    </r>
    <r>
      <rPr>
        <b/>
        <vertAlign val="subscript"/>
        <sz val="10"/>
        <rFont val="Helv"/>
      </rPr>
      <t>2</t>
    </r>
    <r>
      <rPr>
        <b/>
        <sz val="10"/>
        <rFont val="Helv"/>
      </rPr>
      <t>)</t>
    </r>
  </si>
  <si>
    <r>
      <t>x</t>
    </r>
    <r>
      <rPr>
        <b/>
        <vertAlign val="subscript"/>
        <sz val="10"/>
        <rFont val="Helv"/>
      </rPr>
      <t>2</t>
    </r>
  </si>
  <si>
    <t>Inverse Calculations</t>
  </si>
  <si>
    <t>Symmetric Intervals</t>
  </si>
  <si>
    <r>
      <t>x</t>
    </r>
    <r>
      <rPr>
        <vertAlign val="subscript"/>
        <sz val="10"/>
        <rFont val="MS Sans Serif"/>
      </rPr>
      <t>1</t>
    </r>
  </si>
  <si>
    <r>
      <t>P(x</t>
    </r>
    <r>
      <rPr>
        <vertAlign val="subscript"/>
        <sz val="10"/>
        <rFont val="MS Sans Serif"/>
      </rPr>
      <t>1</t>
    </r>
    <r>
      <rPr>
        <sz val="10"/>
        <rFont val="MS Sans Serif"/>
      </rPr>
      <t>&lt;X&lt;x</t>
    </r>
    <r>
      <rPr>
        <vertAlign val="subscript"/>
        <sz val="10"/>
        <rFont val="MS Sans Serif"/>
      </rPr>
      <t>2</t>
    </r>
    <r>
      <rPr>
        <sz val="10"/>
        <rFont val="MS Sans Serif"/>
      </rPr>
      <t>)</t>
    </r>
  </si>
  <si>
    <r>
      <t>x</t>
    </r>
    <r>
      <rPr>
        <vertAlign val="subscript"/>
        <sz val="10"/>
        <rFont val="MS Sans Serif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</si>
</sst>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i/>
      <sz val="12"/>
      <name val="Helv"/>
    </font>
    <font>
      <b/>
      <sz val="10"/>
      <name val="Helv"/>
    </font>
    <font>
      <b/>
      <sz val="12"/>
      <color indexed="12"/>
      <name val="Helv"/>
    </font>
    <font>
      <sz val="10"/>
      <color indexed="10"/>
      <name val="Helv"/>
    </font>
    <font>
      <b/>
      <vertAlign val="subscript"/>
      <sz val="10"/>
      <name val="Helv"/>
    </font>
    <font>
      <b/>
      <sz val="10"/>
      <color indexed="12"/>
      <name val="Helv"/>
    </font>
    <font>
      <b/>
      <i/>
      <sz val="10"/>
      <name val="Helv"/>
    </font>
    <font>
      <sz val="8"/>
      <color indexed="81"/>
      <name val="Tahoma"/>
      <family val="2"/>
    </font>
    <font>
      <b/>
      <sz val="12"/>
      <color indexed="12"/>
      <name val="Helv"/>
    </font>
    <font>
      <sz val="10"/>
      <name val="Helv"/>
    </font>
    <font>
      <b/>
      <i/>
      <sz val="12"/>
      <name val="Helv"/>
    </font>
    <font>
      <b/>
      <sz val="10"/>
      <name val="Helv"/>
    </font>
    <font>
      <sz val="10"/>
      <name val="MS Sans Serif"/>
    </font>
    <font>
      <b/>
      <sz val="10"/>
      <name val="MS Sans Serif"/>
    </font>
    <font>
      <vertAlign val="subscript"/>
      <sz val="10"/>
      <name val="MS Sans Serif"/>
    </font>
    <font>
      <sz val="10"/>
      <color indexed="10"/>
      <name val="Helv"/>
    </font>
    <font>
      <b/>
      <sz val="10"/>
      <color indexed="12"/>
      <name val="Helv"/>
    </font>
  </fonts>
  <fills count="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9">
    <xf numFmtId="0" fontId="0" fillId="0" borderId="0" xfId="0"/>
    <xf numFmtId="0" fontId="4" fillId="0" borderId="0" xfId="1" applyFont="1"/>
    <xf numFmtId="0" fontId="3" fillId="0" borderId="0" xfId="1"/>
    <xf numFmtId="0" fontId="3" fillId="0" borderId="0" xfId="1" applyBorder="1"/>
    <xf numFmtId="0" fontId="3" fillId="0" borderId="0" xfId="1" applyProtection="1"/>
    <xf numFmtId="0" fontId="5" fillId="0" borderId="0" xfId="1" applyFont="1"/>
    <xf numFmtId="0" fontId="5" fillId="0" borderId="1" xfId="1" applyFont="1" applyBorder="1" applyAlignment="1">
      <alignment horizontal="center"/>
    </xf>
    <xf numFmtId="0" fontId="3" fillId="2" borderId="1" xfId="1" applyFill="1" applyBorder="1" applyAlignment="1" applyProtection="1">
      <alignment horizontal="center"/>
      <protection locked="0"/>
    </xf>
    <xf numFmtId="0" fontId="3" fillId="0" borderId="0" xfId="1" applyFill="1"/>
    <xf numFmtId="0" fontId="6" fillId="0" borderId="0" xfId="1" applyFont="1"/>
    <xf numFmtId="164" fontId="7" fillId="0" borderId="2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2" fontId="7" fillId="0" borderId="1" xfId="1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3" fillId="0" borderId="0" xfId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0" xfId="0" applyFont="1"/>
    <xf numFmtId="0" fontId="10" fillId="0" borderId="1" xfId="1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2" borderId="3" xfId="1" applyNumberFormat="1" applyFill="1" applyBorder="1" applyAlignment="1" applyProtection="1">
      <alignment horizontal="center"/>
      <protection locked="0"/>
    </xf>
    <xf numFmtId="0" fontId="3" fillId="2" borderId="1" xfId="1" applyNumberFormat="1" applyFill="1" applyBorder="1" applyAlignment="1" applyProtection="1">
      <alignment horizontal="center"/>
      <protection locked="0"/>
    </xf>
    <xf numFmtId="0" fontId="9" fillId="0" borderId="4" xfId="1" applyFont="1" applyBorder="1"/>
    <xf numFmtId="0" fontId="3" fillId="0" borderId="5" xfId="1" applyBorder="1" applyProtection="1"/>
    <xf numFmtId="0" fontId="3" fillId="0" borderId="5" xfId="1" applyBorder="1"/>
    <xf numFmtId="0" fontId="3" fillId="0" borderId="6" xfId="1" applyBorder="1"/>
    <xf numFmtId="0" fontId="3" fillId="0" borderId="7" xfId="1" applyBorder="1"/>
    <xf numFmtId="0" fontId="3" fillId="0" borderId="0" xfId="1" applyBorder="1" applyProtection="1"/>
    <xf numFmtId="0" fontId="3" fillId="0" borderId="8" xfId="1" applyBorder="1"/>
    <xf numFmtId="0" fontId="0" fillId="0" borderId="0" xfId="0" applyBorder="1"/>
    <xf numFmtId="0" fontId="3" fillId="0" borderId="0" xfId="1" applyFont="1" applyBorder="1"/>
    <xf numFmtId="0" fontId="3" fillId="0" borderId="9" xfId="1" applyBorder="1"/>
    <xf numFmtId="0" fontId="3" fillId="0" borderId="10" xfId="1" applyBorder="1"/>
    <xf numFmtId="0" fontId="3" fillId="0" borderId="11" xfId="1" applyBorder="1"/>
    <xf numFmtId="0" fontId="12" fillId="0" borderId="0" xfId="1" applyFont="1"/>
    <xf numFmtId="0" fontId="13" fillId="0" borderId="0" xfId="1" applyFont="1"/>
    <xf numFmtId="0" fontId="13" fillId="0" borderId="0" xfId="1" applyFont="1" applyBorder="1"/>
    <xf numFmtId="0" fontId="14" fillId="0" borderId="0" xfId="1" applyFont="1"/>
    <xf numFmtId="0" fontId="15" fillId="0" borderId="1" xfId="1" applyFont="1" applyBorder="1" applyAlignment="1">
      <alignment horizontal="center"/>
    </xf>
    <xf numFmtId="0" fontId="13" fillId="0" borderId="0" xfId="1" applyFont="1" applyProtection="1"/>
    <xf numFmtId="0" fontId="13" fillId="2" borderId="1" xfId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5" fillId="0" borderId="0" xfId="1" applyFont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0" borderId="1" xfId="1" applyFont="1" applyBorder="1" applyAlignment="1">
      <alignment horizontal="center" vertical="center"/>
    </xf>
    <xf numFmtId="164" fontId="19" fillId="0" borderId="2" xfId="1" applyNumberFormat="1" applyFont="1" applyFill="1" applyBorder="1" applyAlignment="1">
      <alignment horizontal="center"/>
    </xf>
    <xf numFmtId="0" fontId="16" fillId="3" borderId="1" xfId="0" applyFont="1" applyFill="1" applyBorder="1" applyAlignment="1" applyProtection="1">
      <alignment horizontal="center"/>
      <protection locked="0"/>
    </xf>
    <xf numFmtId="0" fontId="13" fillId="0" borderId="0" xfId="1" applyFont="1" applyFill="1"/>
    <xf numFmtId="164" fontId="19" fillId="0" borderId="1" xfId="1" applyNumberFormat="1" applyFont="1" applyFill="1" applyBorder="1" applyAlignment="1">
      <alignment horizontal="center"/>
    </xf>
    <xf numFmtId="0" fontId="20" fillId="0" borderId="4" xfId="1" applyFont="1" applyBorder="1"/>
    <xf numFmtId="0" fontId="13" fillId="0" borderId="5" xfId="1" applyFont="1" applyBorder="1" applyProtection="1"/>
    <xf numFmtId="0" fontId="13" fillId="0" borderId="5" xfId="1" applyFont="1" applyBorder="1"/>
    <xf numFmtId="0" fontId="13" fillId="0" borderId="6" xfId="1" applyFont="1" applyBorder="1"/>
    <xf numFmtId="0" fontId="13" fillId="0" borderId="7" xfId="1" applyFont="1" applyBorder="1"/>
    <xf numFmtId="0" fontId="13" fillId="0" borderId="0" xfId="1" applyFont="1" applyBorder="1" applyProtection="1"/>
    <xf numFmtId="0" fontId="13" fillId="0" borderId="8" xfId="1" applyFont="1" applyBorder="1"/>
    <xf numFmtId="0" fontId="16" fillId="0" borderId="0" xfId="0" applyFont="1" applyBorder="1"/>
    <xf numFmtId="2" fontId="19" fillId="0" borderId="1" xfId="1" applyNumberFormat="1" applyFont="1" applyFill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19" fillId="0" borderId="1" xfId="1" applyFont="1" applyFill="1" applyBorder="1" applyAlignment="1">
      <alignment horizontal="center"/>
    </xf>
    <xf numFmtId="0" fontId="13" fillId="0" borderId="9" xfId="1" applyFont="1" applyBorder="1"/>
    <xf numFmtId="0" fontId="13" fillId="0" borderId="10" xfId="1" applyFont="1" applyBorder="1"/>
    <xf numFmtId="0" fontId="13" fillId="0" borderId="11" xfId="1" applyFont="1" applyBorder="1"/>
    <xf numFmtId="164" fontId="13" fillId="0" borderId="0" xfId="1" applyNumberFormat="1" applyFont="1"/>
    <xf numFmtId="0" fontId="20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</cellXfs>
  <cellStyles count="2">
    <cellStyle name="Normal" xfId="0" builtinId="0"/>
    <cellStyle name="Normal_Normal.xls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152400</xdr:rowOff>
        </xdr:from>
        <xdr:to>
          <xdr:col>3</xdr:col>
          <xdr:colOff>0</xdr:colOff>
          <xdr:row>8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</xdr:row>
          <xdr:rowOff>152400</xdr:rowOff>
        </xdr:from>
        <xdr:to>
          <xdr:col>5</xdr:col>
          <xdr:colOff>533400</xdr:colOff>
          <xdr:row>8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4</xdr:row>
          <xdr:rowOff>133350</xdr:rowOff>
        </xdr:from>
        <xdr:to>
          <xdr:col>9</xdr:col>
          <xdr:colOff>142875</xdr:colOff>
          <xdr:row>8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18</xdr:row>
          <xdr:rowOff>66675</xdr:rowOff>
        </xdr:from>
        <xdr:to>
          <xdr:col>3</xdr:col>
          <xdr:colOff>28575</xdr:colOff>
          <xdr:row>22</xdr:row>
          <xdr:rowOff>114300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95250</xdr:rowOff>
        </xdr:from>
        <xdr:to>
          <xdr:col>5</xdr:col>
          <xdr:colOff>552450</xdr:colOff>
          <xdr:row>22</xdr:row>
          <xdr:rowOff>142875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18</xdr:row>
          <xdr:rowOff>76200</xdr:rowOff>
        </xdr:from>
        <xdr:to>
          <xdr:col>9</xdr:col>
          <xdr:colOff>200025</xdr:colOff>
          <xdr:row>22</xdr:row>
          <xdr:rowOff>123825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152400</xdr:rowOff>
        </xdr:from>
        <xdr:to>
          <xdr:col>3</xdr:col>
          <xdr:colOff>0</xdr:colOff>
          <xdr:row>8</xdr:row>
          <xdr:rowOff>142875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</xdr:row>
          <xdr:rowOff>152400</xdr:rowOff>
        </xdr:from>
        <xdr:to>
          <xdr:col>5</xdr:col>
          <xdr:colOff>533400</xdr:colOff>
          <xdr:row>8</xdr:row>
          <xdr:rowOff>123825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4</xdr:row>
          <xdr:rowOff>133350</xdr:rowOff>
        </xdr:from>
        <xdr:to>
          <xdr:col>9</xdr:col>
          <xdr:colOff>142875</xdr:colOff>
          <xdr:row>8</xdr:row>
          <xdr:rowOff>123825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16</xdr:row>
          <xdr:rowOff>66675</xdr:rowOff>
        </xdr:from>
        <xdr:to>
          <xdr:col>3</xdr:col>
          <xdr:colOff>28575</xdr:colOff>
          <xdr:row>20</xdr:row>
          <xdr:rowOff>114300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16</xdr:row>
          <xdr:rowOff>95250</xdr:rowOff>
        </xdr:from>
        <xdr:to>
          <xdr:col>5</xdr:col>
          <xdr:colOff>552450</xdr:colOff>
          <xdr:row>20</xdr:row>
          <xdr:rowOff>142875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16</xdr:row>
          <xdr:rowOff>76200</xdr:rowOff>
        </xdr:from>
        <xdr:to>
          <xdr:col>9</xdr:col>
          <xdr:colOff>200025</xdr:colOff>
          <xdr:row>20</xdr:row>
          <xdr:rowOff>123825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11.bin"/><Relationship Id="rId2" Type="http://schemas.openxmlformats.org/officeDocument/2006/relationships/drawing" Target="../drawings/drawing2.xml"/><Relationship Id="rId16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10.bin"/><Relationship Id="rId4" Type="http://schemas.openxmlformats.org/officeDocument/2006/relationships/oleObject" Target="../embeddings/oleObject7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showGridLines="0" tabSelected="1" workbookViewId="0">
      <selection activeCell="R21" sqref="R21"/>
    </sheetView>
  </sheetViews>
  <sheetFormatPr defaultRowHeight="12.75" x14ac:dyDescent="0.2"/>
  <cols>
    <col min="1" max="1" width="2.28515625" style="37" customWidth="1"/>
    <col min="2" max="2" width="8.5703125" style="37" customWidth="1"/>
    <col min="3" max="3" width="8.140625" style="37" customWidth="1"/>
    <col min="4" max="4" width="2.140625" style="37" customWidth="1"/>
    <col min="5" max="6" width="8.42578125" style="37" customWidth="1"/>
    <col min="7" max="7" width="2.42578125" style="37" customWidth="1"/>
    <col min="8" max="8" width="9.140625" style="37"/>
    <col min="9" max="9" width="11.5703125" style="37" customWidth="1"/>
    <col min="10" max="10" width="9.7109375" style="37" customWidth="1"/>
    <col min="11" max="11" width="2.140625" style="37" customWidth="1"/>
    <col min="12" max="12" width="7.7109375" style="37" customWidth="1"/>
    <col min="13" max="16384" width="9.140625" style="37"/>
  </cols>
  <sheetData>
    <row r="1" spans="1:17" ht="15.75" x14ac:dyDescent="0.25">
      <c r="A1" s="36" t="s">
        <v>0</v>
      </c>
      <c r="E1" s="38"/>
    </row>
    <row r="2" spans="1:17" ht="15.75" x14ac:dyDescent="0.25">
      <c r="B2" s="39"/>
      <c r="E2" s="38"/>
    </row>
    <row r="3" spans="1:17" x14ac:dyDescent="0.2">
      <c r="B3" s="40" t="s">
        <v>1</v>
      </c>
      <c r="C3" s="40" t="s">
        <v>2</v>
      </c>
      <c r="D3" s="41"/>
      <c r="E3" s="41"/>
    </row>
    <row r="4" spans="1:17" x14ac:dyDescent="0.2">
      <c r="B4" s="42">
        <v>0</v>
      </c>
      <c r="C4" s="42">
        <v>1</v>
      </c>
      <c r="D4" s="41"/>
      <c r="E4" s="41"/>
      <c r="J4" s="43"/>
    </row>
    <row r="5" spans="1:17" s="44" customFormat="1" ht="15.75" customHeight="1" x14ac:dyDescent="0.2">
      <c r="E5" s="37"/>
      <c r="I5" s="43"/>
    </row>
    <row r="6" spans="1:17" x14ac:dyDescent="0.2">
      <c r="I6" s="43"/>
    </row>
    <row r="7" spans="1:17" x14ac:dyDescent="0.2">
      <c r="I7" s="43"/>
    </row>
    <row r="8" spans="1:17" x14ac:dyDescent="0.2">
      <c r="I8" s="43"/>
    </row>
    <row r="9" spans="1:17" x14ac:dyDescent="0.2">
      <c r="I9" s="43"/>
    </row>
    <row r="10" spans="1:17" ht="14.25" x14ac:dyDescent="0.25">
      <c r="B10" s="45" t="s">
        <v>4</v>
      </c>
      <c r="C10" s="46" t="s">
        <v>3</v>
      </c>
      <c r="D10" s="44"/>
      <c r="E10" s="46" t="s">
        <v>3</v>
      </c>
      <c r="F10" s="45" t="s">
        <v>5</v>
      </c>
      <c r="G10" s="44"/>
      <c r="H10" s="40" t="s">
        <v>16</v>
      </c>
      <c r="I10" s="47" t="s">
        <v>17</v>
      </c>
      <c r="J10" s="40" t="s">
        <v>18</v>
      </c>
    </row>
    <row r="11" spans="1:17" x14ac:dyDescent="0.2">
      <c r="B11" s="48">
        <f t="shared" ref="B11:B16" si="0">IF(C11&lt;&gt;"",NORMDIST(C11,Mean,Stdev,TRUE),"")</f>
        <v>1</v>
      </c>
      <c r="C11" s="49">
        <v>25</v>
      </c>
      <c r="E11" s="49">
        <v>1.64</v>
      </c>
      <c r="F11" s="48">
        <f t="shared" ref="F11:F16" si="1">IF(E11&lt;&gt;"",1-NORMDIST(E11,Mean,Stdev,TRUE),"")</f>
        <v>5.0502583474103746E-2</v>
      </c>
      <c r="H11" s="49">
        <v>-1.96</v>
      </c>
      <c r="I11" s="48">
        <f t="shared" ref="I11:I16" si="2">IF(AND(H11&lt;&gt;"",J11&gt;H11),NORMDIST(J11,Mean,Stdev,TRUE)-NORMDIST(H11,Mean,Stdev,TRUE),"")</f>
        <v>0.95000420970355903</v>
      </c>
      <c r="J11" s="49">
        <v>1.96</v>
      </c>
      <c r="L11" s="66">
        <f>1-I11</f>
        <v>4.9995790296440967E-2</v>
      </c>
    </row>
    <row r="12" spans="1:17" x14ac:dyDescent="0.2">
      <c r="B12" s="48" t="str">
        <f t="shared" si="0"/>
        <v/>
      </c>
      <c r="C12" s="49"/>
      <c r="D12" s="41"/>
      <c r="E12" s="49"/>
      <c r="F12" s="48" t="str">
        <f t="shared" si="1"/>
        <v/>
      </c>
      <c r="G12" s="50"/>
      <c r="H12" s="49">
        <v>-1</v>
      </c>
      <c r="I12" s="48">
        <f t="shared" si="2"/>
        <v>0.68268949213708607</v>
      </c>
      <c r="J12" s="49">
        <v>1</v>
      </c>
      <c r="Q12" s="66"/>
    </row>
    <row r="13" spans="1:17" x14ac:dyDescent="0.2">
      <c r="B13" s="48" t="str">
        <f t="shared" si="0"/>
        <v/>
      </c>
      <c r="C13" s="49"/>
      <c r="D13" s="41"/>
      <c r="E13" s="49"/>
      <c r="F13" s="48" t="str">
        <f t="shared" si="1"/>
        <v/>
      </c>
      <c r="H13" s="49"/>
      <c r="I13" s="48"/>
      <c r="J13" s="49"/>
    </row>
    <row r="14" spans="1:17" x14ac:dyDescent="0.2">
      <c r="B14" s="48" t="str">
        <f t="shared" si="0"/>
        <v/>
      </c>
      <c r="C14" s="49"/>
      <c r="D14" s="41"/>
      <c r="E14" s="49"/>
      <c r="F14" s="48" t="str">
        <f t="shared" si="1"/>
        <v/>
      </c>
      <c r="H14" s="49"/>
      <c r="I14" s="48" t="str">
        <f t="shared" si="2"/>
        <v/>
      </c>
      <c r="J14" s="49"/>
    </row>
    <row r="15" spans="1:17" x14ac:dyDescent="0.2">
      <c r="B15" s="48" t="str">
        <f t="shared" si="0"/>
        <v/>
      </c>
      <c r="C15" s="49"/>
      <c r="D15" s="41"/>
      <c r="E15" s="49"/>
      <c r="F15" s="48" t="str">
        <f t="shared" si="1"/>
        <v/>
      </c>
      <c r="H15" s="49"/>
      <c r="I15" s="48" t="str">
        <f t="shared" si="2"/>
        <v/>
      </c>
      <c r="J15" s="49"/>
    </row>
    <row r="16" spans="1:17" x14ac:dyDescent="0.2">
      <c r="B16" s="51" t="str">
        <f t="shared" si="0"/>
        <v/>
      </c>
      <c r="C16" s="49"/>
      <c r="D16" s="41"/>
      <c r="E16" s="49"/>
      <c r="F16" s="51" t="str">
        <f t="shared" si="1"/>
        <v/>
      </c>
      <c r="H16" s="49"/>
      <c r="I16" s="51" t="str">
        <f t="shared" si="2"/>
        <v/>
      </c>
      <c r="J16" s="49"/>
    </row>
    <row r="17" spans="1:11" x14ac:dyDescent="0.2">
      <c r="B17" s="41"/>
      <c r="C17" s="41"/>
      <c r="D17" s="41"/>
      <c r="E17" s="41"/>
      <c r="F17" s="41"/>
    </row>
    <row r="18" spans="1:11" x14ac:dyDescent="0.2">
      <c r="A18" s="52" t="s">
        <v>14</v>
      </c>
      <c r="B18" s="53"/>
      <c r="C18" s="53"/>
      <c r="D18" s="53"/>
      <c r="E18" s="53"/>
      <c r="F18" s="53"/>
      <c r="G18" s="54"/>
      <c r="H18" s="54"/>
      <c r="I18" s="54"/>
      <c r="J18" s="54"/>
      <c r="K18" s="55"/>
    </row>
    <row r="19" spans="1:11" x14ac:dyDescent="0.2">
      <c r="A19" s="56"/>
      <c r="B19" s="57"/>
      <c r="C19" s="57"/>
      <c r="D19" s="57"/>
      <c r="E19" s="57"/>
      <c r="F19" s="57"/>
      <c r="G19" s="38"/>
      <c r="H19" s="38"/>
      <c r="I19" s="38"/>
      <c r="J19" s="38"/>
      <c r="K19" s="58"/>
    </row>
    <row r="20" spans="1:11" x14ac:dyDescent="0.2">
      <c r="A20" s="56"/>
      <c r="B20" s="57"/>
      <c r="C20" s="57"/>
      <c r="D20" s="57"/>
      <c r="E20" s="57"/>
      <c r="F20" s="57"/>
      <c r="G20" s="38"/>
      <c r="H20" s="38"/>
      <c r="I20" s="38"/>
      <c r="J20" s="38"/>
      <c r="K20" s="58"/>
    </row>
    <row r="21" spans="1:11" x14ac:dyDescent="0.2">
      <c r="A21" s="56"/>
      <c r="B21" s="57"/>
      <c r="C21" s="57"/>
      <c r="D21" s="57"/>
      <c r="E21" s="57"/>
      <c r="F21" s="57"/>
      <c r="G21" s="38"/>
      <c r="H21" s="38"/>
      <c r="I21" s="38"/>
      <c r="J21" s="38"/>
      <c r="K21" s="58"/>
    </row>
    <row r="22" spans="1:11" x14ac:dyDescent="0.2">
      <c r="A22" s="56"/>
      <c r="B22" s="57"/>
      <c r="C22" s="57"/>
      <c r="D22" s="57"/>
      <c r="E22" s="57"/>
      <c r="F22" s="57"/>
      <c r="G22" s="38"/>
      <c r="H22" s="38"/>
      <c r="I22" s="38"/>
      <c r="J22" s="38"/>
      <c r="K22" s="58"/>
    </row>
    <row r="23" spans="1:11" x14ac:dyDescent="0.2">
      <c r="A23" s="56"/>
      <c r="B23" s="59"/>
      <c r="C23" s="59"/>
      <c r="D23" s="59"/>
      <c r="E23" s="59"/>
      <c r="F23" s="59"/>
      <c r="G23" s="38"/>
      <c r="H23" s="38"/>
      <c r="I23" s="38"/>
      <c r="J23" s="38"/>
      <c r="K23" s="58"/>
    </row>
    <row r="24" spans="1:11" x14ac:dyDescent="0.2">
      <c r="A24" s="56"/>
      <c r="B24" s="47" t="s">
        <v>6</v>
      </c>
      <c r="C24" s="40" t="s">
        <v>3</v>
      </c>
      <c r="D24" s="38"/>
      <c r="E24" s="40" t="s">
        <v>3</v>
      </c>
      <c r="F24" s="47" t="s">
        <v>7</v>
      </c>
      <c r="G24" s="38"/>
      <c r="H24" s="67" t="s">
        <v>15</v>
      </c>
      <c r="I24" s="67"/>
      <c r="J24" s="67"/>
      <c r="K24" s="58"/>
    </row>
    <row r="25" spans="1:11" ht="14.25" x14ac:dyDescent="0.25">
      <c r="A25" s="56"/>
      <c r="B25" s="49">
        <v>0.9</v>
      </c>
      <c r="C25" s="60">
        <f t="shared" ref="C25:C30" si="3">IF(B25&lt;&gt;"",NORMINV(B25,Mean,Stdev),"")</f>
        <v>1.2815515655446006</v>
      </c>
      <c r="D25" s="38"/>
      <c r="E25" s="60">
        <f t="shared" ref="E25:E30" si="4">IF(F25&lt;&gt;"",NORMINV(1-F25,Mean,Stdev),"")</f>
        <v>-1.2815515655446006</v>
      </c>
      <c r="F25" s="49">
        <v>0.9</v>
      </c>
      <c r="G25" s="38"/>
      <c r="H25" s="40" t="s">
        <v>16</v>
      </c>
      <c r="I25" s="47" t="s">
        <v>17</v>
      </c>
      <c r="J25" s="40" t="s">
        <v>18</v>
      </c>
      <c r="K25" s="58"/>
    </row>
    <row r="26" spans="1:11" x14ac:dyDescent="0.2">
      <c r="A26" s="56"/>
      <c r="B26" s="49">
        <v>0.95</v>
      </c>
      <c r="C26" s="60">
        <f t="shared" si="3"/>
        <v>1.6448536269514715</v>
      </c>
      <c r="D26" s="38"/>
      <c r="E26" s="60">
        <f t="shared" si="4"/>
        <v>-1.6448536269514715</v>
      </c>
      <c r="F26" s="49">
        <v>0.95</v>
      </c>
      <c r="G26" s="38"/>
      <c r="H26" s="61">
        <f>IF(I26&lt;&gt;"",NORMINV((1-I26)/2,Mean,Stdev),"")</f>
        <v>-2.5758293035488999</v>
      </c>
      <c r="I26" s="49">
        <v>0.99</v>
      </c>
      <c r="J26" s="61">
        <f>IF(I26&lt;&gt;"",2*Mean-H26,"")</f>
        <v>2.5758293035488999</v>
      </c>
      <c r="K26" s="58"/>
    </row>
    <row r="27" spans="1:11" x14ac:dyDescent="0.2">
      <c r="A27" s="56"/>
      <c r="B27" s="49">
        <v>0.99</v>
      </c>
      <c r="C27" s="60">
        <f t="shared" si="3"/>
        <v>2.3263478740408408</v>
      </c>
      <c r="D27" s="38"/>
      <c r="E27" s="60">
        <f t="shared" si="4"/>
        <v>-2.3263478740408408</v>
      </c>
      <c r="F27" s="49">
        <v>0.99</v>
      </c>
      <c r="G27" s="38"/>
      <c r="H27" s="61">
        <f>IF(I27&lt;&gt;"",NORMINV((1-I27)/2,Mean,Stdev),"")</f>
        <v>-1.9599639845400536</v>
      </c>
      <c r="I27" s="49">
        <v>0.95</v>
      </c>
      <c r="J27" s="61">
        <f>IF(I27&lt;&gt;"",2*Mean-H27,"")</f>
        <v>1.9599639845400536</v>
      </c>
      <c r="K27" s="58"/>
    </row>
    <row r="28" spans="1:11" x14ac:dyDescent="0.2">
      <c r="A28" s="56"/>
      <c r="B28" s="49"/>
      <c r="C28" s="62" t="str">
        <f t="shared" si="3"/>
        <v/>
      </c>
      <c r="D28" s="38"/>
      <c r="E28" s="60" t="str">
        <f t="shared" si="4"/>
        <v/>
      </c>
      <c r="F28" s="49"/>
      <c r="G28" s="38"/>
      <c r="H28" s="61">
        <f>IF(I28&lt;&gt;"",NORMINV((1-I28)/2,Mean,Stdev),"")</f>
        <v>-1.6448536269514726</v>
      </c>
      <c r="I28" s="49">
        <v>0.9</v>
      </c>
      <c r="J28" s="61">
        <f>IF(I28&lt;&gt;"",2*Mean-H28,"")</f>
        <v>1.6448536269514726</v>
      </c>
      <c r="K28" s="58"/>
    </row>
    <row r="29" spans="1:11" x14ac:dyDescent="0.2">
      <c r="A29" s="56"/>
      <c r="B29" s="49"/>
      <c r="C29" s="62" t="str">
        <f t="shared" si="3"/>
        <v/>
      </c>
      <c r="D29" s="38"/>
      <c r="E29" s="60" t="str">
        <f t="shared" si="4"/>
        <v/>
      </c>
      <c r="F29" s="49"/>
      <c r="G29" s="38"/>
      <c r="H29" s="61" t="str">
        <f>IF(I29&lt;&gt;"",NORMINV((1-I29)/2,Mean,Stdev),"")</f>
        <v/>
      </c>
      <c r="I29" s="49"/>
      <c r="J29" s="61" t="str">
        <f>IF(I29&lt;&gt;"",2*Mean-H29,"")</f>
        <v/>
      </c>
      <c r="K29" s="58"/>
    </row>
    <row r="30" spans="1:11" x14ac:dyDescent="0.2">
      <c r="A30" s="56"/>
      <c r="B30" s="49"/>
      <c r="C30" s="62" t="str">
        <f t="shared" si="3"/>
        <v/>
      </c>
      <c r="D30" s="38"/>
      <c r="E30" s="60" t="str">
        <f t="shared" si="4"/>
        <v/>
      </c>
      <c r="F30" s="49"/>
      <c r="G30" s="38"/>
      <c r="H30" s="61" t="str">
        <f>IF(I30&lt;&gt;"",NORMINV((1-I30)/2,Mean,Stdev),"")</f>
        <v/>
      </c>
      <c r="I30" s="49"/>
      <c r="J30" s="61" t="str">
        <f>IF(I30&lt;&gt;"",2*Mean-H30,"")</f>
        <v/>
      </c>
      <c r="K30" s="58"/>
    </row>
    <row r="31" spans="1:11" x14ac:dyDescent="0.2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5"/>
    </row>
  </sheetData>
  <mergeCells count="1">
    <mergeCell ref="H24:J24"/>
  </mergeCells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r:id="rId5">
            <anchor moveWithCells="1">
              <from>
                <xdr:col>1</xdr:col>
                <xdr:colOff>28575</xdr:colOff>
                <xdr:row>4</xdr:row>
                <xdr:rowOff>152400</xdr:rowOff>
              </from>
              <to>
                <xdr:col>3</xdr:col>
                <xdr:colOff>0</xdr:colOff>
                <xdr:row>8</xdr:row>
                <xdr:rowOff>142875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r:id="rId7">
            <anchor moveWithCells="1">
              <from>
                <xdr:col>4</xdr:col>
                <xdr:colOff>47625</xdr:colOff>
                <xdr:row>4</xdr:row>
                <xdr:rowOff>152400</xdr:rowOff>
              </from>
              <to>
                <xdr:col>5</xdr:col>
                <xdr:colOff>533400</xdr:colOff>
                <xdr:row>8</xdr:row>
                <xdr:rowOff>123825</xdr:rowOff>
              </to>
            </anchor>
          </objectPr>
        </oleObject>
      </mc:Choice>
      <mc:Fallback>
        <oleObject progId="Paint.Picture" shapeId="1026" r:id="rId6"/>
      </mc:Fallback>
    </mc:AlternateContent>
    <mc:AlternateContent xmlns:mc="http://schemas.openxmlformats.org/markup-compatibility/2006">
      <mc:Choice Requires="x14">
        <oleObject progId="Paint.Picture" shapeId="1027" r:id="rId8">
          <objectPr defaultSize="0" r:id="rId9">
            <anchor moveWithCells="1">
              <from>
                <xdr:col>7</xdr:col>
                <xdr:colOff>466725</xdr:colOff>
                <xdr:row>4</xdr:row>
                <xdr:rowOff>133350</xdr:rowOff>
              </from>
              <to>
                <xdr:col>9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Paint.Picture" shapeId="1027" r:id="rId8"/>
      </mc:Fallback>
    </mc:AlternateContent>
    <mc:AlternateContent xmlns:mc="http://schemas.openxmlformats.org/markup-compatibility/2006">
      <mc:Choice Requires="x14">
        <oleObject progId="Paint.Picture" shapeId="1028" r:id="rId10">
          <objectPr defaultSize="0" r:id="rId11">
            <anchor moveWithCells="1">
              <from>
                <xdr:col>1</xdr:col>
                <xdr:colOff>28575</xdr:colOff>
                <xdr:row>18</xdr:row>
                <xdr:rowOff>66675</xdr:rowOff>
              </from>
              <to>
                <xdr:col>3</xdr:col>
                <xdr:colOff>28575</xdr:colOff>
                <xdr:row>22</xdr:row>
                <xdr:rowOff>114300</xdr:rowOff>
              </to>
            </anchor>
          </objectPr>
        </oleObject>
      </mc:Choice>
      <mc:Fallback>
        <oleObject progId="Paint.Picture" shapeId="1028" r:id="rId10"/>
      </mc:Fallback>
    </mc:AlternateContent>
    <mc:AlternateContent xmlns:mc="http://schemas.openxmlformats.org/markup-compatibility/2006">
      <mc:Choice Requires="x14">
        <oleObject progId="Paint.Picture" shapeId="1029" r:id="rId12">
          <objectPr defaultSize="0" r:id="rId13">
            <anchor moveWithCells="1">
              <from>
                <xdr:col>4</xdr:col>
                <xdr:colOff>19050</xdr:colOff>
                <xdr:row>18</xdr:row>
                <xdr:rowOff>95250</xdr:rowOff>
              </from>
              <to>
                <xdr:col>5</xdr:col>
                <xdr:colOff>552450</xdr:colOff>
                <xdr:row>22</xdr:row>
                <xdr:rowOff>142875</xdr:rowOff>
              </to>
            </anchor>
          </objectPr>
        </oleObject>
      </mc:Choice>
      <mc:Fallback>
        <oleObject progId="Paint.Picture" shapeId="1029" r:id="rId12"/>
      </mc:Fallback>
    </mc:AlternateContent>
    <mc:AlternateContent xmlns:mc="http://schemas.openxmlformats.org/markup-compatibility/2006">
      <mc:Choice Requires="x14">
        <oleObject progId="Paint.Picture" shapeId="1030" r:id="rId14">
          <objectPr defaultSize="0" r:id="rId15">
            <anchor moveWithCells="1">
              <from>
                <xdr:col>7</xdr:col>
                <xdr:colOff>466725</xdr:colOff>
                <xdr:row>18</xdr:row>
                <xdr:rowOff>76200</xdr:rowOff>
              </from>
              <to>
                <xdr:col>9</xdr:col>
                <xdr:colOff>200025</xdr:colOff>
                <xdr:row>22</xdr:row>
                <xdr:rowOff>123825</xdr:rowOff>
              </to>
            </anchor>
          </objectPr>
        </oleObject>
      </mc:Choice>
      <mc:Fallback>
        <oleObject progId="Paint.Picture" shapeId="1030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showGridLines="0" workbookViewId="0">
      <selection activeCell="N18" sqref="N18"/>
    </sheetView>
  </sheetViews>
  <sheetFormatPr defaultRowHeight="12.75" x14ac:dyDescent="0.2"/>
  <cols>
    <col min="1" max="1" width="2.28515625" style="2" customWidth="1"/>
    <col min="2" max="2" width="8.5703125" style="2" customWidth="1"/>
    <col min="3" max="3" width="8.140625" style="2" customWidth="1"/>
    <col min="4" max="4" width="2.140625" style="2" customWidth="1"/>
    <col min="5" max="6" width="8.42578125" style="2" customWidth="1"/>
    <col min="7" max="7" width="2.42578125" style="2" customWidth="1"/>
    <col min="8" max="8" width="9.140625" style="2"/>
    <col min="9" max="9" width="11.5703125" style="2" customWidth="1"/>
    <col min="10" max="10" width="9.7109375" style="2" customWidth="1"/>
    <col min="11" max="11" width="2.28515625" style="2" customWidth="1"/>
    <col min="12" max="12" width="7.7109375" style="2" customWidth="1"/>
    <col min="13" max="16384" width="9.140625" style="2"/>
  </cols>
  <sheetData>
    <row r="1" spans="1:11" ht="15.75" x14ac:dyDescent="0.25">
      <c r="A1" s="9" t="s">
        <v>8</v>
      </c>
      <c r="E1" s="3"/>
    </row>
    <row r="2" spans="1:11" ht="15.75" x14ac:dyDescent="0.25">
      <c r="B2" s="1"/>
      <c r="E2" s="3"/>
    </row>
    <row r="3" spans="1:11" x14ac:dyDescent="0.2">
      <c r="B3" s="20" t="s">
        <v>9</v>
      </c>
      <c r="C3" s="20" t="s">
        <v>10</v>
      </c>
      <c r="D3" s="4"/>
      <c r="E3" s="6" t="s">
        <v>1</v>
      </c>
      <c r="F3" s="6" t="s">
        <v>2</v>
      </c>
    </row>
    <row r="4" spans="1:11" x14ac:dyDescent="0.2">
      <c r="B4" s="7">
        <v>1000</v>
      </c>
      <c r="C4" s="7">
        <v>0.2</v>
      </c>
      <c r="D4" s="4"/>
      <c r="E4" s="21">
        <f>B4*C4</f>
        <v>200</v>
      </c>
      <c r="F4" s="21">
        <f>SQRT(B4*C4*(1-C4))</f>
        <v>12.649110640673518</v>
      </c>
      <c r="J4"/>
    </row>
    <row r="5" spans="1:11" s="5" customFormat="1" ht="15.75" customHeight="1" x14ac:dyDescent="0.2">
      <c r="E5" s="15"/>
      <c r="I5" s="19"/>
    </row>
    <row r="6" spans="1:11" x14ac:dyDescent="0.2">
      <c r="I6"/>
    </row>
    <row r="7" spans="1:11" x14ac:dyDescent="0.2">
      <c r="I7"/>
    </row>
    <row r="8" spans="1:11" x14ac:dyDescent="0.2">
      <c r="I8"/>
    </row>
    <row r="9" spans="1:11" x14ac:dyDescent="0.2">
      <c r="I9"/>
    </row>
    <row r="10" spans="1:11" ht="14.25" x14ac:dyDescent="0.25">
      <c r="B10" s="16" t="s">
        <v>4</v>
      </c>
      <c r="C10" s="17" t="s">
        <v>3</v>
      </c>
      <c r="D10" s="5"/>
      <c r="E10" s="17" t="s">
        <v>3</v>
      </c>
      <c r="F10" s="16" t="s">
        <v>5</v>
      </c>
      <c r="G10" s="5"/>
      <c r="H10" s="6" t="s">
        <v>11</v>
      </c>
      <c r="I10" s="18" t="s">
        <v>12</v>
      </c>
      <c r="J10" s="6" t="s">
        <v>13</v>
      </c>
    </row>
    <row r="11" spans="1:11" x14ac:dyDescent="0.2">
      <c r="B11" s="10">
        <f>IF(C11&lt;&gt;"",NORMDIST(C11,Mean,Stdev,TRUE),"")</f>
        <v>4.6830064928873289E-15</v>
      </c>
      <c r="C11" s="23">
        <v>102</v>
      </c>
      <c r="E11" s="22">
        <v>102</v>
      </c>
      <c r="F11" s="10">
        <f>IF(E11&lt;&gt;"",1-NORMDIST(E11,Mean,Stdev,TRUE),"")</f>
        <v>0.99999999999999534</v>
      </c>
      <c r="H11" s="22">
        <v>194.5</v>
      </c>
      <c r="I11" s="10">
        <f>IF(AND(H11&lt;&gt;"",J11&gt;H11),NORMDIST(J11,Mean,Stdev,TRUE)-NORMDIST(H11,Mean,Stdev,TRUE),"")</f>
        <v>0.66814525187718699</v>
      </c>
      <c r="J11" s="23">
        <v>255.5</v>
      </c>
    </row>
    <row r="12" spans="1:11" x14ac:dyDescent="0.2">
      <c r="B12" s="10" t="str">
        <f>IF(C12&lt;&gt;"",NORMDIST(C12,Mean,Stdev,TRUE),"")</f>
        <v/>
      </c>
      <c r="C12" s="23"/>
      <c r="D12" s="4"/>
      <c r="E12" s="22"/>
      <c r="F12" s="10" t="str">
        <f>IF(E12&lt;&gt;"",1-NORMDIST(E12,Mean,Stdev,TRUE),"")</f>
        <v/>
      </c>
      <c r="G12" s="8"/>
      <c r="H12" s="22"/>
      <c r="I12" s="10" t="str">
        <f>IF(AND(H12&lt;&gt;"",J12&gt;H12),NORMDIST(J12,Mean,Stdev,TRUE)-NORMDIST(H12,Mean,Stdev,TRUE),"")</f>
        <v/>
      </c>
      <c r="J12" s="23"/>
    </row>
    <row r="13" spans="1:11" x14ac:dyDescent="0.2">
      <c r="B13" s="10" t="str">
        <f>IF(C13&lt;&gt;"",NORMDIST(C13,Mean,Stdev,TRUE),"")</f>
        <v/>
      </c>
      <c r="C13" s="23"/>
      <c r="D13" s="4"/>
      <c r="E13" s="22"/>
      <c r="F13" s="10" t="str">
        <f>IF(E13&lt;&gt;"",1-NORMDIST(E13,Mean,Stdev,TRUE),"")</f>
        <v/>
      </c>
      <c r="H13" s="22"/>
      <c r="I13" s="10" t="str">
        <f>IF(AND(H13&lt;&gt;"",J13&gt;H13),NORMDIST(J13,Mean,Stdev,TRUE)-NORMDIST(H13,Mean,Stdev,TRUE),"")</f>
        <v/>
      </c>
      <c r="J13" s="23"/>
    </row>
    <row r="14" spans="1:11" x14ac:dyDescent="0.2">
      <c r="B14" s="11" t="str">
        <f>IF(C14&lt;&gt;"",NORMDIST(C14,Mean,Stdev,TRUE),"")</f>
        <v/>
      </c>
      <c r="C14" s="23"/>
      <c r="D14" s="4"/>
      <c r="E14" s="22"/>
      <c r="F14" s="11" t="str">
        <f>IF(E14&lt;&gt;"",1-NORMDIST(E14,Mean,Stdev,TRUE),"")</f>
        <v/>
      </c>
      <c r="H14" s="22"/>
      <c r="I14" s="11" t="str">
        <f>IF(AND(H14&lt;&gt;"",J14&gt;H14),NORMDIST(J14,Mean,Stdev,TRUE)-NORMDIST(H14,Mean,Stdev,TRUE),"")</f>
        <v/>
      </c>
      <c r="J14" s="23"/>
    </row>
    <row r="15" spans="1:11" x14ac:dyDescent="0.2">
      <c r="B15" s="4"/>
      <c r="C15" s="4"/>
      <c r="D15" s="4"/>
      <c r="E15" s="4"/>
      <c r="F15" s="4"/>
    </row>
    <row r="16" spans="1:11" x14ac:dyDescent="0.2">
      <c r="A16" s="24" t="s">
        <v>14</v>
      </c>
      <c r="B16" s="25"/>
      <c r="C16" s="25"/>
      <c r="D16" s="25"/>
      <c r="E16" s="25"/>
      <c r="F16" s="25"/>
      <c r="G16" s="26"/>
      <c r="H16" s="26"/>
      <c r="I16" s="26"/>
      <c r="J16" s="26"/>
      <c r="K16" s="27"/>
    </row>
    <row r="17" spans="1:11" x14ac:dyDescent="0.2">
      <c r="A17" s="28"/>
      <c r="B17" s="29"/>
      <c r="C17" s="29"/>
      <c r="D17" s="29"/>
      <c r="E17" s="29"/>
      <c r="F17" s="29"/>
      <c r="G17" s="3"/>
      <c r="H17" s="3"/>
      <c r="I17" s="3"/>
      <c r="J17" s="3"/>
      <c r="K17" s="30"/>
    </row>
    <row r="18" spans="1:11" x14ac:dyDescent="0.2">
      <c r="A18" s="28"/>
      <c r="B18" s="29"/>
      <c r="C18" s="29"/>
      <c r="D18" s="29"/>
      <c r="E18" s="29"/>
      <c r="F18" s="29"/>
      <c r="G18" s="3"/>
      <c r="H18" s="3"/>
      <c r="I18" s="3"/>
      <c r="J18" s="3"/>
      <c r="K18" s="30"/>
    </row>
    <row r="19" spans="1:11" x14ac:dyDescent="0.2">
      <c r="A19" s="28"/>
      <c r="B19" s="29"/>
      <c r="C19" s="29"/>
      <c r="D19" s="29"/>
      <c r="E19" s="29"/>
      <c r="F19" s="29"/>
      <c r="G19" s="3"/>
      <c r="H19" s="3"/>
      <c r="I19" s="3"/>
      <c r="J19" s="3"/>
      <c r="K19" s="30"/>
    </row>
    <row r="20" spans="1:11" x14ac:dyDescent="0.2">
      <c r="A20" s="28"/>
      <c r="B20" s="29"/>
      <c r="C20" s="29"/>
      <c r="D20" s="29"/>
      <c r="E20" s="29"/>
      <c r="F20" s="29"/>
      <c r="G20" s="3"/>
      <c r="H20" s="3"/>
      <c r="I20" s="3"/>
      <c r="J20" s="3"/>
      <c r="K20" s="30"/>
    </row>
    <row r="21" spans="1:11" x14ac:dyDescent="0.2">
      <c r="A21" s="28"/>
      <c r="B21" s="31"/>
      <c r="C21" s="31"/>
      <c r="D21" s="31"/>
      <c r="E21" s="31"/>
      <c r="F21" s="31"/>
      <c r="G21" s="3"/>
      <c r="H21" s="3"/>
      <c r="I21" s="3"/>
      <c r="J21" s="3"/>
      <c r="K21" s="30"/>
    </row>
    <row r="22" spans="1:11" x14ac:dyDescent="0.2">
      <c r="A22" s="28"/>
      <c r="B22" s="18" t="s">
        <v>6</v>
      </c>
      <c r="C22" s="6" t="s">
        <v>3</v>
      </c>
      <c r="D22" s="32"/>
      <c r="E22" s="6" t="s">
        <v>3</v>
      </c>
      <c r="F22" s="18" t="s">
        <v>7</v>
      </c>
      <c r="G22" s="3"/>
      <c r="H22" s="68" t="s">
        <v>15</v>
      </c>
      <c r="I22" s="68"/>
      <c r="J22" s="68"/>
      <c r="K22" s="30"/>
    </row>
    <row r="23" spans="1:11" ht="14.25" x14ac:dyDescent="0.25">
      <c r="A23" s="28"/>
      <c r="B23" s="22">
        <v>0.9</v>
      </c>
      <c r="C23" s="12">
        <f>IF(B23&lt;&gt;"",NORMINV(B23,Mean,Stdev),"")</f>
        <v>216.210487544302</v>
      </c>
      <c r="D23" s="3"/>
      <c r="E23" s="12">
        <f>IF(F23&lt;&gt;"",NORMINV(1-F23,Mean,Stdev),"")</f>
        <v>183.789512455698</v>
      </c>
      <c r="F23" s="23">
        <v>0.9</v>
      </c>
      <c r="G23" s="3"/>
      <c r="H23" s="6" t="s">
        <v>11</v>
      </c>
      <c r="I23" s="18" t="s">
        <v>12</v>
      </c>
      <c r="J23" s="6" t="s">
        <v>13</v>
      </c>
      <c r="K23" s="30"/>
    </row>
    <row r="24" spans="1:11" x14ac:dyDescent="0.2">
      <c r="A24" s="28"/>
      <c r="B24" s="22">
        <v>0.95</v>
      </c>
      <c r="C24" s="12">
        <f>IF(B24&lt;&gt;"",NORMINV(B24,Mean,Stdev),"")</f>
        <v>220.8059355150223</v>
      </c>
      <c r="D24" s="3"/>
      <c r="E24" s="12">
        <f>IF(F24&lt;&gt;"",NORMINV(1-F24,Mean,Stdev),"")</f>
        <v>179.1940644849777</v>
      </c>
      <c r="F24" s="23">
        <v>0.95</v>
      </c>
      <c r="G24" s="3"/>
      <c r="H24" s="14">
        <f>IF(I24&lt;&gt;"",NORMINV((1-I24)/2,Mean,Stdev),"")</f>
        <v>167.41805014792095</v>
      </c>
      <c r="I24" s="22">
        <v>0.99</v>
      </c>
      <c r="J24" s="14">
        <f>IF(I24&lt;&gt;"",2*Mean-H24,"")</f>
        <v>232.58194985207905</v>
      </c>
      <c r="K24" s="30"/>
    </row>
    <row r="25" spans="1:11" x14ac:dyDescent="0.2">
      <c r="A25" s="28"/>
      <c r="B25" s="22"/>
      <c r="C25" s="12" t="str">
        <f>IF(B25&lt;&gt;"",NORMINV(B25,Mean,Stdev),"")</f>
        <v/>
      </c>
      <c r="D25" s="3"/>
      <c r="E25" s="12" t="str">
        <f>IF(F25&lt;&gt;"",NORMINV(1-F25,Mean,Stdev),"")</f>
        <v/>
      </c>
      <c r="F25" s="23"/>
      <c r="G25" s="3"/>
      <c r="H25" s="14">
        <f>IF(I25&lt;&gt;"",NORMINV((1-I25)/2,Mean,Stdev),"")</f>
        <v>175.20819870781753</v>
      </c>
      <c r="I25" s="22">
        <v>0.95</v>
      </c>
      <c r="J25" s="14">
        <f>IF(I25&lt;&gt;"",2*Mean-H25,"")</f>
        <v>224.79180129218247</v>
      </c>
      <c r="K25" s="30"/>
    </row>
    <row r="26" spans="1:11" x14ac:dyDescent="0.2">
      <c r="A26" s="28"/>
      <c r="B26" s="22"/>
      <c r="C26" s="13" t="str">
        <f>IF(B26&lt;&gt;"",NORMINV(B26,Mean,Stdev),"")</f>
        <v/>
      </c>
      <c r="D26" s="3"/>
      <c r="E26" s="12" t="str">
        <f>IF(F26&lt;&gt;"",NORMINV(1-F26,Mean,Stdev),"")</f>
        <v/>
      </c>
      <c r="F26" s="23"/>
      <c r="G26" s="3"/>
      <c r="H26" s="14">
        <f>IF(I26&lt;&gt;"",NORMINV((1-I26)/2,Mean,Stdev),"")</f>
        <v>179.1940644849777</v>
      </c>
      <c r="I26" s="22">
        <v>0.9</v>
      </c>
      <c r="J26" s="14">
        <f>IF(I26&lt;&gt;"",2*Mean-H26,"")</f>
        <v>220.8059355150223</v>
      </c>
      <c r="K26" s="30"/>
    </row>
    <row r="27" spans="1:11" x14ac:dyDescent="0.2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</row>
  </sheetData>
  <sheetProtection sheet="1" objects="1" scenarios="1"/>
  <mergeCells count="1">
    <mergeCell ref="H22:J22"/>
  </mergeCells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r:id="rId5">
            <anchor moveWithCells="1">
              <from>
                <xdr:col>1</xdr:col>
                <xdr:colOff>28575</xdr:colOff>
                <xdr:row>4</xdr:row>
                <xdr:rowOff>152400</xdr:rowOff>
              </from>
              <to>
                <xdr:col>3</xdr:col>
                <xdr:colOff>0</xdr:colOff>
                <xdr:row>8</xdr:row>
                <xdr:rowOff>142875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r:id="rId7">
            <anchor moveWithCells="1">
              <from>
                <xdr:col>4</xdr:col>
                <xdr:colOff>47625</xdr:colOff>
                <xdr:row>4</xdr:row>
                <xdr:rowOff>152400</xdr:rowOff>
              </from>
              <to>
                <xdr:col>5</xdr:col>
                <xdr:colOff>533400</xdr:colOff>
                <xdr:row>8</xdr:row>
                <xdr:rowOff>123825</xdr:rowOff>
              </to>
            </anchor>
          </objectPr>
        </oleObject>
      </mc:Choice>
      <mc:Fallback>
        <oleObject progId="Paint.Picture" shapeId="2050" r:id="rId6"/>
      </mc:Fallback>
    </mc:AlternateContent>
    <mc:AlternateContent xmlns:mc="http://schemas.openxmlformats.org/markup-compatibility/2006">
      <mc:Choice Requires="x14">
        <oleObject progId="Paint.Picture" shapeId="2051" r:id="rId8">
          <objectPr defaultSize="0" r:id="rId9">
            <anchor moveWithCells="1">
              <from>
                <xdr:col>7</xdr:col>
                <xdr:colOff>466725</xdr:colOff>
                <xdr:row>4</xdr:row>
                <xdr:rowOff>133350</xdr:rowOff>
              </from>
              <to>
                <xdr:col>9</xdr:col>
                <xdr:colOff>142875</xdr:colOff>
                <xdr:row>8</xdr:row>
                <xdr:rowOff>123825</xdr:rowOff>
              </to>
            </anchor>
          </objectPr>
        </oleObject>
      </mc:Choice>
      <mc:Fallback>
        <oleObject progId="Paint.Picture" shapeId="2051" r:id="rId8"/>
      </mc:Fallback>
    </mc:AlternateContent>
    <mc:AlternateContent xmlns:mc="http://schemas.openxmlformats.org/markup-compatibility/2006">
      <mc:Choice Requires="x14">
        <oleObject progId="Paint.Picture" shapeId="2052" r:id="rId10">
          <objectPr defaultSize="0" r:id="rId11">
            <anchor moveWithCells="1">
              <from>
                <xdr:col>1</xdr:col>
                <xdr:colOff>28575</xdr:colOff>
                <xdr:row>16</xdr:row>
                <xdr:rowOff>66675</xdr:rowOff>
              </from>
              <to>
                <xdr:col>3</xdr:col>
                <xdr:colOff>28575</xdr:colOff>
                <xdr:row>20</xdr:row>
                <xdr:rowOff>114300</xdr:rowOff>
              </to>
            </anchor>
          </objectPr>
        </oleObject>
      </mc:Choice>
      <mc:Fallback>
        <oleObject progId="Paint.Picture" shapeId="2052" r:id="rId10"/>
      </mc:Fallback>
    </mc:AlternateContent>
    <mc:AlternateContent xmlns:mc="http://schemas.openxmlformats.org/markup-compatibility/2006">
      <mc:Choice Requires="x14">
        <oleObject progId="Paint.Picture" shapeId="2053" r:id="rId12">
          <objectPr defaultSize="0" r:id="rId13">
            <anchor moveWithCells="1">
              <from>
                <xdr:col>4</xdr:col>
                <xdr:colOff>19050</xdr:colOff>
                <xdr:row>16</xdr:row>
                <xdr:rowOff>95250</xdr:rowOff>
              </from>
              <to>
                <xdr:col>5</xdr:col>
                <xdr:colOff>552450</xdr:colOff>
                <xdr:row>20</xdr:row>
                <xdr:rowOff>142875</xdr:rowOff>
              </to>
            </anchor>
          </objectPr>
        </oleObject>
      </mc:Choice>
      <mc:Fallback>
        <oleObject progId="Paint.Picture" shapeId="2053" r:id="rId12"/>
      </mc:Fallback>
    </mc:AlternateContent>
    <mc:AlternateContent xmlns:mc="http://schemas.openxmlformats.org/markup-compatibility/2006">
      <mc:Choice Requires="x14">
        <oleObject progId="Paint.Picture" shapeId="2054" r:id="rId14">
          <objectPr defaultSize="0" r:id="rId15">
            <anchor moveWithCells="1">
              <from>
                <xdr:col>7</xdr:col>
                <xdr:colOff>466725</xdr:colOff>
                <xdr:row>16</xdr:row>
                <xdr:rowOff>76200</xdr:rowOff>
              </from>
              <to>
                <xdr:col>9</xdr:col>
                <xdr:colOff>200025</xdr:colOff>
                <xdr:row>20</xdr:row>
                <xdr:rowOff>123825</xdr:rowOff>
              </to>
            </anchor>
          </objectPr>
        </oleObject>
      </mc:Choice>
      <mc:Fallback>
        <oleObject progId="Paint.Picture" shapeId="2054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Normal</vt:lpstr>
      <vt:lpstr>Normal approximation</vt:lpstr>
      <vt:lpstr>Normal!Mean</vt:lpstr>
      <vt:lpstr>'Normal approximation'!Mean</vt:lpstr>
      <vt:lpstr>Normal!Stdev</vt:lpstr>
      <vt:lpstr>'Normal approximation'!Stdev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Business</dc:creator>
  <cp:lastModifiedBy>hp</cp:lastModifiedBy>
  <dcterms:created xsi:type="dcterms:W3CDTF">1998-07-02T06:12:30Z</dcterms:created>
  <dcterms:modified xsi:type="dcterms:W3CDTF">2020-05-20T12:40:51Z</dcterms:modified>
</cp:coreProperties>
</file>