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1F0CDCA8-8287-410D-8AF9-95D79373E561}" xr6:coauthVersionLast="47" xr6:coauthVersionMax="47" xr10:uidLastSave="{00000000-0000-0000-0000-000000000000}"/>
  <bookViews>
    <workbookView xWindow="-108" yWindow="-108" windowWidth="23256" windowHeight="12456" xr2:uid="{BC554467-9FFE-495C-8706-290C57EBBF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E3" i="1"/>
  <c r="E4" i="1"/>
  <c r="E5" i="1"/>
  <c r="E6" i="1"/>
  <c r="E7" i="1"/>
  <c r="E8" i="1"/>
  <c r="E9" i="1"/>
  <c r="E10" i="1"/>
  <c r="E12" i="1"/>
  <c r="E13" i="1"/>
  <c r="E14" i="1"/>
  <c r="E1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<sst xmlns="http://schemas.openxmlformats.org/spreadsheetml/2006/main" count="12" uniqueCount="12">
  <si>
    <t>D</t>
  </si>
  <si>
    <t>Boost</t>
  </si>
  <si>
    <t>SL Boost</t>
  </si>
  <si>
    <t>SC Boost</t>
  </si>
  <si>
    <t>Switched-Capacitor-Based Dual-Switch High-Boost DC–DC Converter</t>
  </si>
  <si>
    <t>Analysis and implementation of a nonisolated bidirectional DC-DC converter with high voltage gain</t>
  </si>
  <si>
    <t>A New High-Gain DC-DC Converter with Continuous Input Current for DC Microgrid Applications.</t>
  </si>
  <si>
    <t>An interleaved boost DC-DC converter with large conversion ratio</t>
  </si>
  <si>
    <t>Design and Development of Single Switch High Step-Up DC–DC Converter</t>
  </si>
  <si>
    <t>Fuel cell based ultra voltage gain boost converter for electric vehicle applications</t>
  </si>
  <si>
    <t>Nonisolated high step-up DC–DC converters adopting switched-capacitor cell</t>
  </si>
  <si>
    <t xml:space="preserve">                                    infinity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</si>
</sst>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.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3" fillId="0" borderId="0" xfId="0" applyFont="1" applyAlignment="1">
      <alignment horizontal="left" vertical="top" wrapText="1" readingOrder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FE159-D3FA-4C33-BF8A-DADF5F9FCEA9}">
  <dimension ref="A1:K15"/>
  <sheetViews>
    <sheetView tabSelected="1" workbookViewId="0">
      <selection activeCell="G15" sqref="G15"/>
    </sheetView>
  </sheetViews>
  <sheetFormatPr defaultRowHeight="14.4" x14ac:dyDescent="0.3"/>
  <cols>
    <col min="1" max="1" width="7.109375" customWidth="1"/>
    <col min="5" max="5" width="22.88671875" customWidth="1"/>
    <col min="6" max="6" width="27.21875" customWidth="1"/>
    <col min="7" max="7" width="25.109375" customWidth="1"/>
    <col min="8" max="8" width="18.6640625" customWidth="1"/>
    <col min="9" max="10" width="19" customWidth="1"/>
    <col min="11" max="11" width="18" customWidth="1"/>
  </cols>
  <sheetData>
    <row r="1" spans="1:11" ht="69" customHeight="1" x14ac:dyDescent="0.3">
      <c r="A1" s="1" t="s">
        <v>0</v>
      </c>
      <c r="B1" s="6" t="s">
        <v>1</v>
      </c>
      <c r="C1" s="6" t="s">
        <v>2</v>
      </c>
      <c r="D1" s="6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10</v>
      </c>
      <c r="J1" s="5" t="s">
        <v>8</v>
      </c>
      <c r="K1" s="5" t="s">
        <v>9</v>
      </c>
    </row>
    <row r="2" spans="1:11" x14ac:dyDescent="0.3">
      <c r="A2" s="2">
        <v>10</v>
      </c>
      <c r="B2">
        <f>1/(1-(A2/100))*20</f>
        <v>22.222222222222221</v>
      </c>
      <c r="C2">
        <f>((1+(A2/100))/((1-(A2/100))))*20</f>
        <v>24.444444444444446</v>
      </c>
      <c r="D2">
        <f>1/(1-(A2/100))*20</f>
        <v>22.222222222222221</v>
      </c>
      <c r="E2">
        <f>((3-2*(A2/100))/(1-2*(A2/100)))*20</f>
        <v>69.999999999999986</v>
      </c>
      <c r="F2">
        <f>(((1)/(1-(A2/100))^2)*20)</f>
        <v>24.691358024691358</v>
      </c>
      <c r="G2">
        <f>((1+(A2/100)-((A2/100)^2))/(1-(A2/100))^2)*20</f>
        <v>26.913580246913579</v>
      </c>
      <c r="H2">
        <f>(2/(1-(A2/100)))*20</f>
        <v>44.444444444444443</v>
      </c>
      <c r="I2">
        <f>((2+(A2/100))/(1-(A2/100)))*20</f>
        <v>46.666666666666671</v>
      </c>
      <c r="J2">
        <f>((3+(A2/100))/(2*(1-(A2/100))))*20</f>
        <v>34.444444444444443</v>
      </c>
      <c r="K2">
        <f>((1+(A2/100))/((1-(A2/100))^2))*20</f>
        <v>27.160493827160494</v>
      </c>
    </row>
    <row r="3" spans="1:11" x14ac:dyDescent="0.3">
      <c r="A3" s="3">
        <v>15</v>
      </c>
      <c r="B3">
        <f t="shared" ref="B3:D15" si="0">1/(1-(A3/100))*20</f>
        <v>23.529411764705884</v>
      </c>
      <c r="C3">
        <f t="shared" ref="C3:C15" si="1">((1+(A3/100))/((1-(A3/100))))*20</f>
        <v>27.058823529411761</v>
      </c>
      <c r="D3">
        <f t="shared" ref="D3:D15" si="2">1/(1-(A3/100))*20</f>
        <v>23.529411764705884</v>
      </c>
      <c r="E3">
        <f t="shared" ref="E3:E15" si="3">((3-2*(A3/100))/(1-2*(A3/100)))*20</f>
        <v>77.142857142857153</v>
      </c>
      <c r="F3">
        <f t="shared" ref="F3:F15" si="4">(((1)/(1-(A3/100))^2)*20)</f>
        <v>27.681660899653981</v>
      </c>
      <c r="G3">
        <f t="shared" ref="G3:G15" si="5">((1+(A3/100)-((A3/100)^2))/(1-(A3/100))^2)*20</f>
        <v>31.211072664359865</v>
      </c>
      <c r="H3">
        <f t="shared" ref="H3:H15" si="6">(2/(1-(A3/100)))*20</f>
        <v>47.058823529411768</v>
      </c>
      <c r="I3">
        <f t="shared" ref="I3:I15" si="7">((2+(A3/100))/(1-(A3/100)))*20</f>
        <v>50.588235294117645</v>
      </c>
      <c r="J3">
        <f t="shared" ref="J3:J15" si="8">((3+(A3/100))/(2*(1-(A3/100))))*20</f>
        <v>37.058823529411768</v>
      </c>
      <c r="K3">
        <f t="shared" ref="K3:K15" si="9">((1+(A3/100))/((1-(A3/100))^2))*20</f>
        <v>31.833910034602077</v>
      </c>
    </row>
    <row r="4" spans="1:11" x14ac:dyDescent="0.3">
      <c r="A4" s="2">
        <v>20</v>
      </c>
      <c r="B4">
        <f t="shared" si="0"/>
        <v>25</v>
      </c>
      <c r="C4">
        <f t="shared" si="1"/>
        <v>29.999999999999996</v>
      </c>
      <c r="D4">
        <f t="shared" si="2"/>
        <v>25</v>
      </c>
      <c r="E4">
        <f t="shared" si="3"/>
        <v>86.666666666666686</v>
      </c>
      <c r="F4">
        <f t="shared" si="4"/>
        <v>31.249999999999996</v>
      </c>
      <c r="G4">
        <f t="shared" si="5"/>
        <v>36.249999999999993</v>
      </c>
      <c r="H4">
        <f t="shared" si="6"/>
        <v>50</v>
      </c>
      <c r="I4">
        <f t="shared" si="7"/>
        <v>55</v>
      </c>
      <c r="J4">
        <f t="shared" si="8"/>
        <v>40</v>
      </c>
      <c r="K4">
        <f t="shared" si="9"/>
        <v>37.499999999999993</v>
      </c>
    </row>
    <row r="5" spans="1:11" x14ac:dyDescent="0.3">
      <c r="A5" s="3">
        <v>25</v>
      </c>
      <c r="B5">
        <f t="shared" si="0"/>
        <v>26.666666666666664</v>
      </c>
      <c r="C5">
        <f t="shared" si="1"/>
        <v>33.333333333333336</v>
      </c>
      <c r="D5">
        <f t="shared" si="2"/>
        <v>26.666666666666664</v>
      </c>
      <c r="E5">
        <f t="shared" si="3"/>
        <v>100</v>
      </c>
      <c r="F5">
        <f t="shared" si="4"/>
        <v>35.555555555555557</v>
      </c>
      <c r="G5">
        <f t="shared" si="5"/>
        <v>42.222222222222221</v>
      </c>
      <c r="H5">
        <f t="shared" si="6"/>
        <v>53.333333333333329</v>
      </c>
      <c r="I5">
        <f t="shared" si="7"/>
        <v>60</v>
      </c>
      <c r="J5">
        <f t="shared" si="8"/>
        <v>43.333333333333329</v>
      </c>
      <c r="K5">
        <f t="shared" si="9"/>
        <v>44.444444444444443</v>
      </c>
    </row>
    <row r="6" spans="1:11" x14ac:dyDescent="0.3">
      <c r="A6" s="2">
        <v>30</v>
      </c>
      <c r="B6">
        <f t="shared" si="0"/>
        <v>28.571428571428573</v>
      </c>
      <c r="C6">
        <f t="shared" si="1"/>
        <v>37.142857142857146</v>
      </c>
      <c r="D6">
        <f t="shared" si="2"/>
        <v>28.571428571428573</v>
      </c>
      <c r="E6">
        <f t="shared" si="3"/>
        <v>119.99999999999999</v>
      </c>
      <c r="F6">
        <f t="shared" si="4"/>
        <v>40.816326530612258</v>
      </c>
      <c r="G6">
        <f t="shared" si="5"/>
        <v>49.387755102040821</v>
      </c>
      <c r="H6">
        <f t="shared" si="6"/>
        <v>57.142857142857146</v>
      </c>
      <c r="I6">
        <f t="shared" si="7"/>
        <v>65.714285714285708</v>
      </c>
      <c r="J6">
        <f t="shared" si="8"/>
        <v>47.142857142857146</v>
      </c>
      <c r="K6">
        <f t="shared" si="9"/>
        <v>53.061224489795926</v>
      </c>
    </row>
    <row r="7" spans="1:11" x14ac:dyDescent="0.3">
      <c r="A7" s="3">
        <v>34</v>
      </c>
      <c r="B7">
        <f t="shared" si="0"/>
        <v>30.303030303030308</v>
      </c>
      <c r="C7">
        <f t="shared" si="1"/>
        <v>40.606060606060616</v>
      </c>
      <c r="D7">
        <f t="shared" si="2"/>
        <v>30.303030303030308</v>
      </c>
      <c r="E7">
        <f t="shared" si="3"/>
        <v>145.00000000000003</v>
      </c>
      <c r="F7">
        <f t="shared" si="4"/>
        <v>45.913682277318657</v>
      </c>
      <c r="G7">
        <f t="shared" si="5"/>
        <v>56.216712580348968</v>
      </c>
      <c r="H7">
        <f t="shared" si="6"/>
        <v>60.606060606060616</v>
      </c>
      <c r="I7">
        <f t="shared" si="7"/>
        <v>70.909090909090921</v>
      </c>
      <c r="J7">
        <f t="shared" si="8"/>
        <v>50.606060606060616</v>
      </c>
      <c r="K7">
        <f t="shared" si="9"/>
        <v>61.524334251607002</v>
      </c>
    </row>
    <row r="8" spans="1:11" x14ac:dyDescent="0.3">
      <c r="A8" s="2">
        <v>35</v>
      </c>
      <c r="B8">
        <f t="shared" si="0"/>
        <v>30.769230769230766</v>
      </c>
      <c r="C8">
        <f t="shared" si="1"/>
        <v>41.53846153846154</v>
      </c>
      <c r="D8">
        <f t="shared" si="2"/>
        <v>30.769230769230766</v>
      </c>
      <c r="E8">
        <f t="shared" si="3"/>
        <v>153.33333333333331</v>
      </c>
      <c r="F8">
        <f t="shared" si="4"/>
        <v>47.337278106508869</v>
      </c>
      <c r="G8">
        <f t="shared" si="5"/>
        <v>58.106508875739642</v>
      </c>
      <c r="H8">
        <f t="shared" si="6"/>
        <v>61.538461538461533</v>
      </c>
      <c r="I8">
        <f t="shared" si="7"/>
        <v>72.307692307692307</v>
      </c>
      <c r="J8">
        <f t="shared" si="8"/>
        <v>51.53846153846154</v>
      </c>
      <c r="K8">
        <f t="shared" si="9"/>
        <v>63.905325443786978</v>
      </c>
    </row>
    <row r="9" spans="1:11" x14ac:dyDescent="0.3">
      <c r="A9" s="3">
        <v>40</v>
      </c>
      <c r="B9">
        <f t="shared" si="0"/>
        <v>33.333333333333336</v>
      </c>
      <c r="C9">
        <f t="shared" si="1"/>
        <v>46.666666666666671</v>
      </c>
      <c r="D9">
        <f t="shared" si="2"/>
        <v>33.333333333333336</v>
      </c>
      <c r="E9">
        <f t="shared" si="3"/>
        <v>220.00000000000006</v>
      </c>
      <c r="F9">
        <f t="shared" si="4"/>
        <v>55.555555555555557</v>
      </c>
      <c r="G9">
        <f t="shared" si="5"/>
        <v>68.888888888888872</v>
      </c>
      <c r="H9">
        <f t="shared" si="6"/>
        <v>66.666666666666671</v>
      </c>
      <c r="I9">
        <f t="shared" si="7"/>
        <v>80</v>
      </c>
      <c r="J9">
        <f t="shared" si="8"/>
        <v>56.666666666666671</v>
      </c>
      <c r="K9">
        <f t="shared" si="9"/>
        <v>77.777777777777771</v>
      </c>
    </row>
    <row r="10" spans="1:11" x14ac:dyDescent="0.3">
      <c r="A10" s="2">
        <v>45</v>
      </c>
      <c r="B10">
        <f t="shared" si="0"/>
        <v>36.36363636363636</v>
      </c>
      <c r="C10">
        <f t="shared" si="1"/>
        <v>52.727272727272727</v>
      </c>
      <c r="D10">
        <f t="shared" si="2"/>
        <v>36.36363636363636</v>
      </c>
      <c r="E10">
        <f t="shared" si="3"/>
        <v>420.00000000000011</v>
      </c>
      <c r="F10">
        <f t="shared" si="4"/>
        <v>66.115702479338836</v>
      </c>
      <c r="G10">
        <f t="shared" si="5"/>
        <v>82.47933884297521</v>
      </c>
      <c r="H10">
        <f t="shared" si="6"/>
        <v>72.72727272727272</v>
      </c>
      <c r="I10">
        <f t="shared" si="7"/>
        <v>89.090909090909079</v>
      </c>
      <c r="J10">
        <f t="shared" si="8"/>
        <v>62.727272727272727</v>
      </c>
      <c r="K10">
        <f t="shared" si="9"/>
        <v>95.867768595041298</v>
      </c>
    </row>
    <row r="11" spans="1:11" x14ac:dyDescent="0.3">
      <c r="A11" s="3">
        <v>50</v>
      </c>
      <c r="B11">
        <f t="shared" si="0"/>
        <v>40</v>
      </c>
      <c r="C11">
        <f t="shared" si="1"/>
        <v>60</v>
      </c>
      <c r="D11">
        <f t="shared" si="2"/>
        <v>40</v>
      </c>
      <c r="E11" t="s">
        <v>11</v>
      </c>
      <c r="F11">
        <f t="shared" si="4"/>
        <v>80</v>
      </c>
      <c r="G11">
        <f t="shared" si="5"/>
        <v>100</v>
      </c>
      <c r="H11">
        <f t="shared" si="6"/>
        <v>80</v>
      </c>
      <c r="I11">
        <f t="shared" si="7"/>
        <v>100</v>
      </c>
      <c r="J11">
        <f t="shared" si="8"/>
        <v>70</v>
      </c>
      <c r="K11">
        <f t="shared" si="9"/>
        <v>120</v>
      </c>
    </row>
    <row r="12" spans="1:11" x14ac:dyDescent="0.3">
      <c r="A12" s="2">
        <v>55</v>
      </c>
      <c r="B12">
        <f t="shared" si="0"/>
        <v>44.444444444444443</v>
      </c>
      <c r="C12">
        <f t="shared" si="1"/>
        <v>68.8888888888889</v>
      </c>
      <c r="D12">
        <f t="shared" si="2"/>
        <v>44.444444444444443</v>
      </c>
      <c r="E12">
        <f t="shared" si="3"/>
        <v>-379.99999999999966</v>
      </c>
      <c r="F12">
        <f t="shared" si="4"/>
        <v>98.765432098765444</v>
      </c>
      <c r="G12">
        <f t="shared" si="5"/>
        <v>123.2098765432099</v>
      </c>
      <c r="H12">
        <f t="shared" si="6"/>
        <v>88.888888888888886</v>
      </c>
      <c r="I12">
        <f t="shared" si="7"/>
        <v>113.33333333333334</v>
      </c>
      <c r="J12">
        <f t="shared" si="8"/>
        <v>78.888888888888886</v>
      </c>
      <c r="K12">
        <f t="shared" si="9"/>
        <v>153.08641975308646</v>
      </c>
    </row>
    <row r="13" spans="1:11" x14ac:dyDescent="0.3">
      <c r="A13" s="3">
        <v>60</v>
      </c>
      <c r="B13">
        <f t="shared" si="0"/>
        <v>50</v>
      </c>
      <c r="C13">
        <f t="shared" si="1"/>
        <v>80</v>
      </c>
      <c r="D13">
        <f t="shared" si="2"/>
        <v>50</v>
      </c>
      <c r="E13">
        <f t="shared" si="3"/>
        <v>-180.00000000000003</v>
      </c>
      <c r="F13">
        <f t="shared" si="4"/>
        <v>124.99999999999999</v>
      </c>
      <c r="G13">
        <f t="shared" si="5"/>
        <v>155</v>
      </c>
      <c r="H13">
        <f t="shared" si="6"/>
        <v>100</v>
      </c>
      <c r="I13">
        <f t="shared" si="7"/>
        <v>130</v>
      </c>
      <c r="J13">
        <f t="shared" si="8"/>
        <v>90</v>
      </c>
      <c r="K13">
        <f t="shared" si="9"/>
        <v>199.99999999999997</v>
      </c>
    </row>
    <row r="14" spans="1:11" x14ac:dyDescent="0.3">
      <c r="A14" s="2">
        <v>65</v>
      </c>
      <c r="B14">
        <f t="shared" si="0"/>
        <v>57.142857142857146</v>
      </c>
      <c r="C14">
        <f t="shared" si="1"/>
        <v>94.285714285714292</v>
      </c>
      <c r="D14">
        <f t="shared" si="2"/>
        <v>57.142857142857146</v>
      </c>
      <c r="E14">
        <f t="shared" si="3"/>
        <v>-113.33333333333331</v>
      </c>
      <c r="F14">
        <f t="shared" si="4"/>
        <v>163.26530612244903</v>
      </c>
      <c r="G14">
        <f t="shared" si="5"/>
        <v>200.40816326530609</v>
      </c>
      <c r="H14">
        <f t="shared" si="6"/>
        <v>114.28571428571429</v>
      </c>
      <c r="I14">
        <f t="shared" si="7"/>
        <v>151.42857142857144</v>
      </c>
      <c r="J14">
        <f t="shared" si="8"/>
        <v>104.28571428571429</v>
      </c>
      <c r="K14">
        <f t="shared" si="9"/>
        <v>269.38775510204084</v>
      </c>
    </row>
    <row r="15" spans="1:11" x14ac:dyDescent="0.3">
      <c r="A15" s="3">
        <v>70</v>
      </c>
      <c r="B15">
        <f t="shared" si="0"/>
        <v>66.666666666666657</v>
      </c>
      <c r="C15">
        <f t="shared" si="1"/>
        <v>113.33333333333331</v>
      </c>
      <c r="D15">
        <f t="shared" si="2"/>
        <v>66.666666666666657</v>
      </c>
      <c r="E15">
        <f t="shared" si="3"/>
        <v>-80.000000000000014</v>
      </c>
      <c r="F15">
        <f t="shared" si="4"/>
        <v>222.22222222222217</v>
      </c>
      <c r="G15">
        <f t="shared" si="5"/>
        <v>268.8888888888888</v>
      </c>
      <c r="H15">
        <f t="shared" si="6"/>
        <v>133.33333333333331</v>
      </c>
      <c r="I15">
        <f t="shared" si="7"/>
        <v>180</v>
      </c>
      <c r="J15">
        <f t="shared" si="8"/>
        <v>123.33333333333331</v>
      </c>
      <c r="K15">
        <f t="shared" si="9"/>
        <v>377.77777777777766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2022-11-12T09:08:48Z</dcterms:created>
  <dcterms:modified xsi:type="dcterms:W3CDTF">2022-11-12T10:39:37Z</dcterms:modified>
</cp:coreProperties>
</file>