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erf test 20230905"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<sst xmlns="http://schemas.openxmlformats.org/spreadsheetml/2006/main" count="46" uniqueCount="44">
  <si>
    <t xml:space="preserve">Manufacturer</t>
  </si>
  <si>
    <t xml:space="preserve">James G. Biddle Co</t>
  </si>
  <si>
    <t xml:space="preserve">Model</t>
  </si>
  <si>
    <t xml:space="preserve">601147-1</t>
  </si>
  <si>
    <t xml:space="preserve">Description</t>
  </si>
  <si>
    <t xml:space="preserve">Calibration Resistance Standard </t>
  </si>
  <si>
    <t xml:space="preserve">Serial No.</t>
  </si>
  <si>
    <t xml:space="preserve">43056</t>
  </si>
  <si>
    <t xml:space="preserve">Accuracy specification</t>
  </si>
  <si>
    <t xml:space="preserve">±</t>
  </si>
  <si>
    <t xml:space="preserve">% of indication</t>
  </si>
  <si>
    <t xml:space="preserve">Ω for each decade involved</t>
  </si>
  <si>
    <t xml:space="preserve">Notes</t>
  </si>
  <si>
    <t xml:space="preserve">All measurements were made using hp34401a 6.5 digit DMM after 1hr warmup. 
Measurements are intended to document the performance of the instrument at the time of testing. 
Results should not be considered a valid metrological calibration. 
Results are not guaranteed to remain the same at any time after the testing was performed. </t>
  </si>
  <si>
    <t xml:space="preserve">Test date:09/05/2023</t>
  </si>
  <si>
    <t xml:space="preserve">Nominal (Ω)</t>
  </si>
  <si>
    <t xml:space="preserve">Decade positions</t>
  </si>
  <si>
    <t xml:space="preserve">Performance Specifications</t>
  </si>
  <si>
    <t xml:space="preserve">Measured</t>
  </si>
  <si>
    <t xml:space="preserve">Uncertainty</t>
  </si>
  <si>
    <t xml:space="preserve">Measured (Ω)
(after zero 
subtraction)</t>
  </si>
  <si>
    <t xml:space="preserve">%Error</t>
  </si>
  <si>
    <t xml:space="preserve">Abs. Error (Ω)</t>
  </si>
  <si>
    <t xml:space="preserve">Pass/Fail</t>
  </si>
  <si>
    <t xml:space="preserve">P/F low est</t>
  </si>
  <si>
    <t xml:space="preserve">P/F high est</t>
  </si>
  <si>
    <t xml:space="preserve">x100k</t>
  </si>
  <si>
    <t xml:space="preserve">x10k</t>
  </si>
  <si>
    <t xml:space="preserve">x1k</t>
  </si>
  <si>
    <t xml:space="preserve">x100</t>
  </si>
  <si>
    <t xml:space="preserve">x10</t>
  </si>
  <si>
    <t xml:space="preserve">x1</t>
  </si>
  <si>
    <t xml:space="preserve">x.1</t>
  </si>
  <si>
    <t xml:space="preserve">x.01</t>
  </si>
  <si>
    <t xml:space="preserve">Lower Limit (Ω)</t>
  </si>
  <si>
    <t xml:space="preserve">Upper Limit (Ω)</t>
  </si>
  <si>
    <t xml:space="preserve">Mean (Ω)</t>
  </si>
  <si>
    <t xml:space="preserve">Min (Ω)</t>
  </si>
  <si>
    <t xml:space="preserve">Max (Ω)</t>
  </si>
  <si>
    <t xml:space="preserve">Count</t>
  </si>
  <si>
    <t xml:space="preserve">Lower Limit</t>
  </si>
  <si>
    <t xml:space="preserve">Upper Limit</t>
  </si>
  <si>
    <t xml:space="preserve">000000.00</t>
  </si>
  <si>
    <t xml:space="preserve">NA</t>
  </si>
</sst>
</file>

<file path=xl/styles.xml><?xml version="1.0" encoding="utf-8"?>
<styleSheet xmlns="http://schemas.openxmlformats.org/spreadsheetml/2006/main">
  <numFmts count="14">
    <numFmt numFmtId="164" formatCode="General"/>
    <numFmt numFmtId="165" formatCode="0.0000"/>
    <numFmt numFmtId="166" formatCode="m/d"/>
    <numFmt numFmtId="167" formatCode="0.00"/>
    <numFmt numFmtId="168" formatCode="@"/>
    <numFmt numFmtId="169" formatCode="0.000000000"/>
    <numFmt numFmtId="170" formatCode="0.00000000"/>
    <numFmt numFmtId="171" formatCode="0.0"/>
    <numFmt numFmtId="172" formatCode="General"/>
    <numFmt numFmtId="173" formatCode="0.00000"/>
    <numFmt numFmtId="174" formatCode="0.000"/>
    <numFmt numFmtId="175" formatCode="0.0000000"/>
    <numFmt numFmtId="176" formatCode="0.000000"/>
    <numFmt numFmtId="177" formatCode="0"/>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sz val="11"/>
      <color rgb="FF1C4587"/>
      <name val="Arial"/>
      <family val="0"/>
      <charset val="1"/>
    </font>
  </fonts>
  <fills count="4">
    <fill>
      <patternFill patternType="none"/>
    </fill>
    <fill>
      <patternFill patternType="gray125"/>
    </fill>
    <fill>
      <patternFill patternType="solid">
        <fgColor rgb="FFCCCCCC"/>
        <bgColor rgb="FFB7B7B7"/>
      </patternFill>
    </fill>
    <fill>
      <patternFill patternType="solid">
        <fgColor rgb="FFB7B7B7"/>
        <bgColor rgb="FFCCCCCC"/>
      </patternFill>
    </fill>
  </fills>
  <borders count="23">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ck"/>
      <right style="thin"/>
      <top style="thick"/>
      <bottom style="thick"/>
      <diagonal/>
    </border>
    <border diagonalUp="false" diagonalDown="false">
      <left style="thin"/>
      <right style="thin"/>
      <top style="thick"/>
      <bottom style="thick"/>
      <diagonal/>
    </border>
    <border diagonalUp="false" diagonalDown="false">
      <left style="thin"/>
      <right style="thick"/>
      <top style="thick"/>
      <bottom style="thick"/>
      <diagonal/>
    </border>
    <border diagonalUp="false" diagonalDown="false">
      <left style="thick"/>
      <right style="thin"/>
      <top style="thick"/>
      <bottom style="thin"/>
      <diagonal/>
    </border>
    <border diagonalUp="false" diagonalDown="false">
      <left style="thin"/>
      <right style="thin"/>
      <top style="thick"/>
      <bottom style="thin"/>
      <diagonal/>
    </border>
    <border diagonalUp="false" diagonalDown="false">
      <left style="thin"/>
      <right style="thick"/>
      <top style="thick"/>
      <bottom style="thin"/>
      <diagonal/>
    </border>
    <border diagonalUp="false" diagonalDown="false">
      <left style="thick"/>
      <right style="thin"/>
      <top style="thin"/>
      <bottom style="thin"/>
      <diagonal/>
    </border>
    <border diagonalUp="false" diagonalDown="false">
      <left style="thin"/>
      <right style="thick"/>
      <top style="thin"/>
      <bottom style="thin"/>
      <diagonal/>
    </border>
    <border diagonalUp="false" diagonalDown="false">
      <left style="thick"/>
      <right style="thin"/>
      <top style="thin"/>
      <bottom style="thick"/>
      <diagonal/>
    </border>
    <border diagonalUp="false" diagonalDown="false">
      <left style="thin"/>
      <right style="thin"/>
      <top style="thin"/>
      <bottom style="thick"/>
      <diagonal/>
    </border>
    <border diagonalUp="false" diagonalDown="false">
      <left style="thin"/>
      <right style="thick"/>
      <top style="thin"/>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5"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8" fontId="4" fillId="0" borderId="1" xfId="0" applyFont="true" applyBorder="true" applyAlignment="true" applyProtection="false">
      <alignment horizontal="left"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right" vertical="bottom" textRotation="0" wrapText="false" indent="0" shrinkToFit="false"/>
      <protection locked="true" hidden="false"/>
    </xf>
    <xf numFmtId="164" fontId="4" fillId="0" borderId="5" xfId="0" applyFont="true" applyBorder="true" applyAlignment="true" applyProtection="false">
      <alignment horizontal="left"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5" fontId="4" fillId="0" borderId="5"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right" vertical="bottom" textRotation="0" wrapText="false" indent="0" shrinkToFit="false"/>
      <protection locked="true" hidden="false"/>
    </xf>
    <xf numFmtId="164" fontId="4" fillId="0" borderId="8" xfId="0" applyFont="true" applyBorder="true" applyAlignment="true" applyProtection="false">
      <alignment horizontal="left" vertical="bottom" textRotation="0" wrapText="false" indent="0" shrinkToFit="false"/>
      <protection locked="true" hidden="false"/>
    </xf>
    <xf numFmtId="164" fontId="4" fillId="0" borderId="8"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5" fontId="4" fillId="0" borderId="8"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general" vertical="top" textRotation="0" wrapText="false" indent="0" shrinkToFit="false"/>
      <protection locked="true" hidden="false"/>
    </xf>
    <xf numFmtId="164" fontId="4" fillId="0" borderId="7" xfId="0" applyFont="true" applyBorder="true" applyAlignment="true" applyProtection="false">
      <alignment horizontal="general" vertical="bottom" textRotation="0" wrapText="true" indent="0" shrinkToFit="false"/>
      <protection locked="true" hidden="false"/>
    </xf>
    <xf numFmtId="164" fontId="5" fillId="0" borderId="8" xfId="0" applyFont="true" applyBorder="true" applyAlignment="true" applyProtection="false">
      <alignment horizontal="general" vertical="bottom" textRotation="0" wrapText="false" indent="0" shrinkToFit="false"/>
      <protection locked="true" hidden="false"/>
    </xf>
    <xf numFmtId="169"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10" xfId="0" applyFont="true" applyBorder="true" applyAlignment="true" applyProtection="false">
      <alignment horizontal="general" vertical="bottom" textRotation="0" wrapText="true" indent="0" shrinkToFit="false"/>
      <protection locked="true" hidden="false"/>
    </xf>
    <xf numFmtId="164" fontId="5" fillId="2" borderId="10" xfId="0" applyFont="true" applyBorder="true" applyAlignment="true" applyProtection="false">
      <alignment horizontal="center" vertical="center" textRotation="0" wrapText="true" indent="0" shrinkToFit="false"/>
      <protection locked="true" hidden="false"/>
    </xf>
    <xf numFmtId="164" fontId="5" fillId="3" borderId="10" xfId="0" applyFont="true" applyBorder="true" applyAlignment="true" applyProtection="false">
      <alignment horizontal="center" vertical="center" textRotation="0" wrapText="false" indent="0" shrinkToFit="false"/>
      <protection locked="true" hidden="false"/>
    </xf>
    <xf numFmtId="165" fontId="5" fillId="2" borderId="10" xfId="0" applyFont="true" applyBorder="true" applyAlignment="true" applyProtection="false">
      <alignment horizontal="center" vertical="center" textRotation="0" wrapText="true" indent="0" shrinkToFit="false"/>
      <protection locked="true" hidden="false"/>
    </xf>
    <xf numFmtId="164" fontId="5" fillId="2" borderId="11" xfId="0" applyFont="true" applyBorder="true" applyAlignment="true" applyProtection="false">
      <alignment horizontal="right" vertical="bottom" textRotation="90" wrapText="true" indent="0" shrinkToFit="false"/>
      <protection locked="true" hidden="false"/>
    </xf>
    <xf numFmtId="164" fontId="5" fillId="2" borderId="11" xfId="0" applyFont="true" applyBorder="true" applyAlignment="true" applyProtection="false">
      <alignment horizontal="right" vertical="bottom" textRotation="0" wrapText="true" indent="0" shrinkToFit="false"/>
      <protection locked="true" hidden="false"/>
    </xf>
    <xf numFmtId="164" fontId="5" fillId="2" borderId="11" xfId="0" applyFont="true" applyBorder="true" applyAlignment="true" applyProtection="false">
      <alignment horizontal="general" vertical="bottom" textRotation="0" wrapText="true" indent="0" shrinkToFit="false"/>
      <protection locked="true" hidden="false"/>
    </xf>
    <xf numFmtId="164" fontId="4" fillId="0" borderId="12" xfId="0" applyFont="true" applyBorder="true" applyAlignment="true" applyProtection="false">
      <alignment horizontal="right" vertical="bottom" textRotation="0" wrapText="false" indent="0" shrinkToFit="false"/>
      <protection locked="true" hidden="false"/>
    </xf>
    <xf numFmtId="164" fontId="4" fillId="0" borderId="13" xfId="0" applyFont="true" applyBorder="true" applyAlignment="true" applyProtection="false">
      <alignment horizontal="center" vertical="bottom" textRotation="0" wrapText="false" indent="0" shrinkToFit="false"/>
      <protection locked="true" hidden="false"/>
    </xf>
    <xf numFmtId="167" fontId="4" fillId="0" borderId="13" xfId="0" applyFont="true" applyBorder="true" applyAlignment="false" applyProtection="false">
      <alignment horizontal="general" vertical="bottom" textRotation="0" wrapText="false" indent="0" shrinkToFit="false"/>
      <protection locked="true" hidden="false"/>
    </xf>
    <xf numFmtId="169" fontId="6" fillId="0" borderId="13" xfId="0" applyFont="true" applyBorder="true" applyAlignment="true" applyProtection="false">
      <alignment horizontal="general" vertical="bottom" textRotation="0" wrapText="false" indent="0" shrinkToFit="false"/>
      <protection locked="true" hidden="false"/>
    </xf>
    <xf numFmtId="170" fontId="6" fillId="0" borderId="13" xfId="0" applyFont="true" applyBorder="true" applyAlignment="true" applyProtection="false">
      <alignment horizontal="general" vertical="bottom" textRotation="0" wrapText="false" indent="0" shrinkToFit="false"/>
      <protection locked="true" hidden="false"/>
    </xf>
    <xf numFmtId="164" fontId="6" fillId="0" borderId="13" xfId="0" applyFont="true" applyBorder="true" applyAlignment="true" applyProtection="false">
      <alignment horizontal="general" vertical="bottom" textRotation="0" wrapText="false" indent="0" shrinkToFit="false"/>
      <protection locked="true" hidden="false"/>
    </xf>
    <xf numFmtId="164" fontId="4" fillId="0" borderId="13" xfId="0" applyFont="true" applyBorder="true" applyAlignment="false" applyProtection="false">
      <alignment horizontal="general" vertical="bottom" textRotation="0" wrapText="false" indent="0" shrinkToFit="false"/>
      <protection locked="true" hidden="false"/>
    </xf>
    <xf numFmtId="171" fontId="4" fillId="0" borderId="13" xfId="0" applyFont="true" applyBorder="true" applyAlignment="false" applyProtection="false">
      <alignment horizontal="general" vertical="bottom" textRotation="0" wrapText="false" indent="0" shrinkToFit="false"/>
      <protection locked="true" hidden="false"/>
    </xf>
    <xf numFmtId="164" fontId="4" fillId="0" borderId="13" xfId="0" applyFont="true" applyBorder="true" applyAlignment="true" applyProtection="false">
      <alignment horizontal="general" vertical="bottom" textRotation="0" wrapText="false" indent="0" shrinkToFit="false"/>
      <protection locked="true" hidden="false"/>
    </xf>
    <xf numFmtId="172" fontId="4" fillId="0" borderId="13" xfId="0" applyFont="true" applyBorder="true" applyAlignment="false" applyProtection="false">
      <alignment horizontal="general" vertical="bottom"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7" fontId="4" fillId="0" borderId="15" xfId="0" applyFont="true" applyBorder="true" applyAlignment="true" applyProtection="false">
      <alignment horizontal="general" vertical="bottom" textRotation="0" wrapText="false" indent="0" shrinkToFit="false"/>
      <protection locked="true" hidden="false"/>
    </xf>
    <xf numFmtId="164" fontId="4" fillId="0" borderId="16" xfId="0" applyFont="true" applyBorder="true" applyAlignment="true" applyProtection="false">
      <alignment horizontal="center" vertical="bottom" textRotation="0" wrapText="false" indent="0" shrinkToFit="false"/>
      <protection locked="true" hidden="false"/>
    </xf>
    <xf numFmtId="173" fontId="4" fillId="0" borderId="16" xfId="0" applyFont="true" applyBorder="true" applyAlignment="false" applyProtection="false">
      <alignment horizontal="general" vertical="bottom" textRotation="0" wrapText="false" indent="0" shrinkToFit="false"/>
      <protection locked="true" hidden="false"/>
    </xf>
    <xf numFmtId="170" fontId="6" fillId="0" borderId="16" xfId="0" applyFont="true" applyBorder="true" applyAlignment="true" applyProtection="false">
      <alignment horizontal="general" vertical="bottom" textRotation="0" wrapText="false" indent="0" shrinkToFit="false"/>
      <protection locked="true" hidden="false"/>
    </xf>
    <xf numFmtId="164" fontId="6" fillId="0" borderId="16" xfId="0" applyFont="true" applyBorder="true" applyAlignment="true" applyProtection="false">
      <alignment horizontal="general" vertical="bottom" textRotation="0" wrapText="false" indent="0" shrinkToFit="false"/>
      <protection locked="true" hidden="false"/>
    </xf>
    <xf numFmtId="170" fontId="4" fillId="0" borderId="16" xfId="0" applyFont="true" applyBorder="true" applyAlignment="false" applyProtection="false">
      <alignment horizontal="general" vertical="bottom" textRotation="0" wrapText="false" indent="0" shrinkToFit="false"/>
      <protection locked="true" hidden="false"/>
    </xf>
    <xf numFmtId="174" fontId="4" fillId="0" borderId="16" xfId="0" applyFont="true" applyBorder="true" applyAlignment="false" applyProtection="false">
      <alignment horizontal="general" vertical="bottom" textRotation="0" wrapText="false" indent="0" shrinkToFit="false"/>
      <protection locked="true" hidden="false"/>
    </xf>
    <xf numFmtId="172" fontId="4" fillId="0" borderId="16" xfId="0" applyFont="true" applyBorder="true" applyAlignment="false" applyProtection="false">
      <alignment horizontal="general" vertical="bottom" textRotation="0" wrapText="false" indent="0" shrinkToFit="false"/>
      <protection locked="true" hidden="false"/>
    </xf>
    <xf numFmtId="172" fontId="4" fillId="0" borderId="17" xfId="0" applyFont="true" applyBorder="true" applyAlignment="false" applyProtection="false">
      <alignment horizontal="general" vertical="bottom" textRotation="0" wrapText="false" indent="0" shrinkToFit="false"/>
      <protection locked="true" hidden="false"/>
    </xf>
    <xf numFmtId="167" fontId="4" fillId="0" borderId="18" xfId="0" applyFont="true" applyBorder="true" applyAlignment="true" applyProtection="false">
      <alignment horizontal="general" vertical="bottom" textRotation="0" wrapText="false" indent="0" shrinkToFit="false"/>
      <protection locked="true" hidden="false"/>
    </xf>
    <xf numFmtId="164" fontId="4" fillId="0" borderId="10" xfId="0" applyFont="true" applyBorder="true" applyAlignment="true" applyProtection="false">
      <alignment horizontal="center" vertical="bottom" textRotation="0" wrapText="false" indent="0" shrinkToFit="false"/>
      <protection locked="true" hidden="false"/>
    </xf>
    <xf numFmtId="173" fontId="4" fillId="0" borderId="10" xfId="0" applyFont="true" applyBorder="true" applyAlignment="false" applyProtection="false">
      <alignment horizontal="general" vertical="bottom" textRotation="0" wrapText="false" indent="0" shrinkToFit="false"/>
      <protection locked="true" hidden="false"/>
    </xf>
    <xf numFmtId="170" fontId="6" fillId="0" borderId="10" xfId="0" applyFont="true" applyBorder="true" applyAlignment="tru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general" vertical="bottom" textRotation="0" wrapText="false" indent="0" shrinkToFit="false"/>
      <protection locked="true" hidden="false"/>
    </xf>
    <xf numFmtId="170" fontId="4" fillId="0" borderId="10" xfId="0" applyFont="true" applyBorder="true" applyAlignment="false" applyProtection="false">
      <alignment horizontal="general" vertical="bottom" textRotation="0" wrapText="false" indent="0" shrinkToFit="false"/>
      <protection locked="true" hidden="false"/>
    </xf>
    <xf numFmtId="174" fontId="4" fillId="0" borderId="10" xfId="0" applyFont="true" applyBorder="true" applyAlignment="false" applyProtection="false">
      <alignment horizontal="general" vertical="bottom" textRotation="0" wrapText="false" indent="0" shrinkToFit="false"/>
      <protection locked="true" hidden="false"/>
    </xf>
    <xf numFmtId="172" fontId="4" fillId="0" borderId="10" xfId="0" applyFont="true" applyBorder="true" applyAlignment="false" applyProtection="false">
      <alignment horizontal="general" vertical="bottom" textRotation="0" wrapText="false" indent="0" shrinkToFit="false"/>
      <protection locked="true" hidden="false"/>
    </xf>
    <xf numFmtId="172" fontId="4" fillId="0" borderId="19" xfId="0" applyFont="true" applyBorder="true" applyAlignment="false" applyProtection="false">
      <alignment horizontal="general" vertical="bottom" textRotation="0" wrapText="false" indent="0" shrinkToFit="false"/>
      <protection locked="true" hidden="false"/>
    </xf>
    <xf numFmtId="167" fontId="4" fillId="0" borderId="20" xfId="0" applyFont="true" applyBorder="true" applyAlignment="true" applyProtection="false">
      <alignment horizontal="general" vertical="bottom" textRotation="0" wrapText="false" indent="0" shrinkToFit="false"/>
      <protection locked="true" hidden="false"/>
    </xf>
    <xf numFmtId="164" fontId="4" fillId="0" borderId="21" xfId="0" applyFont="true" applyBorder="true" applyAlignment="true" applyProtection="false">
      <alignment horizontal="center" vertical="bottom" textRotation="0" wrapText="false" indent="0" shrinkToFit="false"/>
      <protection locked="true" hidden="false"/>
    </xf>
    <xf numFmtId="173" fontId="4" fillId="0" borderId="21" xfId="0" applyFont="true" applyBorder="true" applyAlignment="false" applyProtection="false">
      <alignment horizontal="general" vertical="bottom" textRotation="0" wrapText="false" indent="0" shrinkToFit="false"/>
      <protection locked="true" hidden="false"/>
    </xf>
    <xf numFmtId="175" fontId="6" fillId="0" borderId="21" xfId="0" applyFont="true" applyBorder="true" applyAlignment="true" applyProtection="false">
      <alignment horizontal="general" vertical="bottom" textRotation="0" wrapText="false" indent="0" shrinkToFit="false"/>
      <protection locked="true" hidden="false"/>
    </xf>
    <xf numFmtId="164" fontId="6" fillId="0" borderId="21" xfId="0" applyFont="true" applyBorder="true" applyAlignment="true" applyProtection="false">
      <alignment horizontal="general" vertical="bottom" textRotation="0" wrapText="false" indent="0" shrinkToFit="false"/>
      <protection locked="true" hidden="false"/>
    </xf>
    <xf numFmtId="175" fontId="4" fillId="0" borderId="21" xfId="0" applyFont="true" applyBorder="true" applyAlignment="false" applyProtection="false">
      <alignment horizontal="general" vertical="bottom" textRotation="0" wrapText="false" indent="0" shrinkToFit="false"/>
      <protection locked="true" hidden="false"/>
    </xf>
    <xf numFmtId="174" fontId="4" fillId="0" borderId="21" xfId="0" applyFont="true" applyBorder="true" applyAlignment="false" applyProtection="false">
      <alignment horizontal="general" vertical="bottom" textRotation="0" wrapText="false" indent="0" shrinkToFit="false"/>
      <protection locked="true" hidden="false"/>
    </xf>
    <xf numFmtId="172" fontId="4" fillId="0" borderId="21" xfId="0" applyFont="true" applyBorder="true" applyAlignment="false" applyProtection="false">
      <alignment horizontal="general" vertical="bottom" textRotation="0" wrapText="false" indent="0" shrinkToFit="false"/>
      <protection locked="true" hidden="false"/>
    </xf>
    <xf numFmtId="172" fontId="4" fillId="0" borderId="22" xfId="0" applyFont="true" applyBorder="true" applyAlignment="false" applyProtection="false">
      <alignment horizontal="general" vertical="bottom" textRotation="0" wrapText="false" indent="0" shrinkToFit="false"/>
      <protection locked="true" hidden="false"/>
    </xf>
    <xf numFmtId="175" fontId="6" fillId="0" borderId="16" xfId="0" applyFont="true" applyBorder="true" applyAlignment="true" applyProtection="false">
      <alignment horizontal="general" vertical="bottom" textRotation="0" wrapText="false" indent="0" shrinkToFit="false"/>
      <protection locked="true" hidden="false"/>
    </xf>
    <xf numFmtId="175" fontId="4" fillId="0" borderId="16" xfId="0" applyFont="true" applyBorder="true" applyAlignment="false" applyProtection="false">
      <alignment horizontal="general" vertical="bottom" textRotation="0" wrapText="false" indent="0" shrinkToFit="false"/>
      <protection locked="true" hidden="false"/>
    </xf>
    <xf numFmtId="175" fontId="6" fillId="0" borderId="10" xfId="0" applyFont="true" applyBorder="true" applyAlignment="true" applyProtection="false">
      <alignment horizontal="general" vertical="bottom" textRotation="0" wrapText="false" indent="0" shrinkToFit="false"/>
      <protection locked="true" hidden="false"/>
    </xf>
    <xf numFmtId="175" fontId="4" fillId="0" borderId="10" xfId="0" applyFont="true" applyBorder="true" applyAlignment="false" applyProtection="false">
      <alignment horizontal="general" vertical="bottom" textRotation="0" wrapText="false" indent="0" shrinkToFit="false"/>
      <protection locked="true" hidden="false"/>
    </xf>
    <xf numFmtId="165" fontId="4" fillId="0" borderId="21" xfId="0" applyFont="true" applyBorder="true" applyAlignment="false" applyProtection="false">
      <alignment horizontal="general" vertical="bottom" textRotation="0" wrapText="false" indent="0" shrinkToFit="false"/>
      <protection locked="true" hidden="false"/>
    </xf>
    <xf numFmtId="165" fontId="4" fillId="0" borderId="16" xfId="0" applyFont="true" applyBorder="true" applyAlignment="false" applyProtection="false">
      <alignment horizontal="general" vertical="bottom" textRotation="0" wrapText="false" indent="0" shrinkToFit="false"/>
      <protection locked="true" hidden="false"/>
    </xf>
    <xf numFmtId="176" fontId="6" fillId="0" borderId="16" xfId="0" applyFont="true" applyBorder="true" applyAlignment="true" applyProtection="false">
      <alignment horizontal="general" vertical="bottom" textRotation="0" wrapText="false" indent="0" shrinkToFit="false"/>
      <protection locked="true" hidden="false"/>
    </xf>
    <xf numFmtId="176" fontId="4" fillId="0" borderId="16" xfId="0" applyFont="true" applyBorder="true" applyAlignment="false" applyProtection="false">
      <alignment horizontal="general" vertical="bottom" textRotation="0" wrapText="false" indent="0" shrinkToFit="false"/>
      <protection locked="true" hidden="false"/>
    </xf>
    <xf numFmtId="165" fontId="4" fillId="0" borderId="10" xfId="0" applyFont="true" applyBorder="true" applyAlignment="false" applyProtection="false">
      <alignment horizontal="general" vertical="bottom" textRotation="0" wrapText="false" indent="0" shrinkToFit="false"/>
      <protection locked="true" hidden="false"/>
    </xf>
    <xf numFmtId="176" fontId="6" fillId="0" borderId="10" xfId="0" applyFont="true" applyBorder="true" applyAlignment="true" applyProtection="false">
      <alignment horizontal="general" vertical="bottom" textRotation="0" wrapText="false" indent="0" shrinkToFit="false"/>
      <protection locked="true" hidden="false"/>
    </xf>
    <xf numFmtId="176" fontId="4" fillId="0" borderId="10" xfId="0" applyFont="true" applyBorder="true" applyAlignment="false" applyProtection="false">
      <alignment horizontal="general" vertical="bottom" textRotation="0" wrapText="false" indent="0" shrinkToFit="false"/>
      <protection locked="true" hidden="false"/>
    </xf>
    <xf numFmtId="176" fontId="6" fillId="0" borderId="21" xfId="0" applyFont="true" applyBorder="true" applyAlignment="true" applyProtection="false">
      <alignment horizontal="general" vertical="bottom" textRotation="0" wrapText="false" indent="0" shrinkToFit="false"/>
      <protection locked="true" hidden="false"/>
    </xf>
    <xf numFmtId="176" fontId="4" fillId="0" borderId="21" xfId="0" applyFont="true" applyBorder="true" applyAlignment="false" applyProtection="false">
      <alignment horizontal="general" vertical="bottom" textRotation="0" wrapText="false" indent="0" shrinkToFit="false"/>
      <protection locked="true" hidden="false"/>
    </xf>
    <xf numFmtId="173" fontId="6" fillId="0" borderId="16" xfId="0" applyFont="true" applyBorder="true" applyAlignment="true" applyProtection="false">
      <alignment horizontal="general" vertical="bottom" textRotation="0" wrapText="false" indent="0" shrinkToFit="false"/>
      <protection locked="true" hidden="false"/>
    </xf>
    <xf numFmtId="173" fontId="6" fillId="0" borderId="10" xfId="0" applyFont="true" applyBorder="true" applyAlignment="true" applyProtection="false">
      <alignment horizontal="general" vertical="bottom" textRotation="0" wrapText="false" indent="0" shrinkToFit="false"/>
      <protection locked="true" hidden="false"/>
    </xf>
    <xf numFmtId="165" fontId="6" fillId="0" borderId="21" xfId="0" applyFont="true" applyBorder="true" applyAlignment="true" applyProtection="false">
      <alignment horizontal="general" vertical="bottom" textRotation="0" wrapText="false" indent="0" shrinkToFit="false"/>
      <protection locked="true" hidden="false"/>
    </xf>
    <xf numFmtId="165" fontId="6" fillId="0" borderId="16" xfId="0" applyFont="true" applyBorder="true" applyAlignment="true" applyProtection="false">
      <alignment horizontal="general" vertical="bottom" textRotation="0" wrapText="false" indent="0" shrinkToFit="false"/>
      <protection locked="true" hidden="false"/>
    </xf>
    <xf numFmtId="165" fontId="6" fillId="0" borderId="10" xfId="0" applyFont="true" applyBorder="true" applyAlignment="true" applyProtection="false">
      <alignment horizontal="general" vertical="bottom" textRotation="0" wrapText="false" indent="0" shrinkToFit="false"/>
      <protection locked="true" hidden="false"/>
    </xf>
    <xf numFmtId="174" fontId="6" fillId="0" borderId="21" xfId="0" applyFont="true" applyBorder="true" applyAlignment="true" applyProtection="false">
      <alignment horizontal="general" vertical="bottom" textRotation="0" wrapText="false" indent="0" shrinkToFit="false"/>
      <protection locked="true" hidden="false"/>
    </xf>
    <xf numFmtId="174" fontId="6" fillId="0" borderId="16" xfId="0" applyFont="true" applyBorder="true" applyAlignment="true" applyProtection="false">
      <alignment horizontal="general" vertical="bottom" textRotation="0" wrapText="false" indent="0" shrinkToFit="false"/>
      <protection locked="true" hidden="false"/>
    </xf>
    <xf numFmtId="174" fontId="6" fillId="0" borderId="10" xfId="0" applyFont="true" applyBorder="true" applyAlignment="true" applyProtection="false">
      <alignment horizontal="general" vertical="bottom" textRotation="0" wrapText="false" indent="0" shrinkToFit="false"/>
      <protection locked="true" hidden="false"/>
    </xf>
    <xf numFmtId="167" fontId="6" fillId="0" borderId="21" xfId="0" applyFont="true" applyBorder="true" applyAlignment="true" applyProtection="false">
      <alignment horizontal="general" vertical="bottom" textRotation="0" wrapText="false" indent="0" shrinkToFit="false"/>
      <protection locked="true" hidden="false"/>
    </xf>
    <xf numFmtId="167" fontId="4" fillId="0" borderId="21" xfId="0" applyFont="true" applyBorder="true" applyAlignment="false" applyProtection="false">
      <alignment horizontal="general" vertical="bottom" textRotation="0" wrapText="false" indent="0" shrinkToFit="false"/>
      <protection locked="true" hidden="false"/>
    </xf>
    <xf numFmtId="167" fontId="4" fillId="0" borderId="16" xfId="0" applyFont="true" applyBorder="true" applyAlignment="false" applyProtection="false">
      <alignment horizontal="general" vertical="bottom" textRotation="0" wrapText="false" indent="0" shrinkToFit="false"/>
      <protection locked="true" hidden="false"/>
    </xf>
    <xf numFmtId="167" fontId="6" fillId="0" borderId="10" xfId="0" applyFont="true" applyBorder="true" applyAlignment="true" applyProtection="false">
      <alignment horizontal="general" vertical="bottom" textRotation="0" wrapText="false" indent="0" shrinkToFit="false"/>
      <protection locked="true" hidden="false"/>
    </xf>
    <xf numFmtId="167" fontId="4" fillId="0" borderId="10" xfId="0" applyFont="true" applyBorder="true" applyAlignment="false" applyProtection="false">
      <alignment horizontal="general" vertical="bottom" textRotation="0" wrapText="false" indent="0" shrinkToFit="false"/>
      <protection locked="true" hidden="false"/>
    </xf>
    <xf numFmtId="171" fontId="6" fillId="0" borderId="16" xfId="0" applyFont="true" applyBorder="true" applyAlignment="true" applyProtection="false">
      <alignment horizontal="general" vertical="bottom" textRotation="0" wrapText="false" indent="0" shrinkToFit="false"/>
      <protection locked="true" hidden="false"/>
    </xf>
    <xf numFmtId="171" fontId="4" fillId="0" borderId="16" xfId="0" applyFont="true" applyBorder="true" applyAlignment="false" applyProtection="false">
      <alignment horizontal="general" vertical="bottom" textRotation="0" wrapText="false" indent="0" shrinkToFit="false"/>
      <protection locked="true" hidden="false"/>
    </xf>
    <xf numFmtId="171" fontId="6" fillId="0" borderId="10" xfId="0" applyFont="true" applyBorder="true" applyAlignment="true" applyProtection="false">
      <alignment horizontal="general" vertical="bottom" textRotation="0" wrapText="false" indent="0" shrinkToFit="false"/>
      <protection locked="true" hidden="false"/>
    </xf>
    <xf numFmtId="171" fontId="4" fillId="0" borderId="10" xfId="0" applyFont="true" applyBorder="true" applyAlignment="false" applyProtection="false">
      <alignment horizontal="general" vertical="bottom" textRotation="0" wrapText="false" indent="0" shrinkToFit="false"/>
      <protection locked="true" hidden="false"/>
    </xf>
    <xf numFmtId="177" fontId="6" fillId="0" borderId="21" xfId="0" applyFont="true" applyBorder="true" applyAlignment="true" applyProtection="false">
      <alignment horizontal="general" vertical="bottom" textRotation="0" wrapText="false" indent="0" shrinkToFit="false"/>
      <protection locked="true" hidden="false"/>
    </xf>
    <xf numFmtId="177" fontId="4" fillId="0" borderId="2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ont>
        <color rgb="FFCC0000"/>
      </font>
      <fill>
        <patternFill>
          <bgColor rgb="00FFFFFF"/>
        </patternFill>
      </fill>
    </dxf>
    <dxf>
      <font>
        <color rgb="FF38761D"/>
      </font>
      <fill>
        <patternFill>
          <bgColor rgb="00FFFFFF"/>
        </patternFill>
      </fill>
    </dxf>
  </dxfs>
  <colors>
    <indexedColors>
      <rgbColor rgb="FF000000"/>
      <rgbColor rgb="FFFFFFFF"/>
      <rgbColor rgb="FFCC0000"/>
      <rgbColor rgb="FF00FF00"/>
      <rgbColor rgb="FF0000FF"/>
      <rgbColor rgb="FFFFFF00"/>
      <rgbColor rgb="FFFF00FF"/>
      <rgbColor rgb="FF00FFFF"/>
      <rgbColor rgb="FF800000"/>
      <rgbColor rgb="FF38761D"/>
      <rgbColor rgb="FF000080"/>
      <rgbColor rgb="FF808000"/>
      <rgbColor rgb="FF800080"/>
      <rgbColor rgb="FF008080"/>
      <rgbColor rgb="FFB7B7B7"/>
      <rgbColor rgb="FF808080"/>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C458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3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E11" activeCellId="0" sqref="E11"/>
    </sheetView>
  </sheetViews>
  <sheetFormatPr defaultColWidth="12.640625" defaultRowHeight="15.75" zeroHeight="false" outlineLevelRow="0" outlineLevelCol="0"/>
  <cols>
    <col collapsed="false" customWidth="true" hidden="false" outlineLevel="0" max="1" min="1" style="0" width="9.63"/>
    <col collapsed="false" customWidth="true" hidden="false" outlineLevel="0" max="2" min="2" style="0" width="19.5"/>
    <col collapsed="false" customWidth="true" hidden="false" outlineLevel="0" max="3" min="3" style="0" width="2.25"/>
    <col collapsed="false" customWidth="true" hidden="false" outlineLevel="0" max="4" min="4" style="0" width="6.88"/>
    <col collapsed="false" customWidth="true" hidden="false" outlineLevel="0" max="13" min="6" style="0" width="2.99"/>
    <col collapsed="false" customWidth="true" hidden="false" outlineLevel="0" max="14" min="14" style="0" width="16.38"/>
    <col collapsed="false" customWidth="true" hidden="false" outlineLevel="0" max="15" min="15" style="0" width="15.75"/>
    <col collapsed="false" customWidth="true" hidden="false" outlineLevel="0" max="17" min="17" style="0" width="12.88"/>
    <col collapsed="false" customWidth="true" hidden="false" outlineLevel="0" max="18" min="18" style="0" width="11.99"/>
    <col collapsed="false" customWidth="true" hidden="false" outlineLevel="0" max="19" min="19" style="0" width="6.95"/>
  </cols>
  <sheetData>
    <row r="1" customFormat="false" ht="15.75" hidden="false" customHeight="false" outlineLevel="0" collapsed="false">
      <c r="N1" s="1"/>
      <c r="O1" s="2"/>
      <c r="P1" s="3"/>
      <c r="Q1" s="4"/>
      <c r="S1" s="5"/>
    </row>
    <row r="2" customFormat="false" ht="15.75" hidden="false" customHeight="false" outlineLevel="0" collapsed="false">
      <c r="A2" s="6"/>
      <c r="B2" s="7" t="s">
        <v>0</v>
      </c>
      <c r="C2" s="8" t="s">
        <v>1</v>
      </c>
      <c r="D2" s="9"/>
      <c r="E2" s="10"/>
      <c r="F2" s="10"/>
      <c r="G2" s="10"/>
      <c r="H2" s="10"/>
      <c r="I2" s="10"/>
      <c r="J2" s="10"/>
      <c r="K2" s="10"/>
      <c r="L2" s="10"/>
      <c r="M2" s="10"/>
      <c r="N2" s="11"/>
      <c r="O2" s="12"/>
      <c r="P2" s="3"/>
      <c r="S2" s="5"/>
    </row>
    <row r="3" customFormat="false" ht="15.75" hidden="false" customHeight="false" outlineLevel="0" collapsed="false">
      <c r="A3" s="6"/>
      <c r="B3" s="13" t="s">
        <v>2</v>
      </c>
      <c r="C3" s="8" t="s">
        <v>3</v>
      </c>
      <c r="D3" s="9"/>
      <c r="E3" s="10"/>
      <c r="F3" s="10"/>
      <c r="G3" s="10"/>
      <c r="H3" s="10"/>
      <c r="I3" s="10"/>
      <c r="J3" s="10"/>
      <c r="K3" s="10"/>
      <c r="L3" s="10"/>
      <c r="M3" s="10"/>
      <c r="N3" s="11"/>
      <c r="O3" s="12"/>
      <c r="P3" s="3"/>
      <c r="S3" s="5"/>
    </row>
    <row r="4" customFormat="false" ht="15.75" hidden="false" customHeight="false" outlineLevel="0" collapsed="false">
      <c r="A4" s="6"/>
      <c r="B4" s="13" t="s">
        <v>4</v>
      </c>
      <c r="C4" s="8" t="s">
        <v>5</v>
      </c>
      <c r="D4" s="14"/>
      <c r="E4" s="15"/>
      <c r="F4" s="10"/>
      <c r="G4" s="15"/>
      <c r="H4" s="15"/>
      <c r="I4" s="15"/>
      <c r="J4" s="15"/>
      <c r="K4" s="15"/>
      <c r="L4" s="10"/>
      <c r="M4" s="10"/>
      <c r="N4" s="11"/>
      <c r="O4" s="12"/>
      <c r="P4" s="3"/>
      <c r="S4" s="5"/>
    </row>
    <row r="5" customFormat="false" ht="15.75" hidden="false" customHeight="false" outlineLevel="0" collapsed="false">
      <c r="A5" s="6"/>
      <c r="B5" s="13" t="s">
        <v>6</v>
      </c>
      <c r="C5" s="16" t="s">
        <v>7</v>
      </c>
      <c r="D5" s="14"/>
      <c r="E5" s="15"/>
      <c r="F5" s="10"/>
      <c r="G5" s="15"/>
      <c r="H5" s="15"/>
      <c r="I5" s="15"/>
      <c r="J5" s="15"/>
      <c r="K5" s="15"/>
      <c r="L5" s="10"/>
      <c r="M5" s="10"/>
      <c r="N5" s="11"/>
      <c r="O5" s="12"/>
      <c r="P5" s="3"/>
      <c r="S5" s="17"/>
    </row>
    <row r="6" customFormat="false" ht="15.75" hidden="false" customHeight="false" outlineLevel="0" collapsed="false">
      <c r="A6" s="6"/>
      <c r="B6" s="13" t="s">
        <v>8</v>
      </c>
      <c r="C6" s="18" t="s">
        <v>9</v>
      </c>
      <c r="D6" s="19" t="n">
        <v>0.03</v>
      </c>
      <c r="E6" s="20" t="s">
        <v>10</v>
      </c>
      <c r="F6" s="21"/>
      <c r="G6" s="20"/>
      <c r="H6" s="20"/>
      <c r="I6" s="20"/>
      <c r="J6" s="20"/>
      <c r="K6" s="20"/>
      <c r="L6" s="21"/>
      <c r="M6" s="21"/>
      <c r="N6" s="22"/>
      <c r="O6" s="23"/>
      <c r="P6" s="3"/>
      <c r="S6" s="5"/>
    </row>
    <row r="7" customFormat="false" ht="15.75" hidden="false" customHeight="true" outlineLevel="0" collapsed="false">
      <c r="B7" s="24"/>
      <c r="C7" s="25" t="s">
        <v>9</v>
      </c>
      <c r="D7" s="26" t="n">
        <v>0.0005</v>
      </c>
      <c r="E7" s="27" t="s">
        <v>11</v>
      </c>
      <c r="F7" s="28"/>
      <c r="G7" s="27"/>
      <c r="H7" s="27"/>
      <c r="I7" s="27"/>
      <c r="J7" s="27"/>
      <c r="K7" s="27"/>
      <c r="L7" s="28"/>
      <c r="M7" s="28"/>
      <c r="N7" s="29"/>
      <c r="O7" s="30"/>
      <c r="P7" s="3"/>
      <c r="S7" s="5"/>
    </row>
    <row r="8" customFormat="false" ht="15.75" hidden="false" customHeight="false" outlineLevel="0" collapsed="false">
      <c r="A8" s="6"/>
      <c r="B8" s="31" t="s">
        <v>12</v>
      </c>
      <c r="C8" s="32" t="s">
        <v>13</v>
      </c>
      <c r="D8" s="28"/>
      <c r="E8" s="33"/>
      <c r="F8" s="33"/>
      <c r="G8" s="33"/>
      <c r="H8" s="33"/>
      <c r="I8" s="33"/>
      <c r="J8" s="28"/>
      <c r="K8" s="28"/>
      <c r="L8" s="10"/>
      <c r="M8" s="10"/>
      <c r="N8" s="10"/>
      <c r="O8" s="12"/>
      <c r="P8" s="34"/>
      <c r="S8" s="5"/>
    </row>
    <row r="9" customFormat="false" ht="15.75" hidden="false" customHeight="false" outlineLevel="0" collapsed="false">
      <c r="E9" s="35"/>
      <c r="P9" s="3"/>
      <c r="Q9" s="3"/>
      <c r="S9" s="5"/>
    </row>
    <row r="10" customFormat="false" ht="15.75" hidden="false" customHeight="false" outlineLevel="0" collapsed="false">
      <c r="E10" s="35" t="s">
        <v>14</v>
      </c>
      <c r="P10" s="3"/>
      <c r="Q10" s="3"/>
      <c r="S10" s="5"/>
    </row>
    <row r="11" customFormat="false" ht="32.25" hidden="false" customHeight="true" outlineLevel="0" collapsed="false">
      <c r="E11" s="36" t="s">
        <v>15</v>
      </c>
      <c r="F11" s="37" t="s">
        <v>16</v>
      </c>
      <c r="G11" s="37"/>
      <c r="H11" s="37"/>
      <c r="I11" s="37"/>
      <c r="J11" s="37"/>
      <c r="K11" s="37"/>
      <c r="L11" s="37"/>
      <c r="M11" s="37"/>
      <c r="N11" s="38" t="s">
        <v>17</v>
      </c>
      <c r="O11" s="38"/>
      <c r="P11" s="37" t="s">
        <v>18</v>
      </c>
      <c r="Q11" s="37"/>
      <c r="R11" s="37"/>
      <c r="S11" s="37"/>
      <c r="T11" s="39" t="s">
        <v>19</v>
      </c>
      <c r="U11" s="39"/>
      <c r="V11" s="36" t="s">
        <v>20</v>
      </c>
      <c r="W11" s="36" t="s">
        <v>21</v>
      </c>
      <c r="X11" s="36" t="s">
        <v>22</v>
      </c>
      <c r="Y11" s="36" t="s">
        <v>23</v>
      </c>
      <c r="Z11" s="36" t="s">
        <v>24</v>
      </c>
      <c r="AA11" s="36" t="s">
        <v>25</v>
      </c>
    </row>
    <row r="12" customFormat="false" ht="45" hidden="false" customHeight="true" outlineLevel="0" collapsed="false">
      <c r="E12" s="36"/>
      <c r="F12" s="40" t="s">
        <v>26</v>
      </c>
      <c r="G12" s="40" t="s">
        <v>27</v>
      </c>
      <c r="H12" s="40" t="s">
        <v>28</v>
      </c>
      <c r="I12" s="40" t="s">
        <v>29</v>
      </c>
      <c r="J12" s="40" t="s">
        <v>30</v>
      </c>
      <c r="K12" s="40" t="s">
        <v>31</v>
      </c>
      <c r="L12" s="40" t="s">
        <v>32</v>
      </c>
      <c r="M12" s="40" t="s">
        <v>33</v>
      </c>
      <c r="N12" s="41" t="s">
        <v>34</v>
      </c>
      <c r="O12" s="41" t="s">
        <v>35</v>
      </c>
      <c r="P12" s="42" t="s">
        <v>36</v>
      </c>
      <c r="Q12" s="42" t="s">
        <v>37</v>
      </c>
      <c r="R12" s="42" t="s">
        <v>38</v>
      </c>
      <c r="S12" s="42" t="s">
        <v>39</v>
      </c>
      <c r="T12" s="42" t="s">
        <v>40</v>
      </c>
      <c r="U12" s="42" t="s">
        <v>41</v>
      </c>
      <c r="V12" s="36"/>
      <c r="W12" s="36"/>
      <c r="X12" s="36"/>
      <c r="Y12" s="36"/>
      <c r="Z12" s="36"/>
      <c r="AA12" s="36"/>
    </row>
    <row r="13" customFormat="false" ht="15.75" hidden="false" customHeight="false" outlineLevel="0" collapsed="false">
      <c r="E13" s="43" t="s">
        <v>42</v>
      </c>
      <c r="F13" s="44" t="n">
        <v>0</v>
      </c>
      <c r="G13" s="44" t="n">
        <v>0</v>
      </c>
      <c r="H13" s="44" t="n">
        <v>0</v>
      </c>
      <c r="I13" s="44" t="n">
        <v>0</v>
      </c>
      <c r="J13" s="44" t="n">
        <v>0</v>
      </c>
      <c r="K13" s="44" t="n">
        <v>0</v>
      </c>
      <c r="L13" s="44" t="n">
        <v>0</v>
      </c>
      <c r="M13" s="44" t="n">
        <v>0</v>
      </c>
      <c r="N13" s="45" t="n">
        <v>0</v>
      </c>
      <c r="O13" s="45" t="n">
        <v>0.01</v>
      </c>
      <c r="P13" s="46" t="n">
        <v>0.00892219</v>
      </c>
      <c r="Q13" s="46" t="n">
        <v>0.00802</v>
      </c>
      <c r="R13" s="47" t="n">
        <v>0.009551</v>
      </c>
      <c r="S13" s="48" t="n">
        <v>100</v>
      </c>
      <c r="T13" s="49"/>
      <c r="U13" s="49"/>
      <c r="V13" s="50" t="n">
        <f aca="false">P13-$P$13</f>
        <v>0</v>
      </c>
      <c r="W13" s="51" t="s">
        <v>43</v>
      </c>
      <c r="X13" s="51" t="s">
        <v>43</v>
      </c>
      <c r="Y13" s="52" t="str">
        <f aca="false">IFERROR(__xludf.dummyfunction("IF(ISBETWEEN(P13,N13,O13),""Pass"",""Fail"")"),"Pass")</f>
        <v>Pass</v>
      </c>
      <c r="Z13" s="49"/>
      <c r="AA13" s="53"/>
    </row>
    <row r="14" customFormat="false" ht="15.75" hidden="false" customHeight="false" outlineLevel="0" collapsed="false">
      <c r="E14" s="54" t="n">
        <f aca="false">F14*100000+G14*10000+H14*1000+I14*100+J14*10+K14+L14*0.1+M14*0.01</f>
        <v>0.01</v>
      </c>
      <c r="F14" s="55" t="n">
        <v>0</v>
      </c>
      <c r="G14" s="55" t="n">
        <v>0</v>
      </c>
      <c r="H14" s="55" t="n">
        <v>0</v>
      </c>
      <c r="I14" s="55" t="n">
        <v>0</v>
      </c>
      <c r="J14" s="55" t="n">
        <v>0</v>
      </c>
      <c r="K14" s="55" t="n">
        <v>0</v>
      </c>
      <c r="L14" s="55" t="n">
        <v>0</v>
      </c>
      <c r="M14" s="55" t="n">
        <v>1</v>
      </c>
      <c r="N14" s="56" t="n">
        <f aca="false">E14-(E14*$D$6/100)-$D$7*COUNTIF(F14:M14,"&gt;0")</f>
        <v>0.009497</v>
      </c>
      <c r="O14" s="56" t="n">
        <f aca="false">E14+(E14*$D$6/100)+$D$7*COUNTIF(F14:M14,"&gt;0")</f>
        <v>0.010503</v>
      </c>
      <c r="P14" s="57" t="n">
        <v>0.01927114</v>
      </c>
      <c r="Q14" s="57" t="n">
        <v>0.018248</v>
      </c>
      <c r="R14" s="57" t="n">
        <v>0.020633</v>
      </c>
      <c r="S14" s="58" t="n">
        <v>100</v>
      </c>
      <c r="T14" s="59" t="n">
        <f aca="false">P14-(R14-Q14)/2-$P$13</f>
        <v>0.00915645</v>
      </c>
      <c r="U14" s="59" t="n">
        <f aca="false">P14+(R14-Q14)/2-$P$13</f>
        <v>0.01154145</v>
      </c>
      <c r="V14" s="59" t="n">
        <f aca="false">P14-$P$13</f>
        <v>0.01034895</v>
      </c>
      <c r="W14" s="60" t="n">
        <f aca="false">(V14-E14)/E14%</f>
        <v>3.48949999999999</v>
      </c>
      <c r="X14" s="59" t="n">
        <f aca="false">V14-E14</f>
        <v>0.000348949999999999</v>
      </c>
      <c r="Y14" s="61" t="str">
        <f aca="false">IFERROR(__xludf.dummyfunction("IF(ISBETWEEN(V14,N14,O14),""Pass"",""Fail"")"),"Pass")</f>
        <v>Pass</v>
      </c>
      <c r="Z14" s="61" t="str">
        <f aca="false">IFERROR(__xludf.dummyfunction("if(ISBETWEEN(T14,N14,O14),""Pass"",""Fail"")"),"Fail")</f>
        <v>Fail</v>
      </c>
      <c r="AA14" s="62" t="str">
        <f aca="false">IFERROR(__xludf.dummyfunction("if(ISBETWEEN(U14,N14,O14),""Pass"",""Fail"")"),"Fail")</f>
        <v>Fail</v>
      </c>
    </row>
    <row r="15" customFormat="false" ht="15.75" hidden="false" customHeight="false" outlineLevel="0" collapsed="false">
      <c r="E15" s="63" t="n">
        <f aca="false">F15*100000+G15*10000+H15*1000+I15*100+J15*10+K15+L15*0.1+M15*0.01</f>
        <v>0.02</v>
      </c>
      <c r="F15" s="64" t="n">
        <v>0</v>
      </c>
      <c r="G15" s="64" t="n">
        <v>0</v>
      </c>
      <c r="H15" s="64" t="n">
        <v>0</v>
      </c>
      <c r="I15" s="64" t="n">
        <v>0</v>
      </c>
      <c r="J15" s="64" t="n">
        <v>0</v>
      </c>
      <c r="K15" s="64" t="n">
        <v>0</v>
      </c>
      <c r="L15" s="64" t="n">
        <v>0</v>
      </c>
      <c r="M15" s="64" t="n">
        <v>2</v>
      </c>
      <c r="N15" s="65" t="n">
        <f aca="false">E15-(E15*$D$6/100)-$D$7*COUNTIF(F15:M15,"&gt;0")</f>
        <v>0.019494</v>
      </c>
      <c r="O15" s="65" t="n">
        <f aca="false">E15+(E15*$D$6/100)+$D$7*COUNTIF(F15:M15,"&gt;0")</f>
        <v>0.020506</v>
      </c>
      <c r="P15" s="66" t="n">
        <v>0.02935405</v>
      </c>
      <c r="Q15" s="66" t="n">
        <v>0.028489</v>
      </c>
      <c r="R15" s="66" t="n">
        <v>0.029706</v>
      </c>
      <c r="S15" s="67" t="n">
        <v>100</v>
      </c>
      <c r="T15" s="68" t="n">
        <f aca="false">P15-(R15-Q15)/2-$P$13</f>
        <v>0.01982336</v>
      </c>
      <c r="U15" s="68" t="n">
        <f aca="false">P15+(R15-Q15)/2-$P$13</f>
        <v>0.02104036</v>
      </c>
      <c r="V15" s="68" t="n">
        <f aca="false">P15-$P$13</f>
        <v>0.02043186</v>
      </c>
      <c r="W15" s="69" t="n">
        <f aca="false">(V15-E15)/E15%</f>
        <v>2.1593</v>
      </c>
      <c r="X15" s="68" t="n">
        <f aca="false">V15-E15</f>
        <v>0.000431859999999999</v>
      </c>
      <c r="Y15" s="70" t="str">
        <f aca="false">IFERROR(__xludf.dummyfunction("IF(ISBETWEEN(V15,N15,O15),""Pass"",""Fail"")"),"Pass")</f>
        <v>Pass</v>
      </c>
      <c r="Z15" s="70" t="str">
        <f aca="false">IFERROR(__xludf.dummyfunction("if(ISBETWEEN(T15,N15,O15),""Pass"",""Fail"")"),"Pass")</f>
        <v>Pass</v>
      </c>
      <c r="AA15" s="71" t="str">
        <f aca="false">IFERROR(__xludf.dummyfunction("if(ISBETWEEN(U15,N15,O15),""Pass"",""Fail"")"),"Fail")</f>
        <v>Fail</v>
      </c>
    </row>
    <row r="16" customFormat="false" ht="15.75" hidden="false" customHeight="false" outlineLevel="0" collapsed="false">
      <c r="E16" s="63" t="n">
        <f aca="false">F16*100000+G16*10000+H16*1000+I16*100+J16*10+K16+L16*0.1+M16*0.01</f>
        <v>0.03</v>
      </c>
      <c r="F16" s="64" t="n">
        <v>0</v>
      </c>
      <c r="G16" s="64" t="n">
        <v>0</v>
      </c>
      <c r="H16" s="64" t="n">
        <v>0</v>
      </c>
      <c r="I16" s="64" t="n">
        <v>0</v>
      </c>
      <c r="J16" s="64" t="n">
        <v>0</v>
      </c>
      <c r="K16" s="64" t="n">
        <v>0</v>
      </c>
      <c r="L16" s="64" t="n">
        <v>0</v>
      </c>
      <c r="M16" s="64" t="n">
        <v>3</v>
      </c>
      <c r="N16" s="65" t="n">
        <f aca="false">E16-(E16*$D$6/100)-$D$7*COUNTIF(F16:M16,"&gt;0")</f>
        <v>0.029491</v>
      </c>
      <c r="O16" s="65" t="n">
        <f aca="false">E16+(E16*$D$6/100)+$D$7*COUNTIF(F16:M16,"&gt;0")</f>
        <v>0.030509</v>
      </c>
      <c r="P16" s="66" t="n">
        <v>0.03935365</v>
      </c>
      <c r="Q16" s="66" t="n">
        <v>0.038241</v>
      </c>
      <c r="R16" s="66" t="n">
        <v>0.040437</v>
      </c>
      <c r="S16" s="67" t="n">
        <v>100</v>
      </c>
      <c r="T16" s="68" t="n">
        <f aca="false">P16-(R16-Q16)/2-$P$13</f>
        <v>0.02933346</v>
      </c>
      <c r="U16" s="68" t="n">
        <f aca="false">P16+(R16-Q16)/2-$P$13</f>
        <v>0.03152946</v>
      </c>
      <c r="V16" s="68" t="n">
        <f aca="false">P16-$P$13</f>
        <v>0.03043146</v>
      </c>
      <c r="W16" s="69" t="n">
        <f aca="false">(V16-E16)/E16%</f>
        <v>1.43819999999999</v>
      </c>
      <c r="X16" s="68" t="n">
        <f aca="false">V16-E16</f>
        <v>0.000431459999999998</v>
      </c>
      <c r="Y16" s="70" t="str">
        <f aca="false">IFERROR(__xludf.dummyfunction("IF(ISBETWEEN(V16,N16,O16),""Pass"",""Fail"")"),"Pass")</f>
        <v>Pass</v>
      </c>
      <c r="Z16" s="70" t="str">
        <f aca="false">IFERROR(__xludf.dummyfunction("if(ISBETWEEN(T16,N16,O16),""Pass"",""Fail"")"),"Fail")</f>
        <v>Fail</v>
      </c>
      <c r="AA16" s="71" t="str">
        <f aca="false">IFERROR(__xludf.dummyfunction("if(ISBETWEEN(U16,N16,O16),""Pass"",""Fail"")"),"Fail")</f>
        <v>Fail</v>
      </c>
    </row>
    <row r="17" customFormat="false" ht="15.75" hidden="false" customHeight="false" outlineLevel="0" collapsed="false">
      <c r="E17" s="63" t="n">
        <f aca="false">F17*100000+G17*10000+H17*1000+I17*100+J17*10+K17+L17*0.1+M17*0.01</f>
        <v>0.04</v>
      </c>
      <c r="F17" s="64" t="n">
        <v>0</v>
      </c>
      <c r="G17" s="64" t="n">
        <v>0</v>
      </c>
      <c r="H17" s="64" t="n">
        <v>0</v>
      </c>
      <c r="I17" s="64" t="n">
        <v>0</v>
      </c>
      <c r="J17" s="64" t="n">
        <v>0</v>
      </c>
      <c r="K17" s="64" t="n">
        <v>0</v>
      </c>
      <c r="L17" s="64" t="n">
        <v>0</v>
      </c>
      <c r="M17" s="64" t="n">
        <v>4</v>
      </c>
      <c r="N17" s="65" t="n">
        <f aca="false">E17-(E17*$D$6/100)-$D$7*COUNTIF(F17:M17,"&gt;0")</f>
        <v>0.039488</v>
      </c>
      <c r="O17" s="65" t="n">
        <f aca="false">E17+(E17*$D$6/100)+$D$7*COUNTIF(F17:M17,"&gt;0")</f>
        <v>0.040512</v>
      </c>
      <c r="P17" s="66" t="n">
        <v>0.04931751</v>
      </c>
      <c r="Q17" s="66" t="n">
        <v>0.04882</v>
      </c>
      <c r="R17" s="66" t="n">
        <v>0.049686</v>
      </c>
      <c r="S17" s="67" t="n">
        <v>100</v>
      </c>
      <c r="T17" s="68" t="n">
        <f aca="false">P17-(R17-Q17)/2-$P$13</f>
        <v>0.03996232</v>
      </c>
      <c r="U17" s="68" t="n">
        <f aca="false">P17+(R17-Q17)/2-$P$13</f>
        <v>0.04082832</v>
      </c>
      <c r="V17" s="68" t="n">
        <f aca="false">P17-$P$13</f>
        <v>0.04039532</v>
      </c>
      <c r="W17" s="69" t="n">
        <f aca="false">(V17-E17)/E17%</f>
        <v>0.988299999999994</v>
      </c>
      <c r="X17" s="68" t="n">
        <f aca="false">V17-E17</f>
        <v>0.000395319999999998</v>
      </c>
      <c r="Y17" s="70" t="str">
        <f aca="false">IFERROR(__xludf.dummyfunction("IF(ISBETWEEN(V17,N17,O17),""Pass"",""Fail"")"),"Pass")</f>
        <v>Pass</v>
      </c>
      <c r="Z17" s="70" t="str">
        <f aca="false">IFERROR(__xludf.dummyfunction("if(ISBETWEEN(T17,N17,O17),""Pass"",""Fail"")"),"Pass")</f>
        <v>Pass</v>
      </c>
      <c r="AA17" s="71" t="str">
        <f aca="false">IFERROR(__xludf.dummyfunction("if(ISBETWEEN(U17,N17,O17),""Pass"",""Fail"")"),"Fail")</f>
        <v>Fail</v>
      </c>
    </row>
    <row r="18" customFormat="false" ht="15.75" hidden="false" customHeight="false" outlineLevel="0" collapsed="false">
      <c r="E18" s="63" t="n">
        <f aca="false">F18*100000+G18*10000+H18*1000+I18*100+J18*10+K18+L18*0.1+M18*0.01</f>
        <v>0.05</v>
      </c>
      <c r="F18" s="64" t="n">
        <v>0</v>
      </c>
      <c r="G18" s="64" t="n">
        <v>0</v>
      </c>
      <c r="H18" s="64" t="n">
        <v>0</v>
      </c>
      <c r="I18" s="64" t="n">
        <v>0</v>
      </c>
      <c r="J18" s="64" t="n">
        <v>0</v>
      </c>
      <c r="K18" s="64" t="n">
        <v>0</v>
      </c>
      <c r="L18" s="64" t="n">
        <v>0</v>
      </c>
      <c r="M18" s="64" t="n">
        <v>5</v>
      </c>
      <c r="N18" s="65" t="n">
        <f aca="false">E18-(E18*$D$6/100)-$D$7*COUNTIF(F18:M18,"&gt;0")</f>
        <v>0.049485</v>
      </c>
      <c r="O18" s="65" t="n">
        <f aca="false">E18+(E18*$D$6/100)+$D$7*COUNTIF(F18:M18,"&gt;0")</f>
        <v>0.050515</v>
      </c>
      <c r="P18" s="66" t="n">
        <v>0.05925724</v>
      </c>
      <c r="Q18" s="66" t="n">
        <v>0.058836</v>
      </c>
      <c r="R18" s="66" t="n">
        <v>0.05999</v>
      </c>
      <c r="S18" s="67" t="n">
        <v>100</v>
      </c>
      <c r="T18" s="68" t="n">
        <f aca="false">P18-(R18-Q18)/2-$P$13</f>
        <v>0.04975805</v>
      </c>
      <c r="U18" s="68" t="n">
        <f aca="false">P18+(R18-Q18)/2-$P$13</f>
        <v>0.05091205</v>
      </c>
      <c r="V18" s="68" t="n">
        <f aca="false">P18-$P$13</f>
        <v>0.05033505</v>
      </c>
      <c r="W18" s="69" t="n">
        <f aca="false">(V18-E18)/E18%</f>
        <v>0.670100000000007</v>
      </c>
      <c r="X18" s="68" t="n">
        <f aca="false">V18-E18</f>
        <v>0.000335050000000003</v>
      </c>
      <c r="Y18" s="70" t="str">
        <f aca="false">IFERROR(__xludf.dummyfunction("IF(ISBETWEEN(V18,N18,O18),""Pass"",""Fail"")"),"Pass")</f>
        <v>Pass</v>
      </c>
      <c r="Z18" s="70" t="str">
        <f aca="false">IFERROR(__xludf.dummyfunction("if(ISBETWEEN(T18,N18,O18),""Pass"",""Fail"")"),"Pass")</f>
        <v>Pass</v>
      </c>
      <c r="AA18" s="71" t="str">
        <f aca="false">IFERROR(__xludf.dummyfunction("if(ISBETWEEN(U18,N18,O18),""Pass"",""Fail"")"),"Fail")</f>
        <v>Fail</v>
      </c>
    </row>
    <row r="19" customFormat="false" ht="15.75" hidden="false" customHeight="false" outlineLevel="0" collapsed="false">
      <c r="E19" s="63" t="n">
        <f aca="false">F19*100000+G19*10000+H19*1000+I19*100+J19*10+K19+L19*0.1+M19*0.01</f>
        <v>0.06</v>
      </c>
      <c r="F19" s="64" t="n">
        <v>0</v>
      </c>
      <c r="G19" s="64" t="n">
        <v>0</v>
      </c>
      <c r="H19" s="64" t="n">
        <v>0</v>
      </c>
      <c r="I19" s="64" t="n">
        <v>0</v>
      </c>
      <c r="J19" s="64" t="n">
        <v>0</v>
      </c>
      <c r="K19" s="64" t="n">
        <v>0</v>
      </c>
      <c r="L19" s="64" t="n">
        <v>0</v>
      </c>
      <c r="M19" s="64" t="n">
        <v>6</v>
      </c>
      <c r="N19" s="65" t="n">
        <f aca="false">E19-(E19*$D$6/100)-$D$7*COUNTIF(F19:M19,"&gt;0")</f>
        <v>0.059482</v>
      </c>
      <c r="O19" s="65" t="n">
        <f aca="false">E19+(E19*$D$6/100)+$D$7*COUNTIF(F19:M19,"&gt;0")</f>
        <v>0.060518</v>
      </c>
      <c r="P19" s="66" t="n">
        <v>0.06912541</v>
      </c>
      <c r="Q19" s="66" t="n">
        <v>0.0686</v>
      </c>
      <c r="R19" s="66" t="n">
        <v>0.06951601</v>
      </c>
      <c r="S19" s="67" t="n">
        <v>100</v>
      </c>
      <c r="T19" s="68" t="n">
        <f aca="false">P19-(R19-Q19)/2-$P$13</f>
        <v>0.059745215</v>
      </c>
      <c r="U19" s="68" t="n">
        <f aca="false">P19+(R19-Q19)/2-$P$13</f>
        <v>0.060661225</v>
      </c>
      <c r="V19" s="68" t="n">
        <f aca="false">P19-$P$13</f>
        <v>0.06020322</v>
      </c>
      <c r="W19" s="69" t="n">
        <f aca="false">(V19-E19)/E19%</f>
        <v>0.338700000000007</v>
      </c>
      <c r="X19" s="68" t="n">
        <f aca="false">V19-E19</f>
        <v>0.000203220000000004</v>
      </c>
      <c r="Y19" s="70" t="str">
        <f aca="false">IFERROR(__xludf.dummyfunction("IF(ISBETWEEN(V19,N19,O19),""Pass"",""Fail"")"),"Pass")</f>
        <v>Pass</v>
      </c>
      <c r="Z19" s="70" t="str">
        <f aca="false">IFERROR(__xludf.dummyfunction("if(ISBETWEEN(T19,N19,O19),""Pass"",""Fail"")"),"Pass")</f>
        <v>Pass</v>
      </c>
      <c r="AA19" s="71" t="str">
        <f aca="false">IFERROR(__xludf.dummyfunction("if(ISBETWEEN(U19,N19,O19),""Pass"",""Fail"")"),"Fail")</f>
        <v>Fail</v>
      </c>
    </row>
    <row r="20" customFormat="false" ht="15.75" hidden="false" customHeight="false" outlineLevel="0" collapsed="false">
      <c r="E20" s="63" t="n">
        <f aca="false">F20*100000+G20*10000+H20*1000+I20*100+J20*10+K20+L20*0.1+M20*0.01</f>
        <v>0.07</v>
      </c>
      <c r="F20" s="64" t="n">
        <v>0</v>
      </c>
      <c r="G20" s="64" t="n">
        <v>0</v>
      </c>
      <c r="H20" s="64" t="n">
        <v>0</v>
      </c>
      <c r="I20" s="64" t="n">
        <v>0</v>
      </c>
      <c r="J20" s="64" t="n">
        <v>0</v>
      </c>
      <c r="K20" s="64" t="n">
        <v>0</v>
      </c>
      <c r="L20" s="64" t="n">
        <v>0</v>
      </c>
      <c r="M20" s="64" t="n">
        <v>7</v>
      </c>
      <c r="N20" s="65" t="n">
        <f aca="false">E20-(E20*$D$6/100)-$D$7*COUNTIF(F20:M20,"&gt;0")</f>
        <v>0.069479</v>
      </c>
      <c r="O20" s="65" t="n">
        <f aca="false">E20+(E20*$D$6/100)+$D$7*COUNTIF(F20:M20,"&gt;0")</f>
        <v>0.070521</v>
      </c>
      <c r="P20" s="66" t="n">
        <v>0.07904777</v>
      </c>
      <c r="Q20" s="66" t="n">
        <v>0.078088</v>
      </c>
      <c r="R20" s="66" t="n">
        <v>0.079518</v>
      </c>
      <c r="S20" s="67" t="n">
        <v>100</v>
      </c>
      <c r="T20" s="68" t="n">
        <f aca="false">P20-(R20-Q20)/2-$P$13</f>
        <v>0.06941058</v>
      </c>
      <c r="U20" s="68" t="n">
        <f aca="false">P20+(R20-Q20)/2-$P$13</f>
        <v>0.07084058</v>
      </c>
      <c r="V20" s="68" t="n">
        <f aca="false">P20-$P$13</f>
        <v>0.07012558</v>
      </c>
      <c r="W20" s="69" t="n">
        <f aca="false">(V20-E20)/E20%</f>
        <v>0.1794</v>
      </c>
      <c r="X20" s="68" t="n">
        <f aca="false">V20-E20</f>
        <v>0.00012558</v>
      </c>
      <c r="Y20" s="70" t="str">
        <f aca="false">IFERROR(__xludf.dummyfunction("IF(ISBETWEEN(V20,N20,O20),""Pass"",""Fail"")"),"Pass")</f>
        <v>Pass</v>
      </c>
      <c r="Z20" s="70" t="str">
        <f aca="false">IFERROR(__xludf.dummyfunction("if(ISBETWEEN(T20,N20,O20),""Pass"",""Fail"")"),"Fail")</f>
        <v>Fail</v>
      </c>
      <c r="AA20" s="71" t="str">
        <f aca="false">IFERROR(__xludf.dummyfunction("if(ISBETWEEN(U20,N20,O20),""Pass"",""Fail"")"),"Fail")</f>
        <v>Fail</v>
      </c>
    </row>
    <row r="21" customFormat="false" ht="15.75" hidden="false" customHeight="false" outlineLevel="0" collapsed="false">
      <c r="E21" s="63" t="n">
        <f aca="false">F21*100000+G21*10000+H21*1000+I21*100+J21*10+K21+L21*0.1+M21*0.01</f>
        <v>0.08</v>
      </c>
      <c r="F21" s="64" t="n">
        <v>0</v>
      </c>
      <c r="G21" s="64" t="n">
        <v>0</v>
      </c>
      <c r="H21" s="64" t="n">
        <v>0</v>
      </c>
      <c r="I21" s="64" t="n">
        <v>0</v>
      </c>
      <c r="J21" s="64" t="n">
        <v>0</v>
      </c>
      <c r="K21" s="64" t="n">
        <v>0</v>
      </c>
      <c r="L21" s="64" t="n">
        <v>0</v>
      </c>
      <c r="M21" s="64" t="n">
        <v>8</v>
      </c>
      <c r="N21" s="65" t="n">
        <f aca="false">E21-(E21*$D$6/100)-$D$7*COUNTIF(F21:M21,"&gt;0")</f>
        <v>0.079476</v>
      </c>
      <c r="O21" s="65" t="n">
        <f aca="false">E21+(E21*$D$6/100)+$D$7*COUNTIF(F21:M21,"&gt;0")</f>
        <v>0.080524</v>
      </c>
      <c r="P21" s="66" t="n">
        <v>0.0889383</v>
      </c>
      <c r="Q21" s="66" t="n">
        <v>0.088291</v>
      </c>
      <c r="R21" s="66" t="n">
        <v>0.089659</v>
      </c>
      <c r="S21" s="67" t="n">
        <v>100</v>
      </c>
      <c r="T21" s="68" t="n">
        <f aca="false">P21-(R21-Q21)/2-$P$13</f>
        <v>0.07933211</v>
      </c>
      <c r="U21" s="68" t="n">
        <f aca="false">P21+(R21-Q21)/2-$P$13</f>
        <v>0.08070011</v>
      </c>
      <c r="V21" s="68" t="n">
        <f aca="false">P21-$P$13</f>
        <v>0.08001611</v>
      </c>
      <c r="W21" s="69" t="n">
        <f aca="false">(V21-E21)/E21%</f>
        <v>0.0201374999999997</v>
      </c>
      <c r="X21" s="68" t="n">
        <f aca="false">V21-E21</f>
        <v>1.61099999999997E-005</v>
      </c>
      <c r="Y21" s="70" t="str">
        <f aca="false">IFERROR(__xludf.dummyfunction("IF(ISBETWEEN(V21,N21,O21),""Pass"",""Fail"")"),"Pass")</f>
        <v>Pass</v>
      </c>
      <c r="Z21" s="70" t="str">
        <f aca="false">IFERROR(__xludf.dummyfunction("if(ISBETWEEN(T21,N21,O21),""Pass"",""Fail"")"),"Fail")</f>
        <v>Fail</v>
      </c>
      <c r="AA21" s="71" t="str">
        <f aca="false">IFERROR(__xludf.dummyfunction("if(ISBETWEEN(U21,N21,O21),""Pass"",""Fail"")"),"Fail")</f>
        <v>Fail</v>
      </c>
    </row>
    <row r="22" customFormat="false" ht="15.75" hidden="false" customHeight="false" outlineLevel="0" collapsed="false">
      <c r="E22" s="63" t="n">
        <f aca="false">F22*100000+G22*10000+H22*1000+I22*100+J22*10+K22+L22*0.1+M22*0.01</f>
        <v>0.09</v>
      </c>
      <c r="F22" s="64" t="n">
        <v>0</v>
      </c>
      <c r="G22" s="64" t="n">
        <v>0</v>
      </c>
      <c r="H22" s="64" t="n">
        <v>0</v>
      </c>
      <c r="I22" s="64" t="n">
        <v>0</v>
      </c>
      <c r="J22" s="64" t="n">
        <v>0</v>
      </c>
      <c r="K22" s="64" t="n">
        <v>0</v>
      </c>
      <c r="L22" s="64" t="n">
        <v>0</v>
      </c>
      <c r="M22" s="64" t="n">
        <v>9</v>
      </c>
      <c r="N22" s="65" t="n">
        <f aca="false">E22-(E22*$D$6/100)-$D$7*COUNTIF(F22:M22,"&gt;0")</f>
        <v>0.089473</v>
      </c>
      <c r="O22" s="65" t="n">
        <f aca="false">E22+(E22*$D$6/100)+$D$7*COUNTIF(F22:M22,"&gt;0")</f>
        <v>0.090527</v>
      </c>
      <c r="P22" s="66" t="n">
        <v>0.09882767</v>
      </c>
      <c r="Q22" s="66" t="n">
        <v>0.098243</v>
      </c>
      <c r="R22" s="66" t="n">
        <v>0.099323</v>
      </c>
      <c r="S22" s="67" t="n">
        <v>100</v>
      </c>
      <c r="T22" s="68" t="n">
        <f aca="false">P22-(R22-Q22)/2-$P$13</f>
        <v>0.08936548</v>
      </c>
      <c r="U22" s="68" t="n">
        <f aca="false">P22+(R22-Q22)/2-$P$13</f>
        <v>0.09044548</v>
      </c>
      <c r="V22" s="68" t="n">
        <f aca="false">P22-$P$13</f>
        <v>0.08990548</v>
      </c>
      <c r="W22" s="69" t="n">
        <f aca="false">(V22-E22)/E22%</f>
        <v>-0.105022222222208</v>
      </c>
      <c r="X22" s="68" t="n">
        <f aca="false">V22-E22</f>
        <v>-9.45199999999868E-005</v>
      </c>
      <c r="Y22" s="70" t="str">
        <f aca="false">IFERROR(__xludf.dummyfunction("IF(ISBETWEEN(V22,N22,O22),""Pass"",""Fail"")"),"Pass")</f>
        <v>Pass</v>
      </c>
      <c r="Z22" s="70" t="str">
        <f aca="false">IFERROR(__xludf.dummyfunction("if(ISBETWEEN(T22,N22,O22),""Pass"",""Fail"")"),"Fail")</f>
        <v>Fail</v>
      </c>
      <c r="AA22" s="71" t="str">
        <f aca="false">IFERROR(__xludf.dummyfunction("if(ISBETWEEN(U22,N22,O22),""Pass"",""Fail"")"),"Pass")</f>
        <v>Pass</v>
      </c>
    </row>
    <row r="23" customFormat="false" ht="15.75" hidden="false" customHeight="false" outlineLevel="0" collapsed="false">
      <c r="E23" s="72" t="n">
        <f aca="false">F23*100000+G23*10000+H23*1000+I23*100+J23*10+K23+L23*0.1+M23*0.01</f>
        <v>0.1</v>
      </c>
      <c r="F23" s="73" t="n">
        <v>0</v>
      </c>
      <c r="G23" s="73" t="n">
        <v>0</v>
      </c>
      <c r="H23" s="73" t="n">
        <v>0</v>
      </c>
      <c r="I23" s="73" t="n">
        <v>0</v>
      </c>
      <c r="J23" s="73" t="n">
        <v>0</v>
      </c>
      <c r="K23" s="73" t="n">
        <v>0</v>
      </c>
      <c r="L23" s="73" t="n">
        <v>0</v>
      </c>
      <c r="M23" s="73" t="n">
        <v>10</v>
      </c>
      <c r="N23" s="74" t="n">
        <f aca="false">E23-(E23*$D$6/100)-$D$7*COUNTIF(F23:M23,"&gt;0")</f>
        <v>0.09947</v>
      </c>
      <c r="O23" s="74" t="n">
        <f aca="false">E23+(E23*$D$6/100)+$D$7*COUNTIF(F23:M23,"&gt;0")</f>
        <v>0.10053</v>
      </c>
      <c r="P23" s="75" t="n">
        <v>0.1088184</v>
      </c>
      <c r="Q23" s="75" t="n">
        <v>0.107719</v>
      </c>
      <c r="R23" s="75" t="n">
        <v>0.109338</v>
      </c>
      <c r="S23" s="76" t="n">
        <v>100</v>
      </c>
      <c r="T23" s="77" t="n">
        <f aca="false">P23-(R23-Q23)/2-$P$13</f>
        <v>0.09908671</v>
      </c>
      <c r="U23" s="77" t="n">
        <f aca="false">P23+(R23-Q23)/2-$P$13</f>
        <v>0.10070571</v>
      </c>
      <c r="V23" s="77" t="n">
        <f aca="false">P23-$P$13</f>
        <v>0.09989621</v>
      </c>
      <c r="W23" s="78" t="n">
        <f aca="false">(V23-E23)/E23%</f>
        <v>-0.103790000000006</v>
      </c>
      <c r="X23" s="77" t="n">
        <f aca="false">V23-E23</f>
        <v>-0.000103790000000006</v>
      </c>
      <c r="Y23" s="79" t="str">
        <f aca="false">IFERROR(__xludf.dummyfunction("IF(ISBETWEEN(V23,N23,O23),""Pass"",""Fail"")"),"Pass")</f>
        <v>Pass</v>
      </c>
      <c r="Z23" s="79" t="str">
        <f aca="false">IFERROR(__xludf.dummyfunction("if(ISBETWEEN(T23,N23,O23),""Pass"",""Fail"")"),"Fail")</f>
        <v>Fail</v>
      </c>
      <c r="AA23" s="80" t="str">
        <f aca="false">IFERROR(__xludf.dummyfunction("if(ISBETWEEN(U23,N23,O23),""Pass"",""Fail"")"),"Fail")</f>
        <v>Fail</v>
      </c>
    </row>
    <row r="24" customFormat="false" ht="15.75" hidden="false" customHeight="false" outlineLevel="0" collapsed="false">
      <c r="E24" s="54" t="n">
        <f aca="false">F24*100000+G24*10000+H24*1000+I24*100+J24*10+K24+L24*0.1+M24*0.01</f>
        <v>0.1</v>
      </c>
      <c r="F24" s="55" t="n">
        <v>0</v>
      </c>
      <c r="G24" s="55" t="n">
        <v>0</v>
      </c>
      <c r="H24" s="55" t="n">
        <v>0</v>
      </c>
      <c r="I24" s="55" t="n">
        <v>0</v>
      </c>
      <c r="J24" s="55" t="n">
        <v>0</v>
      </c>
      <c r="K24" s="55" t="n">
        <v>0</v>
      </c>
      <c r="L24" s="55" t="n">
        <v>1</v>
      </c>
      <c r="M24" s="55" t="n">
        <v>0</v>
      </c>
      <c r="N24" s="56" t="n">
        <f aca="false">E24-(E24*$D$6/100)-$D$7*COUNTIF(F24:M24,"&gt;0")</f>
        <v>0.09947</v>
      </c>
      <c r="O24" s="56" t="n">
        <f aca="false">E24+(E24*$D$6/100)+$D$7*COUNTIF(F24:M24,"&gt;0")</f>
        <v>0.10053</v>
      </c>
      <c r="P24" s="81" t="n">
        <v>0.1088174</v>
      </c>
      <c r="Q24" s="81" t="n">
        <v>0.108259</v>
      </c>
      <c r="R24" s="81" t="n">
        <v>0.109539</v>
      </c>
      <c r="S24" s="58" t="n">
        <v>100</v>
      </c>
      <c r="T24" s="82" t="n">
        <f aca="false">P24-(R24-Q24)/2-$P$13</f>
        <v>0.09925521</v>
      </c>
      <c r="U24" s="82" t="n">
        <f aca="false">P24+(R24-Q24)/2-$P$13</f>
        <v>0.10053521</v>
      </c>
      <c r="V24" s="82" t="n">
        <f aca="false">P24-$P$13</f>
        <v>0.09989521</v>
      </c>
      <c r="W24" s="60" t="n">
        <f aca="false">(V24-E24)/E24%</f>
        <v>-0.104790000000007</v>
      </c>
      <c r="X24" s="82" t="n">
        <f aca="false">V24-E24</f>
        <v>-0.000104790000000007</v>
      </c>
      <c r="Y24" s="61" t="str">
        <f aca="false">IFERROR(__xludf.dummyfunction("IF(ISBETWEEN(V24,N24,O24),""Pass"",""Fail"")"),"Pass")</f>
        <v>Pass</v>
      </c>
      <c r="Z24" s="61" t="str">
        <f aca="false">IFERROR(__xludf.dummyfunction("if(ISBETWEEN(T24,N24,O24),""Pass"",""Fail"")"),"Fail")</f>
        <v>Fail</v>
      </c>
      <c r="AA24" s="62" t="str">
        <f aca="false">IFERROR(__xludf.dummyfunction("if(ISBETWEEN(U24,N24,O24),""Pass"",""Fail"")"),"Fail")</f>
        <v>Fail</v>
      </c>
    </row>
    <row r="25" customFormat="false" ht="15.75" hidden="false" customHeight="false" outlineLevel="0" collapsed="false">
      <c r="E25" s="63" t="n">
        <f aca="false">F25*100000+G25*10000+H25*1000+I25*100+J25*10+K25+L25*0.1+M25*0.01</f>
        <v>0.2</v>
      </c>
      <c r="F25" s="64" t="n">
        <v>0</v>
      </c>
      <c r="G25" s="64" t="n">
        <v>0</v>
      </c>
      <c r="H25" s="64" t="n">
        <v>0</v>
      </c>
      <c r="I25" s="64" t="n">
        <v>0</v>
      </c>
      <c r="J25" s="64" t="n">
        <v>0</v>
      </c>
      <c r="K25" s="64" t="n">
        <v>0</v>
      </c>
      <c r="L25" s="64" t="n">
        <v>2</v>
      </c>
      <c r="M25" s="64" t="n">
        <v>0</v>
      </c>
      <c r="N25" s="65" t="n">
        <f aca="false">E25-(E25*$D$6/100)-$D$7*COUNTIF(F25:M25,"&gt;0")</f>
        <v>0.19944</v>
      </c>
      <c r="O25" s="65" t="n">
        <f aca="false">E25+(E25*$D$6/100)+$D$7*COUNTIF(F25:M25,"&gt;0")</f>
        <v>0.20056</v>
      </c>
      <c r="P25" s="83" t="n">
        <v>0.2087717</v>
      </c>
      <c r="Q25" s="83" t="n">
        <v>0.208221</v>
      </c>
      <c r="R25" s="83" t="n">
        <v>0.210355</v>
      </c>
      <c r="S25" s="67" t="n">
        <v>100</v>
      </c>
      <c r="T25" s="84" t="n">
        <f aca="false">P25-(R25-Q25)/2-$P$13</f>
        <v>0.19878251</v>
      </c>
      <c r="U25" s="84" t="n">
        <f aca="false">P25+(R25-Q25)/2-$P$13</f>
        <v>0.20091651</v>
      </c>
      <c r="V25" s="84" t="n">
        <f aca="false">P25-$P$13</f>
        <v>0.19984951</v>
      </c>
      <c r="W25" s="69" t="n">
        <f aca="false">(V25-E25)/E25%</f>
        <v>-0.0752450000000016</v>
      </c>
      <c r="X25" s="84" t="n">
        <f aca="false">V25-E25</f>
        <v>-0.000150490000000003</v>
      </c>
      <c r="Y25" s="70" t="str">
        <f aca="false">IFERROR(__xludf.dummyfunction("IF(ISBETWEEN(V25,N25,O25),""Pass"",""Fail"")"),"Pass")</f>
        <v>Pass</v>
      </c>
      <c r="Z25" s="70" t="str">
        <f aca="false">IFERROR(__xludf.dummyfunction("if(ISBETWEEN(T25,N25,O25),""Pass"",""Fail"")"),"Fail")</f>
        <v>Fail</v>
      </c>
      <c r="AA25" s="71" t="str">
        <f aca="false">IFERROR(__xludf.dummyfunction("if(ISBETWEEN(U25,N25,O25),""Pass"",""Fail"")"),"Fail")</f>
        <v>Fail</v>
      </c>
    </row>
    <row r="26" customFormat="false" ht="15.75" hidden="false" customHeight="false" outlineLevel="0" collapsed="false">
      <c r="E26" s="63" t="n">
        <f aca="false">F26*100000+G26*10000+H26*1000+I26*100+J26*10+K26+L26*0.1+M26*0.01</f>
        <v>0.3</v>
      </c>
      <c r="F26" s="64" t="n">
        <v>0</v>
      </c>
      <c r="G26" s="64" t="n">
        <v>0</v>
      </c>
      <c r="H26" s="64" t="n">
        <v>0</v>
      </c>
      <c r="I26" s="64" t="n">
        <v>0</v>
      </c>
      <c r="J26" s="64" t="n">
        <v>0</v>
      </c>
      <c r="K26" s="64" t="n">
        <v>0</v>
      </c>
      <c r="L26" s="64" t="n">
        <v>3</v>
      </c>
      <c r="M26" s="64" t="n">
        <v>0</v>
      </c>
      <c r="N26" s="65" t="n">
        <f aca="false">E26-(E26*$D$6/100)-$D$7*COUNTIF(F26:M26,"&gt;0")</f>
        <v>0.29941</v>
      </c>
      <c r="O26" s="65" t="n">
        <f aca="false">E26+(E26*$D$6/100)+$D$7*COUNTIF(F26:M26,"&gt;0")</f>
        <v>0.30059</v>
      </c>
      <c r="P26" s="83" t="n">
        <v>0.308791</v>
      </c>
      <c r="Q26" s="83" t="n">
        <v>0.307757</v>
      </c>
      <c r="R26" s="83" t="n">
        <v>0.309138</v>
      </c>
      <c r="S26" s="67" t="n">
        <v>100</v>
      </c>
      <c r="T26" s="84" t="n">
        <f aca="false">P26-(R26-Q26)/2-$P$13</f>
        <v>0.29917831</v>
      </c>
      <c r="U26" s="84" t="n">
        <f aca="false">P26+(R26-Q26)/2-$P$13</f>
        <v>0.30055931</v>
      </c>
      <c r="V26" s="84" t="n">
        <f aca="false">P26-$P$13</f>
        <v>0.29986881</v>
      </c>
      <c r="W26" s="69" t="n">
        <f aca="false">(V26-E26)/E26%</f>
        <v>-0.0437300000000196</v>
      </c>
      <c r="X26" s="84" t="n">
        <f aca="false">V26-E26</f>
        <v>-0.000131190000000059</v>
      </c>
      <c r="Y26" s="70" t="str">
        <f aca="false">IFERROR(__xludf.dummyfunction("IF(ISBETWEEN(V26,N26,O26),""Pass"",""Fail"")"),"Pass")</f>
        <v>Pass</v>
      </c>
      <c r="Z26" s="70" t="str">
        <f aca="false">IFERROR(__xludf.dummyfunction("if(ISBETWEEN(T26,N26,O26),""Pass"",""Fail"")"),"Fail")</f>
        <v>Fail</v>
      </c>
      <c r="AA26" s="71" t="str">
        <f aca="false">IFERROR(__xludf.dummyfunction("if(ISBETWEEN(U26,N26,O26),""Pass"",""Fail"")"),"Pass")</f>
        <v>Pass</v>
      </c>
    </row>
    <row r="27" customFormat="false" ht="15.75" hidden="false" customHeight="false" outlineLevel="0" collapsed="false">
      <c r="E27" s="63" t="n">
        <f aca="false">F27*100000+G27*10000+H27*1000+I27*100+J27*10+K27+L27*0.1+M27*0.01</f>
        <v>0.4</v>
      </c>
      <c r="F27" s="64" t="n">
        <v>0</v>
      </c>
      <c r="G27" s="64" t="n">
        <v>0</v>
      </c>
      <c r="H27" s="64" t="n">
        <v>0</v>
      </c>
      <c r="I27" s="64" t="n">
        <v>0</v>
      </c>
      <c r="J27" s="64" t="n">
        <v>0</v>
      </c>
      <c r="K27" s="64" t="n">
        <v>0</v>
      </c>
      <c r="L27" s="64" t="n">
        <v>4</v>
      </c>
      <c r="M27" s="64" t="n">
        <v>0</v>
      </c>
      <c r="N27" s="65" t="n">
        <f aca="false">E27-(E27*$D$6/100)-$D$7*COUNTIF(F27:M27,"&gt;0")</f>
        <v>0.39938</v>
      </c>
      <c r="O27" s="65" t="n">
        <f aca="false">E27+(E27*$D$6/100)+$D$7*COUNTIF(F27:M27,"&gt;0")</f>
        <v>0.40062</v>
      </c>
      <c r="P27" s="83" t="n">
        <v>0.4087818</v>
      </c>
      <c r="Q27" s="83" t="n">
        <v>0.408172</v>
      </c>
      <c r="R27" s="83" t="n">
        <v>0.409314</v>
      </c>
      <c r="S27" s="67" t="n">
        <v>100</v>
      </c>
      <c r="T27" s="84" t="n">
        <f aca="false">P27-(R27-Q27)/2-$P$13</f>
        <v>0.39928861</v>
      </c>
      <c r="U27" s="84" t="n">
        <f aca="false">P27+(R27-Q27)/2-$P$13</f>
        <v>0.40043061</v>
      </c>
      <c r="V27" s="84" t="n">
        <f aca="false">P27-$P$13</f>
        <v>0.39985961</v>
      </c>
      <c r="W27" s="69" t="n">
        <f aca="false">(V27-E27)/E27%</f>
        <v>-0.0350975000000114</v>
      </c>
      <c r="X27" s="84" t="n">
        <f aca="false">V27-E27</f>
        <v>-0.000140390000000046</v>
      </c>
      <c r="Y27" s="70" t="str">
        <f aca="false">IFERROR(__xludf.dummyfunction("IF(ISBETWEEN(V27,N27,O27),""Pass"",""Fail"")"),"Pass")</f>
        <v>Pass</v>
      </c>
      <c r="Z27" s="70" t="str">
        <f aca="false">IFERROR(__xludf.dummyfunction("if(ISBETWEEN(T27,N27,O27),""Pass"",""Fail"")"),"Fail")</f>
        <v>Fail</v>
      </c>
      <c r="AA27" s="71" t="str">
        <f aca="false">IFERROR(__xludf.dummyfunction("if(ISBETWEEN(U27,N27,O27),""Pass"",""Fail"")"),"Pass")</f>
        <v>Pass</v>
      </c>
    </row>
    <row r="28" customFormat="false" ht="15.75" hidden="false" customHeight="false" outlineLevel="0" collapsed="false">
      <c r="E28" s="63" t="n">
        <f aca="false">F28*100000+G28*10000+H28*1000+I28*100+J28*10+K28+L28*0.1+M28*0.01</f>
        <v>0.5</v>
      </c>
      <c r="F28" s="64" t="n">
        <v>0</v>
      </c>
      <c r="G28" s="64" t="n">
        <v>0</v>
      </c>
      <c r="H28" s="64" t="n">
        <v>0</v>
      </c>
      <c r="I28" s="64" t="n">
        <v>0</v>
      </c>
      <c r="J28" s="64" t="n">
        <v>0</v>
      </c>
      <c r="K28" s="64" t="n">
        <v>0</v>
      </c>
      <c r="L28" s="64" t="n">
        <v>5</v>
      </c>
      <c r="M28" s="64" t="n">
        <v>0</v>
      </c>
      <c r="N28" s="65" t="n">
        <f aca="false">E28-(E28*$D$6/100)-$D$7*COUNTIF(F28:M28,"&gt;0")</f>
        <v>0.49935</v>
      </c>
      <c r="O28" s="65" t="n">
        <f aca="false">E28+(E28*$D$6/100)+$D$7*COUNTIF(F28:M28,"&gt;0")</f>
        <v>0.50065</v>
      </c>
      <c r="P28" s="83" t="n">
        <v>0.5089424</v>
      </c>
      <c r="Q28" s="83" t="n">
        <v>0.508034</v>
      </c>
      <c r="R28" s="83" t="n">
        <v>0.51008</v>
      </c>
      <c r="S28" s="67" t="n">
        <v>100</v>
      </c>
      <c r="T28" s="84" t="n">
        <f aca="false">P28-(R28-Q28)/2-$P$13</f>
        <v>0.49899721</v>
      </c>
      <c r="U28" s="84" t="n">
        <f aca="false">P28+(R28-Q28)/2-$P$13</f>
        <v>0.50104321</v>
      </c>
      <c r="V28" s="84" t="n">
        <f aca="false">P28-$P$13</f>
        <v>0.50002021</v>
      </c>
      <c r="W28" s="69" t="n">
        <f aca="false">(V28-E28)/E28%</f>
        <v>0.004041999999993</v>
      </c>
      <c r="X28" s="84" t="n">
        <f aca="false">V28-E28</f>
        <v>2.0209999999965E-005</v>
      </c>
      <c r="Y28" s="70" t="str">
        <f aca="false">IFERROR(__xludf.dummyfunction("IF(ISBETWEEN(V28,N28,O28),""Pass"",""Fail"")"),"Pass")</f>
        <v>Pass</v>
      </c>
      <c r="Z28" s="70" t="str">
        <f aca="false">IFERROR(__xludf.dummyfunction("if(ISBETWEEN(T28,N28,O28),""Pass"",""Fail"")"),"Fail")</f>
        <v>Fail</v>
      </c>
      <c r="AA28" s="71" t="str">
        <f aca="false">IFERROR(__xludf.dummyfunction("if(ISBETWEEN(U28,N28,O28),""Pass"",""Fail"")"),"Fail")</f>
        <v>Fail</v>
      </c>
    </row>
    <row r="29" customFormat="false" ht="15.75" hidden="false" customHeight="false" outlineLevel="0" collapsed="false">
      <c r="E29" s="63" t="n">
        <f aca="false">F29*100000+G29*10000+H29*1000+I29*100+J29*10+K29+L29*0.1+M29*0.01</f>
        <v>0.6</v>
      </c>
      <c r="F29" s="64" t="n">
        <v>0</v>
      </c>
      <c r="G29" s="64" t="n">
        <v>0</v>
      </c>
      <c r="H29" s="64" t="n">
        <v>0</v>
      </c>
      <c r="I29" s="64" t="n">
        <v>0</v>
      </c>
      <c r="J29" s="64" t="n">
        <v>0</v>
      </c>
      <c r="K29" s="64" t="n">
        <v>0</v>
      </c>
      <c r="L29" s="64" t="n">
        <v>6</v>
      </c>
      <c r="M29" s="64" t="n">
        <v>0</v>
      </c>
      <c r="N29" s="65" t="n">
        <f aca="false">E29-(E29*$D$6/100)-$D$7*COUNTIF(F29:M29,"&gt;0")</f>
        <v>0.59932</v>
      </c>
      <c r="O29" s="65" t="n">
        <f aca="false">E29+(E29*$D$6/100)+$D$7*COUNTIF(F29:M29,"&gt;0")</f>
        <v>0.60068</v>
      </c>
      <c r="P29" s="83" t="n">
        <v>0.6086354</v>
      </c>
      <c r="Q29" s="83" t="n">
        <v>0.607483</v>
      </c>
      <c r="R29" s="83" t="n">
        <v>0.60934</v>
      </c>
      <c r="S29" s="67" t="n">
        <v>100</v>
      </c>
      <c r="T29" s="84" t="n">
        <f aca="false">P29-(R29-Q29)/2-$P$13</f>
        <v>0.59878471</v>
      </c>
      <c r="U29" s="84" t="n">
        <f aca="false">P29+(R29-Q29)/2-$P$13</f>
        <v>0.60064171</v>
      </c>
      <c r="V29" s="84" t="n">
        <f aca="false">P29-$P$13</f>
        <v>0.59971321</v>
      </c>
      <c r="W29" s="69" t="n">
        <f aca="false">(V29-E29)/E29%</f>
        <v>-0.0477983333333487</v>
      </c>
      <c r="X29" s="84" t="n">
        <f aca="false">V29-E29</f>
        <v>-0.000286790000000092</v>
      </c>
      <c r="Y29" s="70" t="str">
        <f aca="false">IFERROR(__xludf.dummyfunction("IF(ISBETWEEN(V29,N29,O29),""Pass"",""Fail"")"),"Pass")</f>
        <v>Pass</v>
      </c>
      <c r="Z29" s="70" t="str">
        <f aca="false">IFERROR(__xludf.dummyfunction("if(ISBETWEEN(T29,N29,O29),""Pass"",""Fail"")"),"Fail")</f>
        <v>Fail</v>
      </c>
      <c r="AA29" s="71" t="str">
        <f aca="false">IFERROR(__xludf.dummyfunction("if(ISBETWEEN(U29,N29,O29),""Pass"",""Fail"")"),"Pass")</f>
        <v>Pass</v>
      </c>
    </row>
    <row r="30" customFormat="false" ht="15.75" hidden="false" customHeight="false" outlineLevel="0" collapsed="false">
      <c r="E30" s="63" t="n">
        <f aca="false">F30*100000+G30*10000+H30*1000+I30*100+J30*10+K30+L30*0.1+M30*0.01</f>
        <v>0.7</v>
      </c>
      <c r="F30" s="64" t="n">
        <v>0</v>
      </c>
      <c r="G30" s="64" t="n">
        <v>0</v>
      </c>
      <c r="H30" s="64" t="n">
        <v>0</v>
      </c>
      <c r="I30" s="64" t="n">
        <v>0</v>
      </c>
      <c r="J30" s="64" t="n">
        <v>0</v>
      </c>
      <c r="K30" s="64" t="n">
        <v>0</v>
      </c>
      <c r="L30" s="64" t="n">
        <v>7</v>
      </c>
      <c r="M30" s="64" t="n">
        <v>0</v>
      </c>
      <c r="N30" s="65" t="n">
        <f aca="false">E30-(E30*$D$6/100)-$D$7*COUNTIF(F30:M30,"&gt;0")</f>
        <v>0.69929</v>
      </c>
      <c r="O30" s="65" t="n">
        <f aca="false">E30+(E30*$D$6/100)+$D$7*COUNTIF(F30:M30,"&gt;0")</f>
        <v>0.70071</v>
      </c>
      <c r="P30" s="83" t="n">
        <v>0.7090652</v>
      </c>
      <c r="Q30" s="83" t="n">
        <v>0.707985</v>
      </c>
      <c r="R30" s="83" t="n">
        <v>0.709491</v>
      </c>
      <c r="S30" s="67" t="n">
        <v>100</v>
      </c>
      <c r="T30" s="84" t="n">
        <f aca="false">P30-(R30-Q30)/2-$P$13</f>
        <v>0.69939001</v>
      </c>
      <c r="U30" s="84" t="n">
        <f aca="false">P30+(R30-Q30)/2-$P$13</f>
        <v>0.70089601</v>
      </c>
      <c r="V30" s="84" t="n">
        <f aca="false">P30-$P$13</f>
        <v>0.70014301</v>
      </c>
      <c r="W30" s="69" t="n">
        <f aca="false">(V30-E30)/E30%</f>
        <v>0.0204299999999761</v>
      </c>
      <c r="X30" s="84" t="n">
        <f aca="false">V30-E30</f>
        <v>0.000143009999999832</v>
      </c>
      <c r="Y30" s="70" t="str">
        <f aca="false">IFERROR(__xludf.dummyfunction("IF(ISBETWEEN(V30,N30,O30),""Pass"",""Fail"")"),"Pass")</f>
        <v>Pass</v>
      </c>
      <c r="Z30" s="70" t="str">
        <f aca="false">IFERROR(__xludf.dummyfunction("if(ISBETWEEN(T30,N30,O30),""Pass"",""Fail"")"),"Pass")</f>
        <v>Pass</v>
      </c>
      <c r="AA30" s="71" t="str">
        <f aca="false">IFERROR(__xludf.dummyfunction("if(ISBETWEEN(U30,N30,O30),""Pass"",""Fail"")"),"Fail")</f>
        <v>Fail</v>
      </c>
    </row>
    <row r="31" customFormat="false" ht="15.75" hidden="false" customHeight="false" outlineLevel="0" collapsed="false">
      <c r="E31" s="63" t="n">
        <f aca="false">F31*100000+G31*10000+H31*1000+I31*100+J31*10+K31+L31*0.1+M31*0.01</f>
        <v>0.8</v>
      </c>
      <c r="F31" s="64" t="n">
        <v>0</v>
      </c>
      <c r="G31" s="64" t="n">
        <v>0</v>
      </c>
      <c r="H31" s="64" t="n">
        <v>0</v>
      </c>
      <c r="I31" s="64" t="n">
        <v>0</v>
      </c>
      <c r="J31" s="64" t="n">
        <v>0</v>
      </c>
      <c r="K31" s="64" t="n">
        <v>0</v>
      </c>
      <c r="L31" s="64" t="n">
        <v>8</v>
      </c>
      <c r="M31" s="64" t="n">
        <v>0</v>
      </c>
      <c r="N31" s="65" t="n">
        <f aca="false">E31-(E31*$D$6/100)-$D$7*COUNTIF(F31:M31,"&gt;0")</f>
        <v>0.79926</v>
      </c>
      <c r="O31" s="65" t="n">
        <f aca="false">E31+(E31*$D$6/100)+$D$7*COUNTIF(F31:M31,"&gt;0")</f>
        <v>0.80074</v>
      </c>
      <c r="P31" s="83" t="n">
        <v>0.8086699</v>
      </c>
      <c r="Q31" s="67" t="n">
        <v>0.8080729</v>
      </c>
      <c r="R31" s="83" t="n">
        <v>0.809002</v>
      </c>
      <c r="S31" s="67" t="n">
        <v>100</v>
      </c>
      <c r="T31" s="84" t="n">
        <f aca="false">P31-(R31-Q31)/2-$P$13</f>
        <v>0.79928316</v>
      </c>
      <c r="U31" s="84" t="n">
        <f aca="false">P31+(R31-Q31)/2-$P$13</f>
        <v>0.80021226</v>
      </c>
      <c r="V31" s="84" t="n">
        <f aca="false">P31-$P$13</f>
        <v>0.79974771</v>
      </c>
      <c r="W31" s="69" t="n">
        <f aca="false">(V31-E31)/E31%</f>
        <v>-0.0315362500000055</v>
      </c>
      <c r="X31" s="84" t="n">
        <f aca="false">V31-E31</f>
        <v>-0.000252290000000044</v>
      </c>
      <c r="Y31" s="70" t="str">
        <f aca="false">IFERROR(__xludf.dummyfunction("IF(ISBETWEEN(V31,N31,O31),""Pass"",""Fail"")"),"Pass")</f>
        <v>Pass</v>
      </c>
      <c r="Z31" s="70" t="str">
        <f aca="false">IFERROR(__xludf.dummyfunction("if(ISBETWEEN(T31,N31,O31),""Pass"",""Fail"")"),"Pass")</f>
        <v>Pass</v>
      </c>
      <c r="AA31" s="71" t="str">
        <f aca="false">IFERROR(__xludf.dummyfunction("if(ISBETWEEN(U31,N31,O31),""Pass"",""Fail"")"),"Pass")</f>
        <v>Pass</v>
      </c>
    </row>
    <row r="32" customFormat="false" ht="15.75" hidden="false" customHeight="false" outlineLevel="0" collapsed="false">
      <c r="E32" s="63" t="n">
        <f aca="false">F32*100000+G32*10000+H32*1000+I32*100+J32*10+K32+L32*0.1+M32*0.01</f>
        <v>0.9</v>
      </c>
      <c r="F32" s="64" t="n">
        <v>0</v>
      </c>
      <c r="G32" s="64" t="n">
        <v>0</v>
      </c>
      <c r="H32" s="64" t="n">
        <v>0</v>
      </c>
      <c r="I32" s="64" t="n">
        <v>0</v>
      </c>
      <c r="J32" s="64" t="n">
        <v>0</v>
      </c>
      <c r="K32" s="64" t="n">
        <v>0</v>
      </c>
      <c r="L32" s="64" t="n">
        <v>9</v>
      </c>
      <c r="M32" s="64" t="n">
        <v>0</v>
      </c>
      <c r="N32" s="65" t="n">
        <f aca="false">E32-(E32*$D$6/100)-$D$7*COUNTIF(F32:M32,"&gt;0")</f>
        <v>0.89923</v>
      </c>
      <c r="O32" s="65" t="n">
        <f aca="false">E32+(E32*$D$6/100)+$D$7*COUNTIF(F32:M32,"&gt;0")</f>
        <v>0.90077</v>
      </c>
      <c r="P32" s="83" t="n">
        <v>0.9088387</v>
      </c>
      <c r="Q32" s="83" t="n">
        <v>0.908563</v>
      </c>
      <c r="R32" s="83" t="n">
        <v>0.909266</v>
      </c>
      <c r="S32" s="67" t="n">
        <v>100</v>
      </c>
      <c r="T32" s="84" t="n">
        <f aca="false">P32-(R32-Q32)/2-$P$13</f>
        <v>0.89956501</v>
      </c>
      <c r="U32" s="84" t="n">
        <f aca="false">P32+(R32-Q32)/2-$P$13</f>
        <v>0.90026801</v>
      </c>
      <c r="V32" s="84" t="n">
        <f aca="false">P32-$P$13</f>
        <v>0.89991651</v>
      </c>
      <c r="W32" s="69" t="n">
        <f aca="false">(V32-E32)/E32%</f>
        <v>-0.00927666666667499</v>
      </c>
      <c r="X32" s="84" t="n">
        <f aca="false">V32-E32</f>
        <v>-8.34900000000749E-005</v>
      </c>
      <c r="Y32" s="70" t="str">
        <f aca="false">IFERROR(__xludf.dummyfunction("IF(ISBETWEEN(V32,N32,O32),""Pass"",""Fail"")"),"Pass")</f>
        <v>Pass</v>
      </c>
      <c r="Z32" s="70" t="str">
        <f aca="false">IFERROR(__xludf.dummyfunction("if(ISBETWEEN(T32,N32,O32),""Pass"",""Fail"")"),"Pass")</f>
        <v>Pass</v>
      </c>
      <c r="AA32" s="71" t="str">
        <f aca="false">IFERROR(__xludf.dummyfunction("if(ISBETWEEN(U32,N32,O32),""Pass"",""Fail"")"),"Pass")</f>
        <v>Pass</v>
      </c>
    </row>
    <row r="33" customFormat="false" ht="15.75" hidden="false" customHeight="false" outlineLevel="0" collapsed="false">
      <c r="E33" s="72" t="n">
        <f aca="false">F33*100000+G33*10000+H33*1000+I33*100+J33*10+K33+L33*0.1+M33*0.01</f>
        <v>1</v>
      </c>
      <c r="F33" s="73" t="n">
        <v>0</v>
      </c>
      <c r="G33" s="73" t="n">
        <v>0</v>
      </c>
      <c r="H33" s="73" t="n">
        <v>0</v>
      </c>
      <c r="I33" s="73" t="n">
        <v>0</v>
      </c>
      <c r="J33" s="73" t="n">
        <v>0</v>
      </c>
      <c r="K33" s="73" t="n">
        <v>0</v>
      </c>
      <c r="L33" s="73" t="n">
        <v>10</v>
      </c>
      <c r="M33" s="73" t="n">
        <v>0</v>
      </c>
      <c r="N33" s="85" t="n">
        <f aca="false">E33-(E33*$D$6/100)-$D$7*COUNTIF(F33:M33,"&gt;0")</f>
        <v>0.9992</v>
      </c>
      <c r="O33" s="85" t="n">
        <f aca="false">E33+(E33*$D$6/100)+$D$7*COUNTIF(F33:M33,"&gt;0")</f>
        <v>1.0008</v>
      </c>
      <c r="P33" s="75" t="n">
        <v>1.008813</v>
      </c>
      <c r="Q33" s="76" t="n">
        <v>1.008451</v>
      </c>
      <c r="R33" s="76" t="n">
        <v>1.009128</v>
      </c>
      <c r="S33" s="76" t="n">
        <v>100</v>
      </c>
      <c r="T33" s="77" t="n">
        <f aca="false">P33-(R33-Q33)/2-$P$13</f>
        <v>0.99955231</v>
      </c>
      <c r="U33" s="77" t="n">
        <f aca="false">P33+(R33-Q33)/2-$P$13</f>
        <v>1.00022931</v>
      </c>
      <c r="V33" s="77" t="n">
        <f aca="false">P33-$P$13</f>
        <v>0.99989081</v>
      </c>
      <c r="W33" s="78" t="n">
        <f aca="false">(V33-E33)/E33%</f>
        <v>-0.0109190000000092</v>
      </c>
      <c r="X33" s="77" t="n">
        <f aca="false">V33-E33</f>
        <v>-0.000109190000000092</v>
      </c>
      <c r="Y33" s="79" t="str">
        <f aca="false">IFERROR(__xludf.dummyfunction("IF(ISBETWEEN(V33,N33,O33),""Pass"",""Fail"")"),"Pass")</f>
        <v>Pass</v>
      </c>
      <c r="Z33" s="79" t="str">
        <f aca="false">IFERROR(__xludf.dummyfunction("if(ISBETWEEN(T33,N33,O33),""Pass"",""Fail"")"),"Pass")</f>
        <v>Pass</v>
      </c>
      <c r="AA33" s="80" t="str">
        <f aca="false">IFERROR(__xludf.dummyfunction("if(ISBETWEEN(U33,N33,O33),""Pass"",""Fail"")"),"Pass")</f>
        <v>Pass</v>
      </c>
    </row>
    <row r="34" customFormat="false" ht="15.75" hidden="false" customHeight="false" outlineLevel="0" collapsed="false">
      <c r="E34" s="54" t="n">
        <f aca="false">F34*100000+G34*10000+H34*1000+I34*100+J34*10+K34+L34*0.1+M34*0.01</f>
        <v>1</v>
      </c>
      <c r="F34" s="55" t="n">
        <v>0</v>
      </c>
      <c r="G34" s="55" t="n">
        <v>0</v>
      </c>
      <c r="H34" s="55" t="n">
        <v>0</v>
      </c>
      <c r="I34" s="55" t="n">
        <v>0</v>
      </c>
      <c r="J34" s="55" t="n">
        <v>0</v>
      </c>
      <c r="K34" s="55" t="n">
        <v>1</v>
      </c>
      <c r="L34" s="55" t="n">
        <v>0</v>
      </c>
      <c r="M34" s="55" t="n">
        <v>0</v>
      </c>
      <c r="N34" s="86" t="n">
        <f aca="false">E34-(E34*$D$6/100)-$D$7*COUNTIF(F34:M34,"&gt;0")</f>
        <v>0.9992</v>
      </c>
      <c r="O34" s="86" t="n">
        <f aca="false">E34+(E34*$D$6/100)+$D$7*COUNTIF(F34:M34,"&gt;0")</f>
        <v>1.0008</v>
      </c>
      <c r="P34" s="87" t="n">
        <v>1.008914</v>
      </c>
      <c r="Q34" s="58" t="n">
        <v>1.008225</v>
      </c>
      <c r="R34" s="58" t="n">
        <v>1.009505</v>
      </c>
      <c r="S34" s="58" t="n">
        <v>100</v>
      </c>
      <c r="T34" s="88" t="n">
        <f aca="false">P34-(R34-Q34)/2-$P$13</f>
        <v>0.99935181</v>
      </c>
      <c r="U34" s="88" t="n">
        <f aca="false">P34+(R34-Q34)/2-$P$13</f>
        <v>1.00063181</v>
      </c>
      <c r="V34" s="88" t="n">
        <f aca="false">P34-$P$13</f>
        <v>0.99999181</v>
      </c>
      <c r="W34" s="60" t="n">
        <f aca="false">(V34-E34)/E34%</f>
        <v>-0.00081899999999635</v>
      </c>
      <c r="X34" s="88" t="n">
        <f aca="false">V34-E34</f>
        <v>-8.1899999999635E-006</v>
      </c>
      <c r="Y34" s="61" t="str">
        <f aca="false">IFERROR(__xludf.dummyfunction("IF(ISBETWEEN(V34,N34,O34),""Pass"",""Fail"")"),"Pass")</f>
        <v>Pass</v>
      </c>
      <c r="Z34" s="61" t="str">
        <f aca="false">IFERROR(__xludf.dummyfunction("if(ISBETWEEN(T34,N34,O34),""Pass"",""Fail"")"),"Pass")</f>
        <v>Pass</v>
      </c>
      <c r="AA34" s="62" t="str">
        <f aca="false">IFERROR(__xludf.dummyfunction("if(ISBETWEEN(U34,N34,O34),""Pass"",""Fail"")"),"Pass")</f>
        <v>Pass</v>
      </c>
    </row>
    <row r="35" customFormat="false" ht="15.75" hidden="false" customHeight="false" outlineLevel="0" collapsed="false">
      <c r="E35" s="63" t="n">
        <f aca="false">F35*100000+G35*10000+H35*1000+I35*100+J35*10+K35+L35*0.1+M35*0.01</f>
        <v>2</v>
      </c>
      <c r="F35" s="64" t="n">
        <v>0</v>
      </c>
      <c r="G35" s="64" t="n">
        <v>0</v>
      </c>
      <c r="H35" s="64" t="n">
        <v>0</v>
      </c>
      <c r="I35" s="64" t="n">
        <v>0</v>
      </c>
      <c r="J35" s="64" t="n">
        <v>0</v>
      </c>
      <c r="K35" s="64" t="n">
        <v>2</v>
      </c>
      <c r="L35" s="64" t="n">
        <v>0</v>
      </c>
      <c r="M35" s="64" t="n">
        <v>0</v>
      </c>
      <c r="N35" s="89" t="n">
        <f aca="false">E35-(E35*$D$6/100)-$D$7*COUNTIF(F35:M35,"&gt;0")</f>
        <v>1.9989</v>
      </c>
      <c r="O35" s="89" t="n">
        <f aca="false">E35+(E35*$D$6/100)+$D$7*COUNTIF(F35:M35,"&gt;0")</f>
        <v>2.0011</v>
      </c>
      <c r="P35" s="90" t="n">
        <v>2.008961</v>
      </c>
      <c r="Q35" s="67" t="n">
        <v>2.008367</v>
      </c>
      <c r="R35" s="67" t="n">
        <v>2.009421</v>
      </c>
      <c r="S35" s="67" t="n">
        <v>100</v>
      </c>
      <c r="T35" s="91" t="n">
        <f aca="false">P35-(R35-Q35)/2-$P$13</f>
        <v>1.99951181</v>
      </c>
      <c r="U35" s="91" t="n">
        <f aca="false">P35+(R35-Q35)/2-$P$13</f>
        <v>2.00056581</v>
      </c>
      <c r="V35" s="91" t="n">
        <f aca="false">P35-$P$13</f>
        <v>2.00003881</v>
      </c>
      <c r="W35" s="69" t="n">
        <f aca="false">(V35-E35)/E35%</f>
        <v>0.00194050000001944</v>
      </c>
      <c r="X35" s="91" t="n">
        <f aca="false">V35-E35</f>
        <v>3.88100000003888E-005</v>
      </c>
      <c r="Y35" s="70" t="str">
        <f aca="false">IFERROR(__xludf.dummyfunction("IF(ISBETWEEN(V35,N35,O35),""Pass"",""Fail"")"),"Pass")</f>
        <v>Pass</v>
      </c>
      <c r="Z35" s="70" t="str">
        <f aca="false">IFERROR(__xludf.dummyfunction("if(ISBETWEEN(T35,N35,O35),""Pass"",""Fail"")"),"Pass")</f>
        <v>Pass</v>
      </c>
      <c r="AA35" s="71" t="str">
        <f aca="false">IFERROR(__xludf.dummyfunction("if(ISBETWEEN(U35,N35,O35),""Pass"",""Fail"")"),"Pass")</f>
        <v>Pass</v>
      </c>
    </row>
    <row r="36" customFormat="false" ht="15.75" hidden="false" customHeight="false" outlineLevel="0" collapsed="false">
      <c r="E36" s="63" t="n">
        <f aca="false">F36*100000+G36*10000+H36*1000+I36*100+J36*10+K36+L36*0.1+M36*0.01</f>
        <v>3</v>
      </c>
      <c r="F36" s="64" t="n">
        <v>0</v>
      </c>
      <c r="G36" s="64" t="n">
        <v>0</v>
      </c>
      <c r="H36" s="64" t="n">
        <v>0</v>
      </c>
      <c r="I36" s="64" t="n">
        <v>0</v>
      </c>
      <c r="J36" s="64" t="n">
        <v>0</v>
      </c>
      <c r="K36" s="64" t="n">
        <v>3</v>
      </c>
      <c r="L36" s="64" t="n">
        <v>0</v>
      </c>
      <c r="M36" s="64" t="n">
        <v>0</v>
      </c>
      <c r="N36" s="89" t="n">
        <f aca="false">E36-(E36*$D$6/100)-$D$7*COUNTIF(F36:M36,"&gt;0")</f>
        <v>2.9986</v>
      </c>
      <c r="O36" s="89" t="n">
        <f aca="false">E36+(E36*$D$6/100)+$D$7*COUNTIF(F36:M36,"&gt;0")</f>
        <v>3.0014</v>
      </c>
      <c r="P36" s="90" t="n">
        <v>3.009099</v>
      </c>
      <c r="Q36" s="67" t="n">
        <v>3.008737</v>
      </c>
      <c r="R36" s="90" t="n">
        <v>3.00949</v>
      </c>
      <c r="S36" s="67" t="n">
        <v>100</v>
      </c>
      <c r="T36" s="91" t="n">
        <f aca="false">P36-(R36-Q36)/2-$P$13</f>
        <v>2.99980031</v>
      </c>
      <c r="U36" s="91" t="n">
        <f aca="false">P36+(R36-Q36)/2-$P$13</f>
        <v>3.00055331</v>
      </c>
      <c r="V36" s="91" t="n">
        <f aca="false">P36-$P$13</f>
        <v>3.00017681</v>
      </c>
      <c r="W36" s="69" t="n">
        <f aca="false">(V36-E36)/E36%</f>
        <v>0.00589366666667128</v>
      </c>
      <c r="X36" s="91" t="n">
        <f aca="false">V36-E36</f>
        <v>0.000176810000000138</v>
      </c>
      <c r="Y36" s="70" t="str">
        <f aca="false">IFERROR(__xludf.dummyfunction("IF(ISBETWEEN(V36,N36,O36),""Pass"",""Fail"")"),"Pass")</f>
        <v>Pass</v>
      </c>
      <c r="Z36" s="70" t="str">
        <f aca="false">IFERROR(__xludf.dummyfunction("if(ISBETWEEN(T36,N36,O36),""Pass"",""Fail"")"),"Pass")</f>
        <v>Pass</v>
      </c>
      <c r="AA36" s="71" t="str">
        <f aca="false">IFERROR(__xludf.dummyfunction("if(ISBETWEEN(U36,N36,O36),""Pass"",""Fail"")"),"Pass")</f>
        <v>Pass</v>
      </c>
    </row>
    <row r="37" customFormat="false" ht="15.75" hidden="false" customHeight="false" outlineLevel="0" collapsed="false">
      <c r="E37" s="63" t="n">
        <f aca="false">F37*100000+G37*10000+H37*1000+I37*100+J37*10+K37+L37*0.1+M37*0.01</f>
        <v>4</v>
      </c>
      <c r="F37" s="64" t="n">
        <v>0</v>
      </c>
      <c r="G37" s="64" t="n">
        <v>0</v>
      </c>
      <c r="H37" s="64" t="n">
        <v>0</v>
      </c>
      <c r="I37" s="64" t="n">
        <v>0</v>
      </c>
      <c r="J37" s="64" t="n">
        <v>0</v>
      </c>
      <c r="K37" s="64" t="n">
        <v>4</v>
      </c>
      <c r="L37" s="64" t="n">
        <v>0</v>
      </c>
      <c r="M37" s="64" t="n">
        <v>0</v>
      </c>
      <c r="N37" s="89" t="n">
        <f aca="false">E37-(E37*$D$6/100)-$D$7*COUNTIF(F37:M37,"&gt;0")</f>
        <v>3.9983</v>
      </c>
      <c r="O37" s="89" t="n">
        <f aca="false">E37+(E37*$D$6/100)+$D$7*COUNTIF(F37:M37,"&gt;0")</f>
        <v>4.0017</v>
      </c>
      <c r="P37" s="90" t="n">
        <v>4.009056</v>
      </c>
      <c r="Q37" s="67" t="n">
        <v>4.008717</v>
      </c>
      <c r="R37" s="67" t="n">
        <v>4.009357</v>
      </c>
      <c r="S37" s="67" t="n">
        <v>100</v>
      </c>
      <c r="T37" s="91" t="n">
        <f aca="false">P37-(R37-Q37)/2-$P$13</f>
        <v>3.99981381</v>
      </c>
      <c r="U37" s="91" t="n">
        <f aca="false">P37+(R37-Q37)/2-$P$13</f>
        <v>4.00045381</v>
      </c>
      <c r="V37" s="91" t="n">
        <f aca="false">P37-$P$13</f>
        <v>4.00013381</v>
      </c>
      <c r="W37" s="69" t="n">
        <f aca="false">(V37-E37)/E37%</f>
        <v>0.00334525000000863</v>
      </c>
      <c r="X37" s="91" t="n">
        <f aca="false">V37-E37</f>
        <v>0.000133810000000345</v>
      </c>
      <c r="Y37" s="70" t="str">
        <f aca="false">IFERROR(__xludf.dummyfunction("IF(ISBETWEEN(V37,N37,O37),""Pass"",""Fail"")"),"Pass")</f>
        <v>Pass</v>
      </c>
      <c r="Z37" s="70" t="str">
        <f aca="false">IFERROR(__xludf.dummyfunction("if(ISBETWEEN(T37,N37,O37),""Pass"",""Fail"")"),"Pass")</f>
        <v>Pass</v>
      </c>
      <c r="AA37" s="71" t="str">
        <f aca="false">IFERROR(__xludf.dummyfunction("if(ISBETWEEN(U37,N37,O37),""Pass"",""Fail"")"),"Pass")</f>
        <v>Pass</v>
      </c>
    </row>
    <row r="38" customFormat="false" ht="15.75" hidden="false" customHeight="false" outlineLevel="0" collapsed="false">
      <c r="E38" s="63" t="n">
        <f aca="false">F38*100000+G38*10000+H38*1000+I38*100+J38*10+K38+L38*0.1+M38*0.01</f>
        <v>5</v>
      </c>
      <c r="F38" s="64" t="n">
        <v>0</v>
      </c>
      <c r="G38" s="64" t="n">
        <v>0</v>
      </c>
      <c r="H38" s="64" t="n">
        <v>0</v>
      </c>
      <c r="I38" s="64" t="n">
        <v>0</v>
      </c>
      <c r="J38" s="64" t="n">
        <v>0</v>
      </c>
      <c r="K38" s="64" t="n">
        <v>5</v>
      </c>
      <c r="L38" s="64" t="n">
        <v>0</v>
      </c>
      <c r="M38" s="64" t="n">
        <v>0</v>
      </c>
      <c r="N38" s="89" t="n">
        <f aca="false">E38-(E38*$D$6/100)-$D$7*COUNTIF(F38:M38,"&gt;0")</f>
        <v>4.998</v>
      </c>
      <c r="O38" s="89" t="n">
        <f aca="false">E38+(E38*$D$6/100)+$D$7*COUNTIF(F38:M38,"&gt;0")</f>
        <v>5.002</v>
      </c>
      <c r="P38" s="90" t="n">
        <v>5.009155</v>
      </c>
      <c r="Q38" s="67" t="n">
        <v>5.007819</v>
      </c>
      <c r="R38" s="67" t="n">
        <v>5.009915</v>
      </c>
      <c r="S38" s="67" t="n">
        <v>100</v>
      </c>
      <c r="T38" s="91" t="n">
        <f aca="false">P38-(R38-Q38)/2-$P$13</f>
        <v>4.99918481</v>
      </c>
      <c r="U38" s="91" t="n">
        <f aca="false">P38+(R38-Q38)/2-$P$13</f>
        <v>5.00128081</v>
      </c>
      <c r="V38" s="91" t="n">
        <f aca="false">P38-$P$13</f>
        <v>5.00023281</v>
      </c>
      <c r="W38" s="69" t="n">
        <f aca="false">(V38-E38)/E38%</f>
        <v>0.00465619999999944</v>
      </c>
      <c r="X38" s="91" t="n">
        <f aca="false">V38-E38</f>
        <v>0.000232809999999972</v>
      </c>
      <c r="Y38" s="70" t="str">
        <f aca="false">IFERROR(__xludf.dummyfunction("IF(ISBETWEEN(V38,N38,O38),""Pass"",""Fail"")"),"Pass")</f>
        <v>Pass</v>
      </c>
      <c r="Z38" s="70" t="str">
        <f aca="false">IFERROR(__xludf.dummyfunction("if(ISBETWEEN(T38,N38,O38),""Pass"",""Fail"")"),"Pass")</f>
        <v>Pass</v>
      </c>
      <c r="AA38" s="71" t="str">
        <f aca="false">IFERROR(__xludf.dummyfunction("if(ISBETWEEN(U38,N38,O38),""Pass"",""Fail"")"),"Pass")</f>
        <v>Pass</v>
      </c>
    </row>
    <row r="39" customFormat="false" ht="15.75" hidden="false" customHeight="false" outlineLevel="0" collapsed="false">
      <c r="E39" s="63" t="n">
        <f aca="false">F39*100000+G39*10000+H39*1000+I39*100+J39*10+K39+L39*0.1+M39*0.01</f>
        <v>6</v>
      </c>
      <c r="F39" s="64" t="n">
        <v>0</v>
      </c>
      <c r="G39" s="64" t="n">
        <v>0</v>
      </c>
      <c r="H39" s="64" t="n">
        <v>0</v>
      </c>
      <c r="I39" s="64" t="n">
        <v>0</v>
      </c>
      <c r="J39" s="64" t="n">
        <v>0</v>
      </c>
      <c r="K39" s="64" t="n">
        <v>6</v>
      </c>
      <c r="L39" s="64" t="n">
        <v>0</v>
      </c>
      <c r="M39" s="64" t="n">
        <v>0</v>
      </c>
      <c r="N39" s="89" t="n">
        <f aca="false">E39-(E39*$D$6/100)-$D$7*COUNTIF(F39:M39,"&gt;0")</f>
        <v>5.9977</v>
      </c>
      <c r="O39" s="89" t="n">
        <f aca="false">E39+(E39*$D$6/100)+$D$7*COUNTIF(F39:M39,"&gt;0")</f>
        <v>6.0023</v>
      </c>
      <c r="P39" s="90" t="n">
        <v>6.009092</v>
      </c>
      <c r="Q39" s="67" t="n">
        <v>6.008589</v>
      </c>
      <c r="R39" s="67" t="n">
        <v>6.009493</v>
      </c>
      <c r="S39" s="67" t="n">
        <v>100</v>
      </c>
      <c r="T39" s="91" t="n">
        <f aca="false">P39-(R39-Q39)/2-$P$13</f>
        <v>5.99971781</v>
      </c>
      <c r="U39" s="91" t="n">
        <f aca="false">P39+(R39-Q39)/2-$P$13</f>
        <v>6.00062181</v>
      </c>
      <c r="V39" s="91" t="n">
        <f aca="false">P39-$P$13</f>
        <v>6.00016981</v>
      </c>
      <c r="W39" s="69" t="n">
        <f aca="false">(V39-E39)/E39%</f>
        <v>0.00283016666666747</v>
      </c>
      <c r="X39" s="91" t="n">
        <f aca="false">V39-E39</f>
        <v>0.000169810000000048</v>
      </c>
      <c r="Y39" s="70" t="str">
        <f aca="false">IFERROR(__xludf.dummyfunction("IF(ISBETWEEN(V39,N39,O39),""Pass"",""Fail"")"),"Pass")</f>
        <v>Pass</v>
      </c>
      <c r="Z39" s="70" t="str">
        <f aca="false">IFERROR(__xludf.dummyfunction("if(ISBETWEEN(T39,N39,O39),""Pass"",""Fail"")"),"Pass")</f>
        <v>Pass</v>
      </c>
      <c r="AA39" s="71" t="str">
        <f aca="false">IFERROR(__xludf.dummyfunction("if(ISBETWEEN(U39,N39,O39),""Pass"",""Fail"")"),"Pass")</f>
        <v>Pass</v>
      </c>
    </row>
    <row r="40" customFormat="false" ht="15.75" hidden="false" customHeight="false" outlineLevel="0" collapsed="false">
      <c r="E40" s="63" t="n">
        <f aca="false">F40*100000+G40*10000+H40*1000+I40*100+J40*10+K40+L40*0.1+M40*0.01</f>
        <v>7</v>
      </c>
      <c r="F40" s="64" t="n">
        <v>0</v>
      </c>
      <c r="G40" s="64" t="n">
        <v>0</v>
      </c>
      <c r="H40" s="64" t="n">
        <v>0</v>
      </c>
      <c r="I40" s="64" t="n">
        <v>0</v>
      </c>
      <c r="J40" s="64" t="n">
        <v>0</v>
      </c>
      <c r="K40" s="64" t="n">
        <v>7</v>
      </c>
      <c r="L40" s="64" t="n">
        <v>0</v>
      </c>
      <c r="M40" s="64" t="n">
        <v>0</v>
      </c>
      <c r="N40" s="89" t="n">
        <f aca="false">E40-(E40*$D$6/100)-$D$7*COUNTIF(F40:M40,"&gt;0")</f>
        <v>6.9974</v>
      </c>
      <c r="O40" s="89" t="n">
        <f aca="false">E40+(E40*$D$6/100)+$D$7*COUNTIF(F40:M40,"&gt;0")</f>
        <v>7.0026</v>
      </c>
      <c r="P40" s="90" t="n">
        <v>7.008956</v>
      </c>
      <c r="Q40" s="67" t="n">
        <v>7.008145</v>
      </c>
      <c r="R40" s="90" t="n">
        <v>7.00945</v>
      </c>
      <c r="S40" s="67" t="n">
        <v>100</v>
      </c>
      <c r="T40" s="91" t="n">
        <f aca="false">P40-(R40-Q40)/2-$P$13</f>
        <v>6.99938131</v>
      </c>
      <c r="U40" s="91" t="n">
        <f aca="false">P40+(R40-Q40)/2-$P$13</f>
        <v>7.00068631</v>
      </c>
      <c r="V40" s="91" t="n">
        <f aca="false">P40-$P$13</f>
        <v>7.00003381</v>
      </c>
      <c r="W40" s="69" t="n">
        <f aca="false">(V40-E40)/E40%</f>
        <v>0.000483000000008259</v>
      </c>
      <c r="X40" s="91" t="n">
        <f aca="false">V40-E40</f>
        <v>3.38100000005781E-005</v>
      </c>
      <c r="Y40" s="70" t="str">
        <f aca="false">IFERROR(__xludf.dummyfunction("IF(ISBETWEEN(V40,N40,O40),""Pass"",""Fail"")"),"Pass")</f>
        <v>Pass</v>
      </c>
      <c r="Z40" s="70" t="str">
        <f aca="false">IFERROR(__xludf.dummyfunction("if(ISBETWEEN(T40,N40,O40),""Pass"",""Fail"")"),"Pass")</f>
        <v>Pass</v>
      </c>
      <c r="AA40" s="71" t="str">
        <f aca="false">IFERROR(__xludf.dummyfunction("if(ISBETWEEN(U40,N40,O40),""Pass"",""Fail"")"),"Pass")</f>
        <v>Pass</v>
      </c>
    </row>
    <row r="41" customFormat="false" ht="15.75" hidden="false" customHeight="false" outlineLevel="0" collapsed="false">
      <c r="E41" s="63" t="n">
        <f aca="false">F41*100000+G41*10000+H41*1000+I41*100+J41*10+K41+L41*0.1+M41*0.01</f>
        <v>8</v>
      </c>
      <c r="F41" s="64" t="n">
        <v>0</v>
      </c>
      <c r="G41" s="64" t="n">
        <v>0</v>
      </c>
      <c r="H41" s="64" t="n">
        <v>0</v>
      </c>
      <c r="I41" s="64" t="n">
        <v>0</v>
      </c>
      <c r="J41" s="64" t="n">
        <v>0</v>
      </c>
      <c r="K41" s="64" t="n">
        <v>8</v>
      </c>
      <c r="L41" s="64" t="n">
        <v>0</v>
      </c>
      <c r="M41" s="64" t="n">
        <v>0</v>
      </c>
      <c r="N41" s="89" t="n">
        <f aca="false">E41-(E41*$D$6/100)-$D$7*COUNTIF(F41:M41,"&gt;0")</f>
        <v>7.9971</v>
      </c>
      <c r="O41" s="89" t="n">
        <f aca="false">E41+(E41*$D$6/100)+$D$7*COUNTIF(F41:M41,"&gt;0")</f>
        <v>8.0029</v>
      </c>
      <c r="P41" s="90" t="n">
        <v>8.008902</v>
      </c>
      <c r="Q41" s="67" t="n">
        <v>8.008337</v>
      </c>
      <c r="R41" s="67" t="n">
        <v>8.009241</v>
      </c>
      <c r="S41" s="67" t="n">
        <v>100</v>
      </c>
      <c r="T41" s="91" t="n">
        <f aca="false">P41-(R41-Q41)/2-$P$13</f>
        <v>7.99952781</v>
      </c>
      <c r="U41" s="91" t="n">
        <f aca="false">P41+(R41-Q41)/2-$P$13</f>
        <v>8.00043181</v>
      </c>
      <c r="V41" s="91" t="n">
        <f aca="false">P41-$P$13</f>
        <v>7.99997981</v>
      </c>
      <c r="W41" s="69" t="n">
        <f aca="false">(V41-E41)/E41%</f>
        <v>-0.000252374999987204</v>
      </c>
      <c r="X41" s="91" t="n">
        <f aca="false">V41-E41</f>
        <v>-2.01899999989763E-005</v>
      </c>
      <c r="Y41" s="70" t="str">
        <f aca="false">IFERROR(__xludf.dummyfunction("IF(ISBETWEEN(V41,N41,O41),""Pass"",""Fail"")"),"Pass")</f>
        <v>Pass</v>
      </c>
      <c r="Z41" s="70" t="str">
        <f aca="false">IFERROR(__xludf.dummyfunction("if(ISBETWEEN(T41,N41,O41),""Pass"",""Fail"")"),"Pass")</f>
        <v>Pass</v>
      </c>
      <c r="AA41" s="71" t="str">
        <f aca="false">IFERROR(__xludf.dummyfunction("if(ISBETWEEN(U41,N41,O41),""Pass"",""Fail"")"),"Pass")</f>
        <v>Pass</v>
      </c>
    </row>
    <row r="42" customFormat="false" ht="15.75" hidden="false" customHeight="false" outlineLevel="0" collapsed="false">
      <c r="E42" s="63" t="n">
        <f aca="false">F42*100000+G42*10000+H42*1000+I42*100+J42*10+K42+L42*0.1+M42*0.01</f>
        <v>9</v>
      </c>
      <c r="F42" s="64" t="n">
        <v>0</v>
      </c>
      <c r="G42" s="64" t="n">
        <v>0</v>
      </c>
      <c r="H42" s="64" t="n">
        <v>0</v>
      </c>
      <c r="I42" s="64" t="n">
        <v>0</v>
      </c>
      <c r="J42" s="64" t="n">
        <v>0</v>
      </c>
      <c r="K42" s="64" t="n">
        <v>9</v>
      </c>
      <c r="L42" s="64" t="n">
        <v>0</v>
      </c>
      <c r="M42" s="64" t="n">
        <v>0</v>
      </c>
      <c r="N42" s="89" t="n">
        <f aca="false">E42-(E42*$D$6/100)-$D$7*COUNTIF(F42:M42,"&gt;0")</f>
        <v>8.9968</v>
      </c>
      <c r="O42" s="89" t="n">
        <f aca="false">E42+(E42*$D$6/100)+$D$7*COUNTIF(F42:M42,"&gt;0")</f>
        <v>9.0032</v>
      </c>
      <c r="P42" s="90" t="n">
        <v>9.008787</v>
      </c>
      <c r="Q42" s="67" t="n">
        <v>9.007766</v>
      </c>
      <c r="R42" s="67" t="n">
        <v>9.010088</v>
      </c>
      <c r="S42" s="67" t="n">
        <v>100</v>
      </c>
      <c r="T42" s="91" t="n">
        <f aca="false">P42-(R42-Q42)/2-$P$13</f>
        <v>8.99870381</v>
      </c>
      <c r="U42" s="91" t="n">
        <f aca="false">P42+(R42-Q42)/2-$P$13</f>
        <v>9.00102581</v>
      </c>
      <c r="V42" s="91" t="n">
        <f aca="false">P42-$P$13</f>
        <v>8.99986481</v>
      </c>
      <c r="W42" s="69" t="n">
        <f aca="false">(V42-E42)/E42%</f>
        <v>-0.00150211111111058</v>
      </c>
      <c r="X42" s="91" t="n">
        <f aca="false">V42-E42</f>
        <v>-0.000135189999999952</v>
      </c>
      <c r="Y42" s="70" t="str">
        <f aca="false">IFERROR(__xludf.dummyfunction("IF(ISBETWEEN(V42,N42,O42),""Pass"",""Fail"")"),"Pass")</f>
        <v>Pass</v>
      </c>
      <c r="Z42" s="70" t="str">
        <f aca="false">IFERROR(__xludf.dummyfunction("if(ISBETWEEN(T42,N42,O42),""Pass"",""Fail"")"),"Pass")</f>
        <v>Pass</v>
      </c>
      <c r="AA42" s="71" t="str">
        <f aca="false">IFERROR(__xludf.dummyfunction("if(ISBETWEEN(U42,N42,O42),""Pass"",""Fail"")"),"Pass")</f>
        <v>Pass</v>
      </c>
    </row>
    <row r="43" customFormat="false" ht="15.75" hidden="false" customHeight="false" outlineLevel="0" collapsed="false">
      <c r="E43" s="72" t="n">
        <f aca="false">F43*100000+G43*10000+H43*1000+I43*100+J43*10+K43+L43*0.1+M43*0.01</f>
        <v>10</v>
      </c>
      <c r="F43" s="73" t="n">
        <v>0</v>
      </c>
      <c r="G43" s="73" t="n">
        <v>0</v>
      </c>
      <c r="H43" s="73" t="n">
        <v>0</v>
      </c>
      <c r="I43" s="73" t="n">
        <v>0</v>
      </c>
      <c r="J43" s="73" t="n">
        <v>0</v>
      </c>
      <c r="K43" s="73" t="n">
        <v>10</v>
      </c>
      <c r="L43" s="73" t="n">
        <v>0</v>
      </c>
      <c r="M43" s="73" t="n">
        <v>0</v>
      </c>
      <c r="N43" s="85" t="n">
        <f aca="false">E43-(E43*$D$6/100)-$D$7*COUNTIF(F43:M43,"&gt;0")</f>
        <v>9.9965</v>
      </c>
      <c r="O43" s="85" t="n">
        <f aca="false">E43+(E43*$D$6/100)+$D$7*COUNTIF(F43:M43,"&gt;0")</f>
        <v>10.0035</v>
      </c>
      <c r="P43" s="92" t="n">
        <v>10.00885</v>
      </c>
      <c r="Q43" s="76" t="n">
        <v>10.00802</v>
      </c>
      <c r="R43" s="76" t="n">
        <v>10.00928</v>
      </c>
      <c r="S43" s="76" t="n">
        <v>100</v>
      </c>
      <c r="T43" s="93" t="n">
        <f aca="false">P43-(R43-Q43)/2-$P$13</f>
        <v>9.99929781</v>
      </c>
      <c r="U43" s="93" t="n">
        <f aca="false">P43+(R43-Q43)/2-$P$13</f>
        <v>10.00055781</v>
      </c>
      <c r="V43" s="93" t="n">
        <f aca="false">P43-$P$13</f>
        <v>9.99992781</v>
      </c>
      <c r="W43" s="78" t="n">
        <f aca="false">(V43-E43)/E43%</f>
        <v>-0.000721899999991393</v>
      </c>
      <c r="X43" s="93" t="n">
        <f aca="false">V43-E43</f>
        <v>-7.21899999991393E-005</v>
      </c>
      <c r="Y43" s="79" t="str">
        <f aca="false">IFERROR(__xludf.dummyfunction("IF(ISBETWEEN(V43,N43,O43),""Pass"",""Fail"")"),"Pass")</f>
        <v>Pass</v>
      </c>
      <c r="Z43" s="79" t="str">
        <f aca="false">IFERROR(__xludf.dummyfunction("if(ISBETWEEN(T43,N43,O43),""Pass"",""Fail"")"),"Pass")</f>
        <v>Pass</v>
      </c>
      <c r="AA43" s="80" t="str">
        <f aca="false">IFERROR(__xludf.dummyfunction("if(ISBETWEEN(U43,N43,O43),""Pass"",""Fail"")"),"Pass")</f>
        <v>Pass</v>
      </c>
    </row>
    <row r="44" customFormat="false" ht="15.75" hidden="false" customHeight="false" outlineLevel="0" collapsed="false">
      <c r="E44" s="54" t="n">
        <f aca="false">F44*100000+G44*10000+H44*1000+I44*100+J44*10+K44+L44*0.1+M44*0.01</f>
        <v>10</v>
      </c>
      <c r="F44" s="55" t="n">
        <v>0</v>
      </c>
      <c r="G44" s="55" t="n">
        <v>0</v>
      </c>
      <c r="H44" s="55" t="n">
        <v>0</v>
      </c>
      <c r="I44" s="55" t="n">
        <v>0</v>
      </c>
      <c r="J44" s="55" t="n">
        <v>1</v>
      </c>
      <c r="K44" s="55" t="n">
        <v>0</v>
      </c>
      <c r="L44" s="55" t="n">
        <v>0</v>
      </c>
      <c r="M44" s="55" t="n">
        <v>0</v>
      </c>
      <c r="N44" s="86" t="n">
        <f aca="false">E44-(E44*$D$6/100)-$D$7*COUNTIF(F44:M44,"&gt;0")</f>
        <v>9.9965</v>
      </c>
      <c r="O44" s="86" t="n">
        <f aca="false">E44+(E44*$D$6/100)+$D$7*COUNTIF(F44:M44,"&gt;0")</f>
        <v>10.0035</v>
      </c>
      <c r="P44" s="94" t="n">
        <v>10.00827</v>
      </c>
      <c r="Q44" s="58" t="n">
        <v>10.00767</v>
      </c>
      <c r="R44" s="58" t="n">
        <v>10.00873</v>
      </c>
      <c r="S44" s="58" t="n">
        <v>100</v>
      </c>
      <c r="T44" s="56" t="n">
        <f aca="false">P44-(R44-Q44)/2-$P$13</f>
        <v>9.99881781</v>
      </c>
      <c r="U44" s="56" t="n">
        <f aca="false">P44+(R44-Q44)/2-$P$13</f>
        <v>9.99987781</v>
      </c>
      <c r="V44" s="56" t="n">
        <f aca="false">P44-$P$13</f>
        <v>9.99934781</v>
      </c>
      <c r="W44" s="60" t="n">
        <f aca="false">(V44-E44)/E44%</f>
        <v>-0.00652190000000275</v>
      </c>
      <c r="X44" s="86" t="n">
        <f aca="false">V44-E44</f>
        <v>-0.000652190000000275</v>
      </c>
      <c r="Y44" s="61" t="str">
        <f aca="false">IFERROR(__xludf.dummyfunction("IF(ISBETWEEN(V44,N44,O44),""Pass"",""Fail"")"),"Pass")</f>
        <v>Pass</v>
      </c>
      <c r="Z44" s="61" t="str">
        <f aca="false">IFERROR(__xludf.dummyfunction("if(ISBETWEEN(T44,N44,O44),""Pass"",""Fail"")"),"Pass")</f>
        <v>Pass</v>
      </c>
      <c r="AA44" s="62" t="str">
        <f aca="false">IFERROR(__xludf.dummyfunction("if(ISBETWEEN(U44,N44,O44),""Pass"",""Fail"")"),"Pass")</f>
        <v>Pass</v>
      </c>
    </row>
    <row r="45" customFormat="false" ht="15.75" hidden="false" customHeight="false" outlineLevel="0" collapsed="false">
      <c r="E45" s="63" t="n">
        <f aca="false">F45*100000+G45*10000+H45*1000+I45*100+J45*10+K45+L45*0.1+M45*0.01</f>
        <v>20</v>
      </c>
      <c r="F45" s="64" t="n">
        <v>0</v>
      </c>
      <c r="G45" s="64" t="n">
        <v>0</v>
      </c>
      <c r="H45" s="64" t="n">
        <v>0</v>
      </c>
      <c r="I45" s="64" t="n">
        <v>0</v>
      </c>
      <c r="J45" s="64" t="n">
        <v>2</v>
      </c>
      <c r="K45" s="64" t="n">
        <v>0</v>
      </c>
      <c r="L45" s="64" t="n">
        <v>0</v>
      </c>
      <c r="M45" s="64" t="n">
        <v>0</v>
      </c>
      <c r="N45" s="89" t="n">
        <f aca="false">E45-(E45*$D$6/100)-$D$7*COUNTIF(F45:M45,"&gt;0")</f>
        <v>19.9935</v>
      </c>
      <c r="O45" s="89" t="n">
        <f aca="false">E45+(E45*$D$6/100)+$D$7*COUNTIF(F45:M45,"&gt;0")</f>
        <v>20.0065</v>
      </c>
      <c r="P45" s="95" t="n">
        <v>20.00746</v>
      </c>
      <c r="Q45" s="67" t="n">
        <v>20.00689</v>
      </c>
      <c r="R45" s="67" t="n">
        <v>20.00799</v>
      </c>
      <c r="S45" s="67" t="n">
        <v>100</v>
      </c>
      <c r="T45" s="65" t="n">
        <f aca="false">P45-(R45-Q45)/2-$P$13</f>
        <v>19.99798781</v>
      </c>
      <c r="U45" s="65" t="n">
        <f aca="false">P45+(R45-Q45)/2-$P$13</f>
        <v>19.99908781</v>
      </c>
      <c r="V45" s="65" t="n">
        <f aca="false">P45-$P$13</f>
        <v>19.99853781</v>
      </c>
      <c r="W45" s="69" t="n">
        <f aca="false">(V45-E45)/E45%</f>
        <v>-0.00731095000000792</v>
      </c>
      <c r="X45" s="89" t="n">
        <f aca="false">V45-E45</f>
        <v>-0.00146219000000158</v>
      </c>
      <c r="Y45" s="70" t="str">
        <f aca="false">IFERROR(__xludf.dummyfunction("IF(ISBETWEEN(V45,N45,O45),""Pass"",""Fail"")"),"Pass")</f>
        <v>Pass</v>
      </c>
      <c r="Z45" s="70" t="str">
        <f aca="false">IFERROR(__xludf.dummyfunction("if(ISBETWEEN(T45,N45,O45),""Pass"",""Fail"")"),"Pass")</f>
        <v>Pass</v>
      </c>
      <c r="AA45" s="71" t="str">
        <f aca="false">IFERROR(__xludf.dummyfunction("if(ISBETWEEN(U45,N45,O45),""Pass"",""Fail"")"),"Pass")</f>
        <v>Pass</v>
      </c>
    </row>
    <row r="46" customFormat="false" ht="15.75" hidden="false" customHeight="false" outlineLevel="0" collapsed="false">
      <c r="E46" s="63" t="n">
        <f aca="false">F46*100000+G46*10000+H46*1000+I46*100+J46*10+K46+L46*0.1+M46*0.01</f>
        <v>30</v>
      </c>
      <c r="F46" s="64" t="n">
        <v>0</v>
      </c>
      <c r="G46" s="64" t="n">
        <v>0</v>
      </c>
      <c r="H46" s="64" t="n">
        <v>0</v>
      </c>
      <c r="I46" s="64" t="n">
        <v>0</v>
      </c>
      <c r="J46" s="64" t="n">
        <v>3</v>
      </c>
      <c r="K46" s="64" t="n">
        <v>0</v>
      </c>
      <c r="L46" s="64" t="n">
        <v>0</v>
      </c>
      <c r="M46" s="64" t="n">
        <v>0</v>
      </c>
      <c r="N46" s="89" t="n">
        <f aca="false">E46-(E46*$D$6/100)-$D$7*COUNTIF(F46:M46,"&gt;0")</f>
        <v>29.9905</v>
      </c>
      <c r="O46" s="89" t="n">
        <f aca="false">E46+(E46*$D$6/100)+$D$7*COUNTIF(F46:M46,"&gt;0")</f>
        <v>30.0095</v>
      </c>
      <c r="P46" s="95" t="n">
        <v>30.00655</v>
      </c>
      <c r="Q46" s="67" t="n">
        <v>30.00586</v>
      </c>
      <c r="R46" s="67" t="n">
        <v>30.00701</v>
      </c>
      <c r="S46" s="67" t="n">
        <v>100</v>
      </c>
      <c r="T46" s="65" t="n">
        <f aca="false">P46-(R46-Q46)/2-$P$13</f>
        <v>29.99705281</v>
      </c>
      <c r="U46" s="65" t="n">
        <f aca="false">P46+(R46-Q46)/2-$P$13</f>
        <v>29.99820281</v>
      </c>
      <c r="V46" s="65" t="n">
        <f aca="false">P46-$P$13</f>
        <v>29.99762781</v>
      </c>
      <c r="W46" s="69" t="n">
        <f aca="false">(V46-E46)/E46%</f>
        <v>-0.00790729999999703</v>
      </c>
      <c r="X46" s="89" t="n">
        <f aca="false">V46-E46</f>
        <v>-0.00237218999999911</v>
      </c>
      <c r="Y46" s="70" t="str">
        <f aca="false">IFERROR(__xludf.dummyfunction("IF(ISBETWEEN(V46,N46,O46),""Pass"",""Fail"")"),"Pass")</f>
        <v>Pass</v>
      </c>
      <c r="Z46" s="70" t="str">
        <f aca="false">IFERROR(__xludf.dummyfunction("if(ISBETWEEN(T46,N46,O46),""Pass"",""Fail"")"),"Pass")</f>
        <v>Pass</v>
      </c>
      <c r="AA46" s="71" t="str">
        <f aca="false">IFERROR(__xludf.dummyfunction("if(ISBETWEEN(U46,N46,O46),""Pass"",""Fail"")"),"Pass")</f>
        <v>Pass</v>
      </c>
    </row>
    <row r="47" customFormat="false" ht="15.75" hidden="false" customHeight="false" outlineLevel="0" collapsed="false">
      <c r="E47" s="63" t="n">
        <f aca="false">F47*100000+G47*10000+H47*1000+I47*100+J47*10+K47+L47*0.1+M47*0.01</f>
        <v>40</v>
      </c>
      <c r="F47" s="64" t="n">
        <v>0</v>
      </c>
      <c r="G47" s="64" t="n">
        <v>0</v>
      </c>
      <c r="H47" s="64" t="n">
        <v>0</v>
      </c>
      <c r="I47" s="64" t="n">
        <v>0</v>
      </c>
      <c r="J47" s="64" t="n">
        <v>4</v>
      </c>
      <c r="K47" s="64" t="n">
        <v>0</v>
      </c>
      <c r="L47" s="64" t="n">
        <v>0</v>
      </c>
      <c r="M47" s="64" t="n">
        <v>0</v>
      </c>
      <c r="N47" s="89" t="n">
        <f aca="false">E47-(E47*$D$6/100)-$D$7*COUNTIF(F47:M47,"&gt;0")</f>
        <v>39.9875</v>
      </c>
      <c r="O47" s="89" t="n">
        <f aca="false">E47+(E47*$D$6/100)+$D$7*COUNTIF(F47:M47,"&gt;0")</f>
        <v>40.0125</v>
      </c>
      <c r="P47" s="95" t="n">
        <v>40.00589</v>
      </c>
      <c r="Q47" s="67" t="n">
        <v>40.00494</v>
      </c>
      <c r="R47" s="67" t="n">
        <v>40.00628</v>
      </c>
      <c r="S47" s="67" t="n">
        <v>100</v>
      </c>
      <c r="T47" s="65" t="n">
        <f aca="false">P47-(R47-Q47)/2-$P$13</f>
        <v>39.99629781</v>
      </c>
      <c r="U47" s="65" t="n">
        <f aca="false">P47+(R47-Q47)/2-$P$13</f>
        <v>39.99763781</v>
      </c>
      <c r="V47" s="65" t="n">
        <f aca="false">P47-$P$13</f>
        <v>39.99696781</v>
      </c>
      <c r="W47" s="69" t="n">
        <f aca="false">(V47-E47)/E47%</f>
        <v>-0.00758047499999748</v>
      </c>
      <c r="X47" s="89" t="n">
        <f aca="false">V47-E47</f>
        <v>-0.00303218999999899</v>
      </c>
      <c r="Y47" s="70" t="str">
        <f aca="false">IFERROR(__xludf.dummyfunction("IF(ISBETWEEN(V47,N47,O47),""Pass"",""Fail"")"),"Pass")</f>
        <v>Pass</v>
      </c>
      <c r="Z47" s="70" t="str">
        <f aca="false">IFERROR(__xludf.dummyfunction("if(ISBETWEEN(T47,N47,O47),""Pass"",""Fail"")"),"Pass")</f>
        <v>Pass</v>
      </c>
      <c r="AA47" s="71" t="str">
        <f aca="false">IFERROR(__xludf.dummyfunction("if(ISBETWEEN(U47,N47,O47),""Pass"",""Fail"")"),"Pass")</f>
        <v>Pass</v>
      </c>
    </row>
    <row r="48" customFormat="false" ht="15.75" hidden="false" customHeight="false" outlineLevel="0" collapsed="false">
      <c r="E48" s="63" t="n">
        <f aca="false">F48*100000+G48*10000+H48*1000+I48*100+J48*10+K48+L48*0.1+M48*0.01</f>
        <v>50</v>
      </c>
      <c r="F48" s="64" t="n">
        <v>0</v>
      </c>
      <c r="G48" s="64" t="n">
        <v>0</v>
      </c>
      <c r="H48" s="64" t="n">
        <v>0</v>
      </c>
      <c r="I48" s="64" t="n">
        <v>0</v>
      </c>
      <c r="J48" s="64" t="n">
        <v>5</v>
      </c>
      <c r="K48" s="64" t="n">
        <v>0</v>
      </c>
      <c r="L48" s="64" t="n">
        <v>0</v>
      </c>
      <c r="M48" s="64" t="n">
        <v>0</v>
      </c>
      <c r="N48" s="89" t="n">
        <f aca="false">E48-(E48*$D$6/100)-$D$7*COUNTIF(F48:M48,"&gt;0")</f>
        <v>49.9845</v>
      </c>
      <c r="O48" s="89" t="n">
        <f aca="false">E48+(E48*$D$6/100)+$D$7*COUNTIF(F48:M48,"&gt;0")</f>
        <v>50.0155</v>
      </c>
      <c r="P48" s="95" t="n">
        <v>50.0051</v>
      </c>
      <c r="Q48" s="67" t="n">
        <v>50.00438</v>
      </c>
      <c r="R48" s="67" t="n">
        <v>50.00573</v>
      </c>
      <c r="S48" s="67" t="n">
        <v>100</v>
      </c>
      <c r="T48" s="65" t="n">
        <f aca="false">P48-(R48-Q48)/2-$P$13</f>
        <v>49.99550281</v>
      </c>
      <c r="U48" s="65" t="n">
        <f aca="false">P48+(R48-Q48)/2-$P$13</f>
        <v>49.99685281</v>
      </c>
      <c r="V48" s="65" t="n">
        <f aca="false">P48-$P$13</f>
        <v>49.99617781</v>
      </c>
      <c r="W48" s="69" t="n">
        <f aca="false">(V48-E48)/E48%</f>
        <v>-0.00764438000000212</v>
      </c>
      <c r="X48" s="89" t="n">
        <f aca="false">V48-E48</f>
        <v>-0.00382219000000106</v>
      </c>
      <c r="Y48" s="70" t="str">
        <f aca="false">IFERROR(__xludf.dummyfunction("IF(ISBETWEEN(V48,N48,O48),""Pass"",""Fail"")"),"Pass")</f>
        <v>Pass</v>
      </c>
      <c r="Z48" s="70" t="str">
        <f aca="false">IFERROR(__xludf.dummyfunction("if(ISBETWEEN(T48,N48,O48),""Pass"",""Fail"")"),"Pass")</f>
        <v>Pass</v>
      </c>
      <c r="AA48" s="71" t="str">
        <f aca="false">IFERROR(__xludf.dummyfunction("if(ISBETWEEN(U48,N48,O48),""Pass"",""Fail"")"),"Pass")</f>
        <v>Pass</v>
      </c>
    </row>
    <row r="49" customFormat="false" ht="15.75" hidden="false" customHeight="false" outlineLevel="0" collapsed="false">
      <c r="E49" s="63" t="n">
        <f aca="false">F49*100000+G49*10000+H49*1000+I49*100+J49*10+K49+L49*0.1+M49*0.01</f>
        <v>60</v>
      </c>
      <c r="F49" s="64" t="n">
        <v>0</v>
      </c>
      <c r="G49" s="64" t="n">
        <v>0</v>
      </c>
      <c r="H49" s="64" t="n">
        <v>0</v>
      </c>
      <c r="I49" s="64" t="n">
        <v>0</v>
      </c>
      <c r="J49" s="64" t="n">
        <v>6</v>
      </c>
      <c r="K49" s="64" t="n">
        <v>0</v>
      </c>
      <c r="L49" s="64" t="n">
        <v>0</v>
      </c>
      <c r="M49" s="64" t="n">
        <v>0</v>
      </c>
      <c r="N49" s="89" t="n">
        <f aca="false">E49-(E49*$D$6/100)-$D$7*COUNTIF(F49:M49,"&gt;0")</f>
        <v>59.9815</v>
      </c>
      <c r="O49" s="89" t="n">
        <f aca="false">E49+(E49*$D$6/100)+$D$7*COUNTIF(F49:M49,"&gt;0")</f>
        <v>60.0185</v>
      </c>
      <c r="P49" s="95" t="n">
        <v>60.00402</v>
      </c>
      <c r="Q49" s="67" t="n">
        <v>60.00238</v>
      </c>
      <c r="R49" s="67" t="n">
        <v>60.00455</v>
      </c>
      <c r="S49" s="67" t="n">
        <v>100</v>
      </c>
      <c r="T49" s="65" t="n">
        <f aca="false">P49-(R49-Q49)/2-$P$13</f>
        <v>59.99401281</v>
      </c>
      <c r="U49" s="65" t="n">
        <f aca="false">P49+(R49-Q49)/2-$P$13</f>
        <v>59.99618281</v>
      </c>
      <c r="V49" s="65" t="n">
        <f aca="false">P49-$P$13</f>
        <v>59.99509781</v>
      </c>
      <c r="W49" s="69" t="n">
        <f aca="false">(V49-E49)/E49%</f>
        <v>-0.00817031666667134</v>
      </c>
      <c r="X49" s="89" t="n">
        <f aca="false">V49-E49</f>
        <v>-0.0049021900000028</v>
      </c>
      <c r="Y49" s="70" t="str">
        <f aca="false">IFERROR(__xludf.dummyfunction("IF(ISBETWEEN(V49,N49,O49),""Pass"",""Fail"")"),"Pass")</f>
        <v>Pass</v>
      </c>
      <c r="Z49" s="70" t="str">
        <f aca="false">IFERROR(__xludf.dummyfunction("if(ISBETWEEN(T49,N49,O49),""Pass"",""Fail"")"),"Pass")</f>
        <v>Pass</v>
      </c>
      <c r="AA49" s="71" t="str">
        <f aca="false">IFERROR(__xludf.dummyfunction("if(ISBETWEEN(U49,N49,O49),""Pass"",""Fail"")"),"Pass")</f>
        <v>Pass</v>
      </c>
    </row>
    <row r="50" customFormat="false" ht="15.75" hidden="false" customHeight="false" outlineLevel="0" collapsed="false">
      <c r="E50" s="63" t="n">
        <f aca="false">F50*100000+G50*10000+H50*1000+I50*100+J50*10+K50+L50*0.1+M50*0.01</f>
        <v>70</v>
      </c>
      <c r="F50" s="64" t="n">
        <v>0</v>
      </c>
      <c r="G50" s="64" t="n">
        <v>0</v>
      </c>
      <c r="H50" s="64" t="n">
        <v>0</v>
      </c>
      <c r="I50" s="64" t="n">
        <v>0</v>
      </c>
      <c r="J50" s="64" t="n">
        <v>7</v>
      </c>
      <c r="K50" s="64" t="n">
        <v>0</v>
      </c>
      <c r="L50" s="64" t="n">
        <v>0</v>
      </c>
      <c r="M50" s="64" t="n">
        <v>0</v>
      </c>
      <c r="N50" s="89" t="n">
        <f aca="false">E50-(E50*$D$6/100)-$D$7*COUNTIF(F50:M50,"&gt;0")</f>
        <v>69.9785</v>
      </c>
      <c r="O50" s="89" t="n">
        <f aca="false">E50+(E50*$D$6/100)+$D$7*COUNTIF(F50:M50,"&gt;0")</f>
        <v>70.0215</v>
      </c>
      <c r="P50" s="95" t="n">
        <v>70.00329</v>
      </c>
      <c r="Q50" s="67" t="n">
        <v>70.00233</v>
      </c>
      <c r="R50" s="67" t="n">
        <v>70.00418</v>
      </c>
      <c r="S50" s="67" t="n">
        <v>100</v>
      </c>
      <c r="T50" s="65" t="n">
        <f aca="false">P50-(R50-Q50)/2-$P$13</f>
        <v>69.99344281</v>
      </c>
      <c r="U50" s="65" t="n">
        <f aca="false">P50+(R50-Q50)/2-$P$13</f>
        <v>69.99529281</v>
      </c>
      <c r="V50" s="65" t="n">
        <f aca="false">P50-$P$13</f>
        <v>69.99436781</v>
      </c>
      <c r="W50" s="69" t="n">
        <f aca="false">(V50-E50)/E50%</f>
        <v>-0.00804598571428577</v>
      </c>
      <c r="X50" s="89" t="n">
        <f aca="false">V50-E50</f>
        <v>-0.00563219000000004</v>
      </c>
      <c r="Y50" s="70" t="str">
        <f aca="false">IFERROR(__xludf.dummyfunction("IF(ISBETWEEN(V50,N50,O50),""Pass"",""Fail"")"),"Pass")</f>
        <v>Pass</v>
      </c>
      <c r="Z50" s="70" t="str">
        <f aca="false">IFERROR(__xludf.dummyfunction("if(ISBETWEEN(T50,N50,O50),""Pass"",""Fail"")"),"Pass")</f>
        <v>Pass</v>
      </c>
      <c r="AA50" s="71" t="str">
        <f aca="false">IFERROR(__xludf.dummyfunction("if(ISBETWEEN(U50,N50,O50),""Pass"",""Fail"")"),"Pass")</f>
        <v>Pass</v>
      </c>
    </row>
    <row r="51" customFormat="false" ht="15.75" hidden="false" customHeight="false" outlineLevel="0" collapsed="false">
      <c r="E51" s="63" t="n">
        <f aca="false">F51*100000+G51*10000+H51*1000+I51*100+J51*10+K51+L51*0.1+M51*0.01</f>
        <v>80</v>
      </c>
      <c r="F51" s="64" t="n">
        <v>0</v>
      </c>
      <c r="G51" s="64" t="n">
        <v>0</v>
      </c>
      <c r="H51" s="64" t="n">
        <v>0</v>
      </c>
      <c r="I51" s="64" t="n">
        <v>0</v>
      </c>
      <c r="J51" s="64" t="n">
        <v>8</v>
      </c>
      <c r="K51" s="64" t="n">
        <v>0</v>
      </c>
      <c r="L51" s="64" t="n">
        <v>0</v>
      </c>
      <c r="M51" s="64" t="n">
        <v>0</v>
      </c>
      <c r="N51" s="89" t="n">
        <f aca="false">E51-(E51*$D$6/100)-$D$7*COUNTIF(F51:M51,"&gt;0")</f>
        <v>79.9755</v>
      </c>
      <c r="O51" s="89" t="n">
        <f aca="false">E51+(E51*$D$6/100)+$D$7*COUNTIF(F51:M51,"&gt;0")</f>
        <v>80.0245</v>
      </c>
      <c r="P51" s="95" t="n">
        <v>80.00223</v>
      </c>
      <c r="Q51" s="67" t="n">
        <v>80.00116</v>
      </c>
      <c r="R51" s="67" t="n">
        <v>80.00266</v>
      </c>
      <c r="S51" s="67" t="n">
        <v>100</v>
      </c>
      <c r="T51" s="65" t="n">
        <f aca="false">P51-(R51-Q51)/2-$P$13</f>
        <v>79.99255781</v>
      </c>
      <c r="U51" s="65" t="n">
        <f aca="false">P51+(R51-Q51)/2-$P$13</f>
        <v>79.99405781</v>
      </c>
      <c r="V51" s="65" t="n">
        <f aca="false">P51-$P$13</f>
        <v>79.99330781</v>
      </c>
      <c r="W51" s="69" t="n">
        <f aca="false">(V51-E51)/E51%</f>
        <v>-0.00836523750001206</v>
      </c>
      <c r="X51" s="89" t="n">
        <f aca="false">V51-E51</f>
        <v>-0.00669219000000965</v>
      </c>
      <c r="Y51" s="70" t="str">
        <f aca="false">IFERROR(__xludf.dummyfunction("IF(ISBETWEEN(V51,N51,O51),""Pass"",""Fail"")"),"Pass")</f>
        <v>Pass</v>
      </c>
      <c r="Z51" s="70" t="str">
        <f aca="false">IFERROR(__xludf.dummyfunction("if(ISBETWEEN(T51,N51,O51),""Pass"",""Fail"")"),"Pass")</f>
        <v>Pass</v>
      </c>
      <c r="AA51" s="71" t="str">
        <f aca="false">IFERROR(__xludf.dummyfunction("if(ISBETWEEN(U51,N51,O51),""Pass"",""Fail"")"),"Pass")</f>
        <v>Pass</v>
      </c>
    </row>
    <row r="52" customFormat="false" ht="15.75" hidden="false" customHeight="false" outlineLevel="0" collapsed="false">
      <c r="E52" s="63" t="n">
        <f aca="false">F52*100000+G52*10000+H52*1000+I52*100+J52*10+K52+L52*0.1+M52*0.01</f>
        <v>90</v>
      </c>
      <c r="F52" s="64" t="n">
        <v>0</v>
      </c>
      <c r="G52" s="64" t="n">
        <v>0</v>
      </c>
      <c r="H52" s="64" t="n">
        <v>0</v>
      </c>
      <c r="I52" s="64" t="n">
        <v>0</v>
      </c>
      <c r="J52" s="64" t="n">
        <v>9</v>
      </c>
      <c r="K52" s="64" t="n">
        <v>0</v>
      </c>
      <c r="L52" s="64" t="n">
        <v>0</v>
      </c>
      <c r="M52" s="64" t="n">
        <v>0</v>
      </c>
      <c r="N52" s="89" t="n">
        <f aca="false">E52-(E52*$D$6/100)-$D$7*COUNTIF(F52:M52,"&gt;0")</f>
        <v>89.9725</v>
      </c>
      <c r="O52" s="89" t="n">
        <f aca="false">E52+(E52*$D$6/100)+$D$7*COUNTIF(F52:M52,"&gt;0")</f>
        <v>90.0275</v>
      </c>
      <c r="P52" s="95" t="n">
        <v>90.00143</v>
      </c>
      <c r="Q52" s="67" t="n">
        <v>90.00049</v>
      </c>
      <c r="R52" s="67" t="n">
        <v>90.0028</v>
      </c>
      <c r="S52" s="67" t="n">
        <v>100</v>
      </c>
      <c r="T52" s="65" t="n">
        <f aca="false">P52-(R52-Q52)/2-$P$13</f>
        <v>89.99135281</v>
      </c>
      <c r="U52" s="65" t="n">
        <f aca="false">P52+(R52-Q52)/2-$P$13</f>
        <v>89.99366281</v>
      </c>
      <c r="V52" s="65" t="n">
        <f aca="false">P52-$P$13</f>
        <v>89.99250781</v>
      </c>
      <c r="W52" s="69" t="n">
        <f aca="false">(V52-E52)/E52%</f>
        <v>-0.0083246555555642</v>
      </c>
      <c r="X52" s="89" t="n">
        <f aca="false">V52-E52</f>
        <v>-0.00749219000000778</v>
      </c>
      <c r="Y52" s="70" t="str">
        <f aca="false">IFERROR(__xludf.dummyfunction("IF(ISBETWEEN(V52,N52,O52),""Pass"",""Fail"")"),"Pass")</f>
        <v>Pass</v>
      </c>
      <c r="Z52" s="70" t="str">
        <f aca="false">IFERROR(__xludf.dummyfunction("if(ISBETWEEN(T52,N52,O52),""Pass"",""Fail"")"),"Pass")</f>
        <v>Pass</v>
      </c>
      <c r="AA52" s="71" t="str">
        <f aca="false">IFERROR(__xludf.dummyfunction("if(ISBETWEEN(U52,N52,O52),""Pass"",""Fail"")"),"Pass")</f>
        <v>Pass</v>
      </c>
    </row>
    <row r="53" customFormat="false" ht="15.75" hidden="false" customHeight="false" outlineLevel="0" collapsed="false">
      <c r="E53" s="72" t="n">
        <f aca="false">F53*100000+G53*10000+H53*1000+I53*100+J53*10+K53+L53*0.1+M53*0.01</f>
        <v>100</v>
      </c>
      <c r="F53" s="73" t="n">
        <v>0</v>
      </c>
      <c r="G53" s="73" t="n">
        <v>0</v>
      </c>
      <c r="H53" s="73" t="n">
        <v>0</v>
      </c>
      <c r="I53" s="73" t="n">
        <v>0</v>
      </c>
      <c r="J53" s="73" t="n">
        <v>10</v>
      </c>
      <c r="K53" s="73" t="n">
        <v>0</v>
      </c>
      <c r="L53" s="73" t="n">
        <v>0</v>
      </c>
      <c r="M53" s="73" t="n">
        <v>0</v>
      </c>
      <c r="N53" s="85" t="n">
        <f aca="false">E53-(E53*$D$6/100)-$D$7*COUNTIF(F53:M53,"&gt;0")</f>
        <v>99.9695</v>
      </c>
      <c r="O53" s="85" t="n">
        <f aca="false">E53+(E53*$D$6/100)+$D$7*COUNTIF(F53:M53,"&gt;0")</f>
        <v>100.0305</v>
      </c>
      <c r="P53" s="96" t="n">
        <v>100.0008</v>
      </c>
      <c r="Q53" s="76" t="n">
        <v>100.0001</v>
      </c>
      <c r="R53" s="76" t="n">
        <v>100.0014</v>
      </c>
      <c r="S53" s="76" t="n">
        <v>100</v>
      </c>
      <c r="T53" s="85" t="n">
        <f aca="false">P53-(R53-Q53)/2-$P$13</f>
        <v>99.99122781</v>
      </c>
      <c r="U53" s="85" t="n">
        <f aca="false">P53+(R53-Q53)/2-$P$13</f>
        <v>99.99252781</v>
      </c>
      <c r="V53" s="85" t="n">
        <f aca="false">P53-$P$13</f>
        <v>99.99187781</v>
      </c>
      <c r="W53" s="78" t="n">
        <f aca="false">(V53-E53)/E53%</f>
        <v>-0.0081221900000088</v>
      </c>
      <c r="X53" s="85" t="n">
        <f aca="false">V53-E53</f>
        <v>-0.0081221900000088</v>
      </c>
      <c r="Y53" s="79" t="str">
        <f aca="false">IFERROR(__xludf.dummyfunction("IF(ISBETWEEN(V53,N53,O53),""Pass"",""Fail"")"),"Pass")</f>
        <v>Pass</v>
      </c>
      <c r="Z53" s="79" t="str">
        <f aca="false">IFERROR(__xludf.dummyfunction("if(ISBETWEEN(T53,N53,O53),""Pass"",""Fail"")"),"Pass")</f>
        <v>Pass</v>
      </c>
      <c r="AA53" s="80" t="str">
        <f aca="false">IFERROR(__xludf.dummyfunction("if(ISBETWEEN(U53,N53,O53),""Pass"",""Fail"")"),"Pass")</f>
        <v>Pass</v>
      </c>
    </row>
    <row r="54" customFormat="false" ht="15.75" hidden="false" customHeight="false" outlineLevel="0" collapsed="false">
      <c r="E54" s="54" t="n">
        <f aca="false">F54*100000+G54*10000+H54*1000+I54*100+J54*10+K54+L54*0.1+M54*0.01</f>
        <v>100</v>
      </c>
      <c r="F54" s="55" t="n">
        <v>0</v>
      </c>
      <c r="G54" s="55" t="n">
        <v>0</v>
      </c>
      <c r="H54" s="55" t="n">
        <v>0</v>
      </c>
      <c r="I54" s="55" t="n">
        <v>1</v>
      </c>
      <c r="J54" s="55" t="n">
        <v>0</v>
      </c>
      <c r="K54" s="55" t="n">
        <v>0</v>
      </c>
      <c r="L54" s="55" t="n">
        <v>0</v>
      </c>
      <c r="M54" s="55" t="n">
        <v>0</v>
      </c>
      <c r="N54" s="86" t="n">
        <f aca="false">E54-(E54*$D$6/100)-$D$7*COUNTIF(F54:M54,"&gt;0")</f>
        <v>99.9695</v>
      </c>
      <c r="O54" s="86" t="n">
        <f aca="false">E54+(E54*$D$6/100)+$D$7*COUNTIF(F54:M54,"&gt;0")</f>
        <v>100.0305</v>
      </c>
      <c r="P54" s="97" t="n">
        <v>100.0061</v>
      </c>
      <c r="Q54" s="58" t="n">
        <v>100.0052</v>
      </c>
      <c r="R54" s="97" t="n">
        <v>100.0069</v>
      </c>
      <c r="S54" s="58" t="n">
        <v>100</v>
      </c>
      <c r="T54" s="86" t="n">
        <f aca="false">P54-(R54-Q54)/2-$P$13</f>
        <v>99.99632781</v>
      </c>
      <c r="U54" s="86" t="n">
        <f aca="false">P54+(R54-Q54)/2-$P$13</f>
        <v>99.99802781</v>
      </c>
      <c r="V54" s="86" t="n">
        <f aca="false">P54-$P$13</f>
        <v>99.99717781</v>
      </c>
      <c r="W54" s="60" t="n">
        <f aca="false">(V54-E54)/E54%</f>
        <v>-0.00282219000000339</v>
      </c>
      <c r="X54" s="86" t="n">
        <f aca="false">V54-E54</f>
        <v>-0.00282219000000339</v>
      </c>
      <c r="Y54" s="61" t="str">
        <f aca="false">IFERROR(__xludf.dummyfunction("IF(ISBETWEEN(V54,N54,O54),""Pass"",""Fail"")"),"Pass")</f>
        <v>Pass</v>
      </c>
      <c r="Z54" s="61" t="str">
        <f aca="false">IFERROR(__xludf.dummyfunction("if(ISBETWEEN(T54,N54,O54),""Pass"",""Fail"")"),"Pass")</f>
        <v>Pass</v>
      </c>
      <c r="AA54" s="62" t="str">
        <f aca="false">IFERROR(__xludf.dummyfunction("if(ISBETWEEN(U54,N54,O54),""Pass"",""Fail"")"),"Pass")</f>
        <v>Pass</v>
      </c>
    </row>
    <row r="55" customFormat="false" ht="15.75" hidden="false" customHeight="false" outlineLevel="0" collapsed="false">
      <c r="E55" s="63" t="n">
        <f aca="false">F55*100000+G55*10000+H55*1000+I55*100+J55*10+K55+L55*0.1+M55*0.01</f>
        <v>200</v>
      </c>
      <c r="F55" s="64" t="n">
        <v>0</v>
      </c>
      <c r="G55" s="64" t="n">
        <v>0</v>
      </c>
      <c r="H55" s="64" t="n">
        <v>0</v>
      </c>
      <c r="I55" s="64" t="n">
        <v>2</v>
      </c>
      <c r="J55" s="64" t="n">
        <v>0</v>
      </c>
      <c r="K55" s="64" t="n">
        <v>0</v>
      </c>
      <c r="L55" s="64" t="n">
        <v>0</v>
      </c>
      <c r="M55" s="64" t="n">
        <v>0</v>
      </c>
      <c r="N55" s="89" t="n">
        <f aca="false">E55-(E55*$D$6/100)-$D$7*COUNTIF(F55:M55,"&gt;0")</f>
        <v>199.9395</v>
      </c>
      <c r="O55" s="89" t="n">
        <f aca="false">E55+(E55*$D$6/100)+$D$7*COUNTIF(F55:M55,"&gt;0")</f>
        <v>200.0605</v>
      </c>
      <c r="P55" s="98" t="n">
        <v>200.0154</v>
      </c>
      <c r="Q55" s="67" t="n">
        <v>200.0148</v>
      </c>
      <c r="R55" s="67" t="n">
        <v>200.0166</v>
      </c>
      <c r="S55" s="67" t="n">
        <v>100</v>
      </c>
      <c r="T55" s="89" t="n">
        <f aca="false">P55-(R55-Q55)/2-$P$13</f>
        <v>200.00557781</v>
      </c>
      <c r="U55" s="89" t="n">
        <f aca="false">P55+(R55-Q55)/2-$P$13</f>
        <v>200.00737781</v>
      </c>
      <c r="V55" s="89" t="n">
        <f aca="false">P55-$P$13</f>
        <v>200.00647781</v>
      </c>
      <c r="W55" s="69" t="n">
        <f aca="false">(V55-E55)/E55%</f>
        <v>0.00323890500000346</v>
      </c>
      <c r="X55" s="89" t="n">
        <f aca="false">V55-E55</f>
        <v>0.00647781000000691</v>
      </c>
      <c r="Y55" s="70" t="str">
        <f aca="false">IFERROR(__xludf.dummyfunction("IF(ISBETWEEN(V55,N55,O55),""Pass"",""Fail"")"),"Pass")</f>
        <v>Pass</v>
      </c>
      <c r="Z55" s="70" t="str">
        <f aca="false">IFERROR(__xludf.dummyfunction("if(ISBETWEEN(T55,N55,O55),""Pass"",""Fail"")"),"Pass")</f>
        <v>Pass</v>
      </c>
      <c r="AA55" s="71" t="str">
        <f aca="false">IFERROR(__xludf.dummyfunction("if(ISBETWEEN(U55,N55,O55),""Pass"",""Fail"")"),"Pass")</f>
        <v>Pass</v>
      </c>
    </row>
    <row r="56" customFormat="false" ht="15.75" hidden="false" customHeight="false" outlineLevel="0" collapsed="false">
      <c r="E56" s="63" t="n">
        <f aca="false">F56*100000+G56*10000+H56*1000+I56*100+J56*10+K56+L56*0.1+M56*0.01</f>
        <v>300</v>
      </c>
      <c r="F56" s="64" t="n">
        <v>0</v>
      </c>
      <c r="G56" s="64" t="n">
        <v>0</v>
      </c>
      <c r="H56" s="64" t="n">
        <v>0</v>
      </c>
      <c r="I56" s="64" t="n">
        <v>3</v>
      </c>
      <c r="J56" s="64" t="n">
        <v>0</v>
      </c>
      <c r="K56" s="64" t="n">
        <v>0</v>
      </c>
      <c r="L56" s="64" t="n">
        <v>0</v>
      </c>
      <c r="M56" s="64" t="n">
        <v>0</v>
      </c>
      <c r="N56" s="89" t="n">
        <f aca="false">E56-(E56*$D$6/100)-$D$7*COUNTIF(F56:M56,"&gt;0")</f>
        <v>299.9095</v>
      </c>
      <c r="O56" s="89" t="n">
        <f aca="false">E56+(E56*$D$6/100)+$D$7*COUNTIF(F56:M56,"&gt;0")</f>
        <v>300.0905</v>
      </c>
      <c r="P56" s="98" t="n">
        <v>300.0147</v>
      </c>
      <c r="Q56" s="67" t="n">
        <v>300.0139</v>
      </c>
      <c r="R56" s="67" t="n">
        <v>300.0153</v>
      </c>
      <c r="S56" s="67" t="n">
        <v>100</v>
      </c>
      <c r="T56" s="89" t="n">
        <f aca="false">P56-(R56-Q56)/2-$P$13</f>
        <v>300.00507781</v>
      </c>
      <c r="U56" s="89" t="n">
        <f aca="false">P56+(R56-Q56)/2-$P$13</f>
        <v>300.00647781</v>
      </c>
      <c r="V56" s="89" t="n">
        <f aca="false">P56-$P$13</f>
        <v>300.00577781</v>
      </c>
      <c r="W56" s="69" t="n">
        <f aca="false">(V56-E56)/E56%</f>
        <v>0.00192593666666122</v>
      </c>
      <c r="X56" s="89" t="n">
        <f aca="false">V56-E56</f>
        <v>0.00577780999998367</v>
      </c>
      <c r="Y56" s="70" t="str">
        <f aca="false">IFERROR(__xludf.dummyfunction("IF(ISBETWEEN(V56,N56,O56),""Pass"",""Fail"")"),"Pass")</f>
        <v>Pass</v>
      </c>
      <c r="Z56" s="70" t="str">
        <f aca="false">IFERROR(__xludf.dummyfunction("if(ISBETWEEN(T56,N56,O56),""Pass"",""Fail"")"),"Pass")</f>
        <v>Pass</v>
      </c>
      <c r="AA56" s="71" t="str">
        <f aca="false">IFERROR(__xludf.dummyfunction("if(ISBETWEEN(U56,N56,O56),""Pass"",""Fail"")"),"Pass")</f>
        <v>Pass</v>
      </c>
    </row>
    <row r="57" customFormat="false" ht="15.75" hidden="false" customHeight="false" outlineLevel="0" collapsed="false">
      <c r="E57" s="63" t="n">
        <f aca="false">F57*100000+G57*10000+H57*1000+I57*100+J57*10+K57+L57*0.1+M57*0.01</f>
        <v>400</v>
      </c>
      <c r="F57" s="64" t="n">
        <v>0</v>
      </c>
      <c r="G57" s="64" t="n">
        <v>0</v>
      </c>
      <c r="H57" s="64" t="n">
        <v>0</v>
      </c>
      <c r="I57" s="64" t="n">
        <v>4</v>
      </c>
      <c r="J57" s="64" t="n">
        <v>0</v>
      </c>
      <c r="K57" s="64" t="n">
        <v>0</v>
      </c>
      <c r="L57" s="64" t="n">
        <v>0</v>
      </c>
      <c r="M57" s="64" t="n">
        <v>0</v>
      </c>
      <c r="N57" s="89" t="n">
        <f aca="false">E57-(E57*$D$6/100)-$D$7*COUNTIF(F57:M57,"&gt;0")</f>
        <v>399.8795</v>
      </c>
      <c r="O57" s="89" t="n">
        <f aca="false">E57+(E57*$D$6/100)+$D$7*COUNTIF(F57:M57,"&gt;0")</f>
        <v>400.1205</v>
      </c>
      <c r="P57" s="98" t="n">
        <v>400.015</v>
      </c>
      <c r="Q57" s="67" t="n">
        <v>400.0142</v>
      </c>
      <c r="R57" s="98" t="n">
        <v>400.016</v>
      </c>
      <c r="S57" s="67" t="n">
        <v>100</v>
      </c>
      <c r="T57" s="89" t="n">
        <f aca="false">P57-(R57-Q57)/2-$P$13</f>
        <v>400.00517781</v>
      </c>
      <c r="U57" s="89" t="n">
        <f aca="false">P57+(R57-Q57)/2-$P$13</f>
        <v>400.00697781</v>
      </c>
      <c r="V57" s="89" t="n">
        <f aca="false">P57-$P$13</f>
        <v>400.00607781</v>
      </c>
      <c r="W57" s="69" t="n">
        <f aca="false">(V57-E57)/E57%</f>
        <v>0.0015194524999913</v>
      </c>
      <c r="X57" s="89" t="n">
        <f aca="false">V57-E57</f>
        <v>0.00607780999996521</v>
      </c>
      <c r="Y57" s="70" t="str">
        <f aca="false">IFERROR(__xludf.dummyfunction("IF(ISBETWEEN(V57,N57,O57),""Pass"",""Fail"")"),"Pass")</f>
        <v>Pass</v>
      </c>
      <c r="Z57" s="70" t="str">
        <f aca="false">IFERROR(__xludf.dummyfunction("if(ISBETWEEN(T57,N57,O57),""Pass"",""Fail"")"),"Pass")</f>
        <v>Pass</v>
      </c>
      <c r="AA57" s="71" t="str">
        <f aca="false">IFERROR(__xludf.dummyfunction("if(ISBETWEEN(U57,N57,O57),""Pass"",""Fail"")"),"Pass")</f>
        <v>Pass</v>
      </c>
    </row>
    <row r="58" customFormat="false" ht="15.75" hidden="false" customHeight="false" outlineLevel="0" collapsed="false">
      <c r="E58" s="63" t="n">
        <f aca="false">F58*100000+G58*10000+H58*1000+I58*100+J58*10+K58+L58*0.1+M58*0.01</f>
        <v>500</v>
      </c>
      <c r="F58" s="64" t="n">
        <v>0</v>
      </c>
      <c r="G58" s="64" t="n">
        <v>0</v>
      </c>
      <c r="H58" s="64" t="n">
        <v>0</v>
      </c>
      <c r="I58" s="64" t="n">
        <v>5</v>
      </c>
      <c r="J58" s="64" t="n">
        <v>0</v>
      </c>
      <c r="K58" s="64" t="n">
        <v>0</v>
      </c>
      <c r="L58" s="64" t="n">
        <v>0</v>
      </c>
      <c r="M58" s="64" t="n">
        <v>0</v>
      </c>
      <c r="N58" s="89" t="n">
        <f aca="false">E58-(E58*$D$6/100)-$D$7*COUNTIF(F58:M58,"&gt;0")</f>
        <v>499.8495</v>
      </c>
      <c r="O58" s="89" t="n">
        <f aca="false">E58+(E58*$D$6/100)+$D$7*COUNTIF(F58:M58,"&gt;0")</f>
        <v>500.1505</v>
      </c>
      <c r="P58" s="98" t="n">
        <v>500.0156</v>
      </c>
      <c r="Q58" s="67" t="n">
        <v>500.0144</v>
      </c>
      <c r="R58" s="67" t="n">
        <v>500.0168</v>
      </c>
      <c r="S58" s="67" t="n">
        <v>100</v>
      </c>
      <c r="T58" s="89" t="n">
        <f aca="false">P58-(R58-Q58)/2-$P$13</f>
        <v>500.00547781</v>
      </c>
      <c r="U58" s="89" t="n">
        <f aca="false">P58+(R58-Q58)/2-$P$13</f>
        <v>500.00787781</v>
      </c>
      <c r="V58" s="89" t="n">
        <f aca="false">P58-$P$13</f>
        <v>500.00667781</v>
      </c>
      <c r="W58" s="69" t="n">
        <f aca="false">(V58-E58)/E58%</f>
        <v>0.00133556199999703</v>
      </c>
      <c r="X58" s="89" t="n">
        <f aca="false">V58-E58</f>
        <v>0.00667780999998513</v>
      </c>
      <c r="Y58" s="70" t="str">
        <f aca="false">IFERROR(__xludf.dummyfunction("IF(ISBETWEEN(V58,N58,O58),""Pass"",""Fail"")"),"Pass")</f>
        <v>Pass</v>
      </c>
      <c r="Z58" s="70" t="str">
        <f aca="false">IFERROR(__xludf.dummyfunction("if(ISBETWEEN(T58,N58,O58),""Pass"",""Fail"")"),"Pass")</f>
        <v>Pass</v>
      </c>
      <c r="AA58" s="71" t="str">
        <f aca="false">IFERROR(__xludf.dummyfunction("if(ISBETWEEN(U58,N58,O58),""Pass"",""Fail"")"),"Pass")</f>
        <v>Pass</v>
      </c>
    </row>
    <row r="59" customFormat="false" ht="15.75" hidden="false" customHeight="false" outlineLevel="0" collapsed="false">
      <c r="E59" s="63" t="n">
        <f aca="false">F59*100000+G59*10000+H59*1000+I59*100+J59*10+K59+L59*0.1+M59*0.01</f>
        <v>600</v>
      </c>
      <c r="F59" s="64" t="n">
        <v>0</v>
      </c>
      <c r="G59" s="64" t="n">
        <v>0</v>
      </c>
      <c r="H59" s="64" t="n">
        <v>0</v>
      </c>
      <c r="I59" s="64" t="n">
        <v>6</v>
      </c>
      <c r="J59" s="64" t="n">
        <v>0</v>
      </c>
      <c r="K59" s="64" t="n">
        <v>0</v>
      </c>
      <c r="L59" s="64" t="n">
        <v>0</v>
      </c>
      <c r="M59" s="64" t="n">
        <v>0</v>
      </c>
      <c r="N59" s="89" t="n">
        <f aca="false">E59-(E59*$D$6/100)-$D$7*COUNTIF(F59:M59,"&gt;0")</f>
        <v>599.8195</v>
      </c>
      <c r="O59" s="89" t="n">
        <f aca="false">E59+(E59*$D$6/100)+$D$7*COUNTIF(F59:M59,"&gt;0")</f>
        <v>600.1805</v>
      </c>
      <c r="P59" s="98" t="n">
        <v>600.0143</v>
      </c>
      <c r="Q59" s="67" t="n">
        <v>600.0133</v>
      </c>
      <c r="R59" s="98" t="n">
        <v>600.015</v>
      </c>
      <c r="S59" s="67" t="n">
        <v>100</v>
      </c>
      <c r="T59" s="89" t="n">
        <f aca="false">P59-(R59-Q59)/2-$P$13</f>
        <v>600.00452781</v>
      </c>
      <c r="U59" s="89" t="n">
        <f aca="false">P59+(R59-Q59)/2-$P$13</f>
        <v>600.00622781</v>
      </c>
      <c r="V59" s="89" t="n">
        <f aca="false">P59-$P$13</f>
        <v>600.00537781</v>
      </c>
      <c r="W59" s="69" t="n">
        <f aca="false">(V59-E59)/E59%</f>
        <v>0.000896301666671207</v>
      </c>
      <c r="X59" s="89" t="n">
        <f aca="false">V59-E59</f>
        <v>0.00537781000002724</v>
      </c>
      <c r="Y59" s="70" t="str">
        <f aca="false">IFERROR(__xludf.dummyfunction("IF(ISBETWEEN(V59,N59,O59),""Pass"",""Fail"")"),"Pass")</f>
        <v>Pass</v>
      </c>
      <c r="Z59" s="70" t="str">
        <f aca="false">IFERROR(__xludf.dummyfunction("if(ISBETWEEN(T59,N59,O59),""Pass"",""Fail"")"),"Pass")</f>
        <v>Pass</v>
      </c>
      <c r="AA59" s="71" t="str">
        <f aca="false">IFERROR(__xludf.dummyfunction("if(ISBETWEEN(U59,N59,O59),""Pass"",""Fail"")"),"Pass")</f>
        <v>Pass</v>
      </c>
    </row>
    <row r="60" customFormat="false" ht="15.75" hidden="false" customHeight="false" outlineLevel="0" collapsed="false">
      <c r="E60" s="63" t="n">
        <f aca="false">F60*100000+G60*10000+H60*1000+I60*100+J60*10+K60+L60*0.1+M60*0.01</f>
        <v>700</v>
      </c>
      <c r="F60" s="64" t="n">
        <v>0</v>
      </c>
      <c r="G60" s="64" t="n">
        <v>0</v>
      </c>
      <c r="H60" s="64" t="n">
        <v>0</v>
      </c>
      <c r="I60" s="64" t="n">
        <v>7</v>
      </c>
      <c r="J60" s="64" t="n">
        <v>0</v>
      </c>
      <c r="K60" s="64" t="n">
        <v>0</v>
      </c>
      <c r="L60" s="64" t="n">
        <v>0</v>
      </c>
      <c r="M60" s="64" t="n">
        <v>0</v>
      </c>
      <c r="N60" s="89" t="n">
        <f aca="false">E60-(E60*$D$6/100)-$D$7*COUNTIF(F60:M60,"&gt;0")</f>
        <v>699.7895</v>
      </c>
      <c r="O60" s="89" t="n">
        <f aca="false">E60+(E60*$D$6/100)+$D$7*COUNTIF(F60:M60,"&gt;0")</f>
        <v>700.2105</v>
      </c>
      <c r="P60" s="98" t="n">
        <v>700.0142</v>
      </c>
      <c r="Q60" s="67" t="n">
        <v>700.0134</v>
      </c>
      <c r="R60" s="67" t="n">
        <v>700.0157</v>
      </c>
      <c r="S60" s="67" t="n">
        <v>100</v>
      </c>
      <c r="T60" s="89" t="n">
        <f aca="false">P60-(R60-Q60)/2-$P$13</f>
        <v>700.00412781</v>
      </c>
      <c r="U60" s="89" t="n">
        <f aca="false">P60+(R60-Q60)/2-$P$13</f>
        <v>700.00642781</v>
      </c>
      <c r="V60" s="89" t="n">
        <f aca="false">P60-$P$13</f>
        <v>700.00527781</v>
      </c>
      <c r="W60" s="69" t="n">
        <f aca="false">(V60-E60)/E60%</f>
        <v>0.000753972857134093</v>
      </c>
      <c r="X60" s="89" t="n">
        <f aca="false">V60-E60</f>
        <v>0.00527780999993865</v>
      </c>
      <c r="Y60" s="70" t="str">
        <f aca="false">IFERROR(__xludf.dummyfunction("IF(ISBETWEEN(V60,N60,O60),""Pass"",""Fail"")"),"Pass")</f>
        <v>Pass</v>
      </c>
      <c r="Z60" s="70" t="str">
        <f aca="false">IFERROR(__xludf.dummyfunction("if(ISBETWEEN(T60,N60,O60),""Pass"",""Fail"")"),"Pass")</f>
        <v>Pass</v>
      </c>
      <c r="AA60" s="71" t="str">
        <f aca="false">IFERROR(__xludf.dummyfunction("if(ISBETWEEN(U60,N60,O60),""Pass"",""Fail"")"),"Pass")</f>
        <v>Pass</v>
      </c>
    </row>
    <row r="61" customFormat="false" ht="15.75" hidden="false" customHeight="false" outlineLevel="0" collapsed="false">
      <c r="E61" s="63" t="n">
        <f aca="false">F61*100000+G61*10000+H61*1000+I61*100+J61*10+K61+L61*0.1+M61*0.01</f>
        <v>800</v>
      </c>
      <c r="F61" s="64" t="n">
        <v>0</v>
      </c>
      <c r="G61" s="64" t="n">
        <v>0</v>
      </c>
      <c r="H61" s="64" t="n">
        <v>0</v>
      </c>
      <c r="I61" s="64" t="n">
        <v>8</v>
      </c>
      <c r="J61" s="64" t="n">
        <v>0</v>
      </c>
      <c r="K61" s="64" t="n">
        <v>0</v>
      </c>
      <c r="L61" s="64" t="n">
        <v>0</v>
      </c>
      <c r="M61" s="64" t="n">
        <v>0</v>
      </c>
      <c r="N61" s="89" t="n">
        <f aca="false">E61-(E61*$D$6/100)-$D$7*COUNTIF(F61:M61,"&gt;0")</f>
        <v>799.7595</v>
      </c>
      <c r="O61" s="89" t="n">
        <f aca="false">E61+(E61*$D$6/100)+$D$7*COUNTIF(F61:M61,"&gt;0")</f>
        <v>800.2405</v>
      </c>
      <c r="P61" s="98" t="n">
        <v>800.0115</v>
      </c>
      <c r="Q61" s="67" t="n">
        <v>800.0109</v>
      </c>
      <c r="R61" s="67" t="n">
        <v>800.0124</v>
      </c>
      <c r="S61" s="67" t="n">
        <v>100</v>
      </c>
      <c r="T61" s="89" t="n">
        <f aca="false">P61-(R61-Q61)/2-$P$13</f>
        <v>800.00182781</v>
      </c>
      <c r="U61" s="89" t="n">
        <f aca="false">P61+(R61-Q61)/2-$P$13</f>
        <v>800.00332781</v>
      </c>
      <c r="V61" s="89" t="n">
        <f aca="false">P61-$P$13</f>
        <v>800.00257781</v>
      </c>
      <c r="W61" s="69" t="n">
        <f aca="false">(V61-E61)/E61%</f>
        <v>0.000322226249991786</v>
      </c>
      <c r="X61" s="89" t="n">
        <f aca="false">V61-E61</f>
        <v>0.00257780999993429</v>
      </c>
      <c r="Y61" s="70" t="str">
        <f aca="false">IFERROR(__xludf.dummyfunction("IF(ISBETWEEN(V61,N61,O61),""Pass"",""Fail"")"),"Pass")</f>
        <v>Pass</v>
      </c>
      <c r="Z61" s="70" t="str">
        <f aca="false">IFERROR(__xludf.dummyfunction("if(ISBETWEEN(T61,N61,O61),""Pass"",""Fail"")"),"Pass")</f>
        <v>Pass</v>
      </c>
      <c r="AA61" s="71" t="str">
        <f aca="false">IFERROR(__xludf.dummyfunction("if(ISBETWEEN(U61,N61,O61),""Pass"",""Fail"")"),"Pass")</f>
        <v>Pass</v>
      </c>
    </row>
    <row r="62" customFormat="false" ht="15.75" hidden="false" customHeight="false" outlineLevel="0" collapsed="false">
      <c r="E62" s="63" t="n">
        <f aca="false">F62*100000+G62*10000+H62*1000+I62*100+J62*10+K62+L62*0.1+M62*0.01</f>
        <v>900</v>
      </c>
      <c r="F62" s="64" t="n">
        <v>0</v>
      </c>
      <c r="G62" s="64" t="n">
        <v>0</v>
      </c>
      <c r="H62" s="64" t="n">
        <v>0</v>
      </c>
      <c r="I62" s="64" t="n">
        <v>9</v>
      </c>
      <c r="J62" s="64" t="n">
        <v>0</v>
      </c>
      <c r="K62" s="64" t="n">
        <v>0</v>
      </c>
      <c r="L62" s="64" t="n">
        <v>0</v>
      </c>
      <c r="M62" s="64" t="n">
        <v>0</v>
      </c>
      <c r="N62" s="89" t="n">
        <f aca="false">E62-(E62*$D$6/100)-$D$7*COUNTIF(F62:M62,"&gt;0")</f>
        <v>899.7295</v>
      </c>
      <c r="O62" s="89" t="n">
        <f aca="false">E62+(E62*$D$6/100)+$D$7*COUNTIF(F62:M62,"&gt;0")</f>
        <v>900.2705</v>
      </c>
      <c r="P62" s="98" t="n">
        <v>900.014</v>
      </c>
      <c r="Q62" s="67" t="n">
        <v>900.0132</v>
      </c>
      <c r="R62" s="67" t="n">
        <v>900.0153</v>
      </c>
      <c r="S62" s="67" t="n">
        <v>100</v>
      </c>
      <c r="T62" s="89" t="n">
        <f aca="false">P62-(R62-Q62)/2-$P$13</f>
        <v>900.00402781</v>
      </c>
      <c r="U62" s="89" t="n">
        <f aca="false">P62+(R62-Q62)/2-$P$13</f>
        <v>900.00612781</v>
      </c>
      <c r="V62" s="89" t="n">
        <f aca="false">P62-$P$13</f>
        <v>900.00507781</v>
      </c>
      <c r="W62" s="69" t="n">
        <f aca="false">(V62-E62)/E62%</f>
        <v>0.000564201111109873</v>
      </c>
      <c r="X62" s="89" t="n">
        <f aca="false">V62-E62</f>
        <v>0.00507780999998886</v>
      </c>
      <c r="Y62" s="70" t="str">
        <f aca="false">IFERROR(__xludf.dummyfunction("IF(ISBETWEEN(V62,N62,O62),""Pass"",""Fail"")"),"Pass")</f>
        <v>Pass</v>
      </c>
      <c r="Z62" s="70" t="str">
        <f aca="false">IFERROR(__xludf.dummyfunction("if(ISBETWEEN(T62,N62,O62),""Pass"",""Fail"")"),"Pass")</f>
        <v>Pass</v>
      </c>
      <c r="AA62" s="71" t="str">
        <f aca="false">IFERROR(__xludf.dummyfunction("if(ISBETWEEN(U62,N62,O62),""Pass"",""Fail"")"),"Pass")</f>
        <v>Pass</v>
      </c>
    </row>
    <row r="63" customFormat="false" ht="15.75" hidden="false" customHeight="false" outlineLevel="0" collapsed="false">
      <c r="E63" s="72" t="n">
        <f aca="false">F63*100000+G63*10000+H63*1000+I63*100+J63*10+K63+L63*0.1+M63*0.01</f>
        <v>1000</v>
      </c>
      <c r="F63" s="73" t="n">
        <v>0</v>
      </c>
      <c r="G63" s="73" t="n">
        <v>0</v>
      </c>
      <c r="H63" s="73" t="n">
        <v>0</v>
      </c>
      <c r="I63" s="73" t="n">
        <v>10</v>
      </c>
      <c r="J63" s="73" t="n">
        <v>0</v>
      </c>
      <c r="K63" s="73" t="n">
        <v>0</v>
      </c>
      <c r="L63" s="73" t="n">
        <v>0</v>
      </c>
      <c r="M63" s="73" t="n">
        <v>0</v>
      </c>
      <c r="N63" s="85" t="n">
        <f aca="false">E63-(E63*$D$6/100)-$D$7*COUNTIF(F63:M63,"&gt;0")</f>
        <v>999.6995</v>
      </c>
      <c r="O63" s="85" t="n">
        <f aca="false">E63+(E63*$D$6/100)+$D$7*COUNTIF(F63:M63,"&gt;0")</f>
        <v>1000.3005</v>
      </c>
      <c r="P63" s="99" t="n">
        <v>1000.014</v>
      </c>
      <c r="Q63" s="76" t="n">
        <v>1000.013</v>
      </c>
      <c r="R63" s="76" t="n">
        <v>1000.014</v>
      </c>
      <c r="S63" s="76" t="n">
        <v>100</v>
      </c>
      <c r="T63" s="78" t="n">
        <f aca="false">P63-(R63-Q63)/2-$P$13</f>
        <v>1000.00457781</v>
      </c>
      <c r="U63" s="78" t="n">
        <f aca="false">P63+(R63-Q63)/2-$P$13</f>
        <v>1000.00557781</v>
      </c>
      <c r="V63" s="78" t="n">
        <f aca="false">P63-$P$13</f>
        <v>1000.00507781</v>
      </c>
      <c r="W63" s="78" t="n">
        <f aca="false">(V63-E63)/E63%</f>
        <v>0.000507780999998886</v>
      </c>
      <c r="X63" s="85" t="n">
        <f aca="false">V63-E63</f>
        <v>0.00507780999998886</v>
      </c>
      <c r="Y63" s="79" t="str">
        <f aca="false">IFERROR(__xludf.dummyfunction("IF(ISBETWEEN(V63,N63,O63),""Pass"",""Fail"")"),"Pass")</f>
        <v>Pass</v>
      </c>
      <c r="Z63" s="79" t="str">
        <f aca="false">IFERROR(__xludf.dummyfunction("if(ISBETWEEN(T63,N63,O63),""Pass"",""Fail"")"),"Pass")</f>
        <v>Pass</v>
      </c>
      <c r="AA63" s="80" t="str">
        <f aca="false">IFERROR(__xludf.dummyfunction("if(ISBETWEEN(U63,N63,O63),""Pass"",""Fail"")"),"Pass")</f>
        <v>Pass</v>
      </c>
    </row>
    <row r="64" customFormat="false" ht="15.75" hidden="false" customHeight="false" outlineLevel="0" collapsed="false">
      <c r="E64" s="54" t="n">
        <f aca="false">F64*100000+G64*10000+H64*1000+I64*100+J64*10+K64+L64*0.1+M64*0.01</f>
        <v>1000</v>
      </c>
      <c r="F64" s="55" t="n">
        <v>0</v>
      </c>
      <c r="G64" s="55" t="n">
        <v>0</v>
      </c>
      <c r="H64" s="55" t="n">
        <v>1</v>
      </c>
      <c r="I64" s="55" t="n">
        <v>0</v>
      </c>
      <c r="J64" s="55" t="n">
        <v>0</v>
      </c>
      <c r="K64" s="55" t="n">
        <v>0</v>
      </c>
      <c r="L64" s="55" t="n">
        <v>0</v>
      </c>
      <c r="M64" s="55" t="n">
        <v>0</v>
      </c>
      <c r="N64" s="86" t="n">
        <f aca="false">E64-(E64*$D$6/100)-$D$7*COUNTIF(F64:M64,"&gt;0")</f>
        <v>999.6995</v>
      </c>
      <c r="O64" s="86" t="n">
        <f aca="false">E64+(E64*$D$6/100)+$D$7*COUNTIF(F64:M64,"&gt;0")</f>
        <v>1000.3005</v>
      </c>
      <c r="P64" s="100" t="n">
        <v>1000.022</v>
      </c>
      <c r="Q64" s="58" t="n">
        <v>1000.021</v>
      </c>
      <c r="R64" s="58" t="n">
        <v>1000.023</v>
      </c>
      <c r="S64" s="58" t="n">
        <v>100</v>
      </c>
      <c r="T64" s="60" t="n">
        <f aca="false">P64-(R64-Q64)/2-$P$13</f>
        <v>1000.01207781</v>
      </c>
      <c r="U64" s="60" t="n">
        <f aca="false">P64+(R64-Q64)/2-$P$13</f>
        <v>1000.01407781</v>
      </c>
      <c r="V64" s="60" t="n">
        <f aca="false">P64-$P$13</f>
        <v>1000.01307781</v>
      </c>
      <c r="W64" s="60" t="n">
        <f aca="false">(V64-E64)/E64%</f>
        <v>0.00130778100000271</v>
      </c>
      <c r="X64" s="86" t="n">
        <f aca="false">V64-E64</f>
        <v>0.0130778100000271</v>
      </c>
      <c r="Y64" s="61" t="str">
        <f aca="false">IFERROR(__xludf.dummyfunction("IF(ISBETWEEN(V64,N64,O64),""Pass"",""Fail"")"),"Pass")</f>
        <v>Pass</v>
      </c>
      <c r="Z64" s="61" t="str">
        <f aca="false">IFERROR(__xludf.dummyfunction("if(ISBETWEEN(T64,N64,O64),""Pass"",""Fail"")"),"Pass")</f>
        <v>Pass</v>
      </c>
      <c r="AA64" s="62" t="str">
        <f aca="false">IFERROR(__xludf.dummyfunction("if(ISBETWEEN(U64,N64,O64),""Pass"",""Fail"")"),"Pass")</f>
        <v>Pass</v>
      </c>
    </row>
    <row r="65" customFormat="false" ht="15.75" hidden="false" customHeight="false" outlineLevel="0" collapsed="false">
      <c r="E65" s="63" t="n">
        <f aca="false">F65*100000+G65*10000+H65*1000+I65*100+J65*10+K65+L65*0.1+M65*0.01</f>
        <v>2000</v>
      </c>
      <c r="F65" s="64" t="n">
        <v>0</v>
      </c>
      <c r="G65" s="64" t="n">
        <v>0</v>
      </c>
      <c r="H65" s="64" t="n">
        <v>2</v>
      </c>
      <c r="I65" s="64" t="n">
        <v>0</v>
      </c>
      <c r="J65" s="64" t="n">
        <v>0</v>
      </c>
      <c r="K65" s="64" t="n">
        <v>0</v>
      </c>
      <c r="L65" s="64" t="n">
        <v>0</v>
      </c>
      <c r="M65" s="64" t="n">
        <v>0</v>
      </c>
      <c r="N65" s="89" t="n">
        <f aca="false">E65-(E65*$D$6/100)-$D$7*COUNTIF(F65:M65,"&gt;0")</f>
        <v>1999.3995</v>
      </c>
      <c r="O65" s="89" t="n">
        <f aca="false">E65+(E65*$D$6/100)+$D$7*COUNTIF(F65:M65,"&gt;0")</f>
        <v>2000.6005</v>
      </c>
      <c r="P65" s="101" t="n">
        <v>2000.152</v>
      </c>
      <c r="Q65" s="67" t="n">
        <v>2000.144</v>
      </c>
      <c r="R65" s="101" t="n">
        <v>2000.16</v>
      </c>
      <c r="S65" s="67" t="n">
        <v>100</v>
      </c>
      <c r="T65" s="69" t="n">
        <f aca="false">P65-(R65-Q65)/2-$P$13</f>
        <v>2000.13507781</v>
      </c>
      <c r="U65" s="69" t="n">
        <f aca="false">P65+(R65-Q65)/2-$P$13</f>
        <v>2000.15107781</v>
      </c>
      <c r="V65" s="69" t="n">
        <f aca="false">P65-$P$13</f>
        <v>2000.14307781</v>
      </c>
      <c r="W65" s="69" t="n">
        <f aca="false">(V65-E65)/E65%</f>
        <v>0.00715389050000112</v>
      </c>
      <c r="X65" s="89" t="n">
        <f aca="false">V65-E65</f>
        <v>0.143077810000023</v>
      </c>
      <c r="Y65" s="70" t="str">
        <f aca="false">IFERROR(__xludf.dummyfunction("IF(ISBETWEEN(V65,N65,O65),""Pass"",""Fail"")"),"Pass")</f>
        <v>Pass</v>
      </c>
      <c r="Z65" s="70" t="str">
        <f aca="false">IFERROR(__xludf.dummyfunction("if(ISBETWEEN(T65,N65,O65),""Pass"",""Fail"")"),"Pass")</f>
        <v>Pass</v>
      </c>
      <c r="AA65" s="71" t="str">
        <f aca="false">IFERROR(__xludf.dummyfunction("if(ISBETWEEN(U65,N65,O65),""Pass"",""Fail"")"),"Pass")</f>
        <v>Pass</v>
      </c>
    </row>
    <row r="66" customFormat="false" ht="15.75" hidden="false" customHeight="false" outlineLevel="0" collapsed="false">
      <c r="E66" s="63" t="n">
        <f aca="false">F66*100000+G66*10000+H66*1000+I66*100+J66*10+K66+L66*0.1+M66*0.01</f>
        <v>3000</v>
      </c>
      <c r="F66" s="64" t="n">
        <v>0</v>
      </c>
      <c r="G66" s="64" t="n">
        <v>0</v>
      </c>
      <c r="H66" s="64" t="n">
        <v>3</v>
      </c>
      <c r="I66" s="64" t="n">
        <v>0</v>
      </c>
      <c r="J66" s="64" t="n">
        <v>0</v>
      </c>
      <c r="K66" s="64" t="n">
        <v>0</v>
      </c>
      <c r="L66" s="64" t="n">
        <v>0</v>
      </c>
      <c r="M66" s="64" t="n">
        <v>0</v>
      </c>
      <c r="N66" s="89" t="n">
        <f aca="false">E66-(E66*$D$6/100)-$D$7*COUNTIF(F66:M66,"&gt;0")</f>
        <v>2999.0995</v>
      </c>
      <c r="O66" s="89" t="n">
        <f aca="false">E66+(E66*$D$6/100)+$D$7*COUNTIF(F66:M66,"&gt;0")</f>
        <v>3000.9005</v>
      </c>
      <c r="P66" s="101" t="n">
        <v>3000.192</v>
      </c>
      <c r="Q66" s="67" t="n">
        <v>3000.182</v>
      </c>
      <c r="R66" s="67" t="n">
        <v>3000.205</v>
      </c>
      <c r="S66" s="67" t="n">
        <v>100</v>
      </c>
      <c r="T66" s="69" t="n">
        <f aca="false">P66-(R66-Q66)/2-$P$13</f>
        <v>3000.17157781</v>
      </c>
      <c r="U66" s="69" t="n">
        <f aca="false">P66+(R66-Q66)/2-$P$13</f>
        <v>3000.19457781</v>
      </c>
      <c r="V66" s="69" t="n">
        <f aca="false">P66-$P$13</f>
        <v>3000.18307781</v>
      </c>
      <c r="W66" s="69" t="n">
        <f aca="false">(V66-E66)/E66%</f>
        <v>0.00610259366667378</v>
      </c>
      <c r="X66" s="89" t="n">
        <f aca="false">V66-E66</f>
        <v>0.183077810000214</v>
      </c>
      <c r="Y66" s="70" t="str">
        <f aca="false">IFERROR(__xludf.dummyfunction("IF(ISBETWEEN(V66,N66,O66),""Pass"",""Fail"")"),"Pass")</f>
        <v>Pass</v>
      </c>
      <c r="Z66" s="70" t="str">
        <f aca="false">IFERROR(__xludf.dummyfunction("if(ISBETWEEN(T66,N66,O66),""Pass"",""Fail"")"),"Pass")</f>
        <v>Pass</v>
      </c>
      <c r="AA66" s="71" t="str">
        <f aca="false">IFERROR(__xludf.dummyfunction("if(ISBETWEEN(U66,N66,O66),""Pass"",""Fail"")"),"Pass")</f>
        <v>Pass</v>
      </c>
    </row>
    <row r="67" customFormat="false" ht="15.75" hidden="false" customHeight="false" outlineLevel="0" collapsed="false">
      <c r="E67" s="63" t="n">
        <f aca="false">F67*100000+G67*10000+H67*1000+I67*100+J67*10+K67+L67*0.1+M67*0.01</f>
        <v>4000</v>
      </c>
      <c r="F67" s="64" t="n">
        <v>0</v>
      </c>
      <c r="G67" s="64" t="n">
        <v>0</v>
      </c>
      <c r="H67" s="64" t="n">
        <v>4</v>
      </c>
      <c r="I67" s="64" t="n">
        <v>0</v>
      </c>
      <c r="J67" s="64" t="n">
        <v>0</v>
      </c>
      <c r="K67" s="64" t="n">
        <v>0</v>
      </c>
      <c r="L67" s="64" t="n">
        <v>0</v>
      </c>
      <c r="M67" s="64" t="n">
        <v>0</v>
      </c>
      <c r="N67" s="89" t="n">
        <f aca="false">E67-(E67*$D$6/100)-$D$7*COUNTIF(F67:M67,"&gt;0")</f>
        <v>3998.7995</v>
      </c>
      <c r="O67" s="89" t="n">
        <f aca="false">E67+(E67*$D$6/100)+$D$7*COUNTIF(F67:M67,"&gt;0")</f>
        <v>4001.2005</v>
      </c>
      <c r="P67" s="101" t="n">
        <v>4000.19</v>
      </c>
      <c r="Q67" s="67" t="n">
        <v>4000.181</v>
      </c>
      <c r="R67" s="67" t="n">
        <v>4000.226</v>
      </c>
      <c r="S67" s="67" t="n">
        <v>100</v>
      </c>
      <c r="T67" s="69" t="n">
        <f aca="false">P67-(R67-Q67)/2-$P$13</f>
        <v>4000.15857781</v>
      </c>
      <c r="U67" s="69" t="n">
        <f aca="false">P67+(R67-Q67)/2-$P$13</f>
        <v>4000.20357781</v>
      </c>
      <c r="V67" s="69" t="n">
        <f aca="false">P67-$P$13</f>
        <v>4000.18107781</v>
      </c>
      <c r="W67" s="69" t="n">
        <f aca="false">(V67-E67)/E67%</f>
        <v>0.00452694525000652</v>
      </c>
      <c r="X67" s="89" t="n">
        <f aca="false">V67-E67</f>
        <v>0.181077810000261</v>
      </c>
      <c r="Y67" s="70" t="str">
        <f aca="false">IFERROR(__xludf.dummyfunction("IF(ISBETWEEN(V67,N67,O67),""Pass"",""Fail"")"),"Pass")</f>
        <v>Pass</v>
      </c>
      <c r="Z67" s="70" t="str">
        <f aca="false">IFERROR(__xludf.dummyfunction("if(ISBETWEEN(T67,N67,O67),""Pass"",""Fail"")"),"Pass")</f>
        <v>Pass</v>
      </c>
      <c r="AA67" s="71" t="str">
        <f aca="false">IFERROR(__xludf.dummyfunction("if(ISBETWEEN(U67,N67,O67),""Pass"",""Fail"")"),"Pass")</f>
        <v>Pass</v>
      </c>
    </row>
    <row r="68" customFormat="false" ht="15.75" hidden="false" customHeight="false" outlineLevel="0" collapsed="false">
      <c r="E68" s="63" t="n">
        <f aca="false">F68*100000+G68*10000+H68*1000+I68*100+J68*10+K68+L68*0.1+M68*0.01</f>
        <v>5000</v>
      </c>
      <c r="F68" s="64" t="n">
        <v>0</v>
      </c>
      <c r="G68" s="64" t="n">
        <v>0</v>
      </c>
      <c r="H68" s="64" t="n">
        <v>5</v>
      </c>
      <c r="I68" s="64" t="n">
        <v>0</v>
      </c>
      <c r="J68" s="64" t="n">
        <v>0</v>
      </c>
      <c r="K68" s="64" t="n">
        <v>0</v>
      </c>
      <c r="L68" s="64" t="n">
        <v>0</v>
      </c>
      <c r="M68" s="64" t="n">
        <v>0</v>
      </c>
      <c r="N68" s="89" t="n">
        <f aca="false">E68-(E68*$D$6/100)-$D$7*COUNTIF(F68:M68,"&gt;0")</f>
        <v>4998.4995</v>
      </c>
      <c r="O68" s="89" t="n">
        <f aca="false">E68+(E68*$D$6/100)+$D$7*COUNTIF(F68:M68,"&gt;0")</f>
        <v>5001.5005</v>
      </c>
      <c r="P68" s="101" t="n">
        <v>5000.156</v>
      </c>
      <c r="Q68" s="67" t="n">
        <v>5000.146</v>
      </c>
      <c r="R68" s="67" t="n">
        <v>5000.166</v>
      </c>
      <c r="S68" s="67" t="n">
        <v>100</v>
      </c>
      <c r="T68" s="69" t="n">
        <f aca="false">P68-(R68-Q68)/2-$P$13</f>
        <v>5000.13707781</v>
      </c>
      <c r="U68" s="69" t="n">
        <f aca="false">P68+(R68-Q68)/2-$P$13</f>
        <v>5000.15707781</v>
      </c>
      <c r="V68" s="69" t="n">
        <f aca="false">P68-$P$13</f>
        <v>5000.14707781</v>
      </c>
      <c r="W68" s="69" t="n">
        <f aca="false">(V68-E68)/E68%</f>
        <v>0.00294155620000311</v>
      </c>
      <c r="X68" s="89" t="n">
        <f aca="false">V68-E68</f>
        <v>0.147077810000155</v>
      </c>
      <c r="Y68" s="70" t="str">
        <f aca="false">IFERROR(__xludf.dummyfunction("IF(ISBETWEEN(V68,N68,O68),""Pass"",""Fail"")"),"Pass")</f>
        <v>Pass</v>
      </c>
      <c r="Z68" s="70" t="str">
        <f aca="false">IFERROR(__xludf.dummyfunction("if(ISBETWEEN(T68,N68,O68),""Pass"",""Fail"")"),"Pass")</f>
        <v>Pass</v>
      </c>
      <c r="AA68" s="71" t="str">
        <f aca="false">IFERROR(__xludf.dummyfunction("if(ISBETWEEN(U68,N68,O68),""Pass"",""Fail"")"),"Pass")</f>
        <v>Pass</v>
      </c>
    </row>
    <row r="69" customFormat="false" ht="15.75" hidden="false" customHeight="false" outlineLevel="0" collapsed="false">
      <c r="E69" s="63" t="n">
        <f aca="false">F69*100000+G69*10000+H69*1000+I69*100+J69*10+K69+L69*0.1+M69*0.01</f>
        <v>6000</v>
      </c>
      <c r="F69" s="64" t="n">
        <v>0</v>
      </c>
      <c r="G69" s="64" t="n">
        <v>0</v>
      </c>
      <c r="H69" s="64" t="n">
        <v>6</v>
      </c>
      <c r="I69" s="64" t="n">
        <v>0</v>
      </c>
      <c r="J69" s="64" t="n">
        <v>0</v>
      </c>
      <c r="K69" s="64" t="n">
        <v>0</v>
      </c>
      <c r="L69" s="64" t="n">
        <v>0</v>
      </c>
      <c r="M69" s="64" t="n">
        <v>0</v>
      </c>
      <c r="N69" s="89" t="n">
        <f aca="false">E69-(E69*$D$6/100)-$D$7*COUNTIF(F69:M69,"&gt;0")</f>
        <v>5998.1995</v>
      </c>
      <c r="O69" s="89" t="n">
        <f aca="false">E69+(E69*$D$6/100)+$D$7*COUNTIF(F69:M69,"&gt;0")</f>
        <v>6001.8005</v>
      </c>
      <c r="P69" s="101" t="n">
        <v>6000.136</v>
      </c>
      <c r="Q69" s="67" t="n">
        <v>6000.126</v>
      </c>
      <c r="R69" s="67" t="n">
        <v>6000.148</v>
      </c>
      <c r="S69" s="67" t="n">
        <v>100</v>
      </c>
      <c r="T69" s="69" t="n">
        <f aca="false">P69-(R69-Q69)/2-$P$13</f>
        <v>6000.11607781</v>
      </c>
      <c r="U69" s="69" t="n">
        <f aca="false">P69+(R69-Q69)/2-$P$13</f>
        <v>6000.13807781</v>
      </c>
      <c r="V69" s="69" t="n">
        <f aca="false">P69-$P$13</f>
        <v>6000.12707781</v>
      </c>
      <c r="W69" s="69" t="n">
        <f aca="false">(V69-E69)/E69%</f>
        <v>0.00211796350001047</v>
      </c>
      <c r="X69" s="89" t="n">
        <f aca="false">V69-E69</f>
        <v>0.127077810000628</v>
      </c>
      <c r="Y69" s="70" t="str">
        <f aca="false">IFERROR(__xludf.dummyfunction("IF(ISBETWEEN(V69,N69,O69),""Pass"",""Fail"")"),"Pass")</f>
        <v>Pass</v>
      </c>
      <c r="Z69" s="70" t="str">
        <f aca="false">IFERROR(__xludf.dummyfunction("if(ISBETWEEN(T69,N69,O69),""Pass"",""Fail"")"),"Pass")</f>
        <v>Pass</v>
      </c>
      <c r="AA69" s="71" t="str">
        <f aca="false">IFERROR(__xludf.dummyfunction("if(ISBETWEEN(U69,N69,O69),""Pass"",""Fail"")"),"Pass")</f>
        <v>Pass</v>
      </c>
    </row>
    <row r="70" customFormat="false" ht="15.75" hidden="false" customHeight="false" outlineLevel="0" collapsed="false">
      <c r="E70" s="63" t="n">
        <f aca="false">F70*100000+G70*10000+H70*1000+I70*100+J70*10+K70+L70*0.1+M70*0.01</f>
        <v>7000</v>
      </c>
      <c r="F70" s="64" t="n">
        <v>0</v>
      </c>
      <c r="G70" s="64" t="n">
        <v>0</v>
      </c>
      <c r="H70" s="64" t="n">
        <v>7</v>
      </c>
      <c r="I70" s="64" t="n">
        <v>0</v>
      </c>
      <c r="J70" s="64" t="n">
        <v>0</v>
      </c>
      <c r="K70" s="64" t="n">
        <v>0</v>
      </c>
      <c r="L70" s="64" t="n">
        <v>0</v>
      </c>
      <c r="M70" s="64" t="n">
        <v>0</v>
      </c>
      <c r="N70" s="89" t="n">
        <f aca="false">E70-(E70*$D$6/100)-$D$7*COUNTIF(F70:M70,"&gt;0")</f>
        <v>6997.8995</v>
      </c>
      <c r="O70" s="89" t="n">
        <f aca="false">E70+(E70*$D$6/100)+$D$7*COUNTIF(F70:M70,"&gt;0")</f>
        <v>7002.1005</v>
      </c>
      <c r="P70" s="101" t="n">
        <v>7000.116</v>
      </c>
      <c r="Q70" s="67" t="n">
        <v>7000.073</v>
      </c>
      <c r="R70" s="67" t="n">
        <v>7000.158</v>
      </c>
      <c r="S70" s="67" t="n">
        <v>100</v>
      </c>
      <c r="T70" s="69" t="n">
        <f aca="false">P70-(R70-Q70)/2-$P$13</f>
        <v>7000.06457781</v>
      </c>
      <c r="U70" s="69" t="n">
        <f aca="false">P70+(R70-Q70)/2-$P$13</f>
        <v>7000.14957781</v>
      </c>
      <c r="V70" s="69" t="n">
        <f aca="false">P70-$P$13</f>
        <v>7000.10707781</v>
      </c>
      <c r="W70" s="69" t="n">
        <f aca="false">(V70-E70)/E70%</f>
        <v>0.00152968300000274</v>
      </c>
      <c r="X70" s="89" t="n">
        <f aca="false">V70-E70</f>
        <v>0.107077810000192</v>
      </c>
      <c r="Y70" s="70" t="str">
        <f aca="false">IFERROR(__xludf.dummyfunction("IF(ISBETWEEN(V70,N70,O70),""Pass"",""Fail"")"),"Pass")</f>
        <v>Pass</v>
      </c>
      <c r="Z70" s="70" t="str">
        <f aca="false">IFERROR(__xludf.dummyfunction("if(ISBETWEEN(T70,N70,O70),""Pass"",""Fail"")"),"Pass")</f>
        <v>Pass</v>
      </c>
      <c r="AA70" s="71" t="str">
        <f aca="false">IFERROR(__xludf.dummyfunction("if(ISBETWEEN(U70,N70,O70),""Pass"",""Fail"")"),"Pass")</f>
        <v>Pass</v>
      </c>
    </row>
    <row r="71" customFormat="false" ht="15.75" hidden="false" customHeight="false" outlineLevel="0" collapsed="false">
      <c r="E71" s="63" t="n">
        <f aca="false">F71*100000+G71*10000+H71*1000+I71*100+J71*10+K71+L71*0.1+M71*0.01</f>
        <v>8000</v>
      </c>
      <c r="F71" s="64" t="n">
        <v>0</v>
      </c>
      <c r="G71" s="64" t="n">
        <v>0</v>
      </c>
      <c r="H71" s="64" t="n">
        <v>8</v>
      </c>
      <c r="I71" s="64" t="n">
        <v>0</v>
      </c>
      <c r="J71" s="64" t="n">
        <v>0</v>
      </c>
      <c r="K71" s="64" t="n">
        <v>0</v>
      </c>
      <c r="L71" s="64" t="n">
        <v>0</v>
      </c>
      <c r="M71" s="64" t="n">
        <v>0</v>
      </c>
      <c r="N71" s="89" t="n">
        <f aca="false">E71-(E71*$D$6/100)-$D$7*COUNTIF(F71:M71,"&gt;0")</f>
        <v>7997.5995</v>
      </c>
      <c r="O71" s="89" t="n">
        <f aca="false">E71+(E71*$D$6/100)+$D$7*COUNTIF(F71:M71,"&gt;0")</f>
        <v>8002.4005</v>
      </c>
      <c r="P71" s="101" t="n">
        <v>8000.09</v>
      </c>
      <c r="Q71" s="67" t="n">
        <v>8000.064</v>
      </c>
      <c r="R71" s="67" t="n">
        <v>8000.101</v>
      </c>
      <c r="S71" s="67" t="n">
        <v>100</v>
      </c>
      <c r="T71" s="69" t="n">
        <f aca="false">P71-(R71-Q71)/2-$P$13</f>
        <v>8000.06257781</v>
      </c>
      <c r="U71" s="69" t="n">
        <f aca="false">P71+(R71-Q71)/2-$P$13</f>
        <v>8000.09957781</v>
      </c>
      <c r="V71" s="69" t="n">
        <f aca="false">P71-$P$13</f>
        <v>8000.08107781</v>
      </c>
      <c r="W71" s="69" t="n">
        <f aca="false">(V71-E71)/E71%</f>
        <v>0.0010134726250044</v>
      </c>
      <c r="X71" s="89" t="n">
        <f aca="false">V71-E71</f>
        <v>0.0810778100003517</v>
      </c>
      <c r="Y71" s="70" t="str">
        <f aca="false">IFERROR(__xludf.dummyfunction("IF(ISBETWEEN(V71,N71,O71),""Pass"",""Fail"")"),"Pass")</f>
        <v>Pass</v>
      </c>
      <c r="Z71" s="70" t="str">
        <f aca="false">IFERROR(__xludf.dummyfunction("if(ISBETWEEN(T71,N71,O71),""Pass"",""Fail"")"),"Pass")</f>
        <v>Pass</v>
      </c>
      <c r="AA71" s="71" t="str">
        <f aca="false">IFERROR(__xludf.dummyfunction("if(ISBETWEEN(U71,N71,O71),""Pass"",""Fail"")"),"Pass")</f>
        <v>Pass</v>
      </c>
    </row>
    <row r="72" customFormat="false" ht="15.75" hidden="false" customHeight="false" outlineLevel="0" collapsed="false">
      <c r="E72" s="63" t="n">
        <f aca="false">F72*100000+G72*10000+H72*1000+I72*100+J72*10+K72+L72*0.1+M72*0.01</f>
        <v>9000</v>
      </c>
      <c r="F72" s="64" t="n">
        <v>0</v>
      </c>
      <c r="G72" s="64" t="n">
        <v>0</v>
      </c>
      <c r="H72" s="64" t="n">
        <v>9</v>
      </c>
      <c r="I72" s="64" t="n">
        <v>0</v>
      </c>
      <c r="J72" s="64" t="n">
        <v>0</v>
      </c>
      <c r="K72" s="64" t="n">
        <v>0</v>
      </c>
      <c r="L72" s="64" t="n">
        <v>0</v>
      </c>
      <c r="M72" s="64" t="n">
        <v>0</v>
      </c>
      <c r="N72" s="89" t="n">
        <f aca="false">E72-(E72*$D$6/100)-$D$7*COUNTIF(F72:M72,"&gt;0")</f>
        <v>8997.2995</v>
      </c>
      <c r="O72" s="89" t="n">
        <f aca="false">E72+(E72*$D$6/100)+$D$7*COUNTIF(F72:M72,"&gt;0")</f>
        <v>9002.7005</v>
      </c>
      <c r="P72" s="101" t="n">
        <v>9000.063</v>
      </c>
      <c r="Q72" s="67" t="n">
        <v>9000.036</v>
      </c>
      <c r="R72" s="67" t="n">
        <v>9000.081</v>
      </c>
      <c r="S72" s="67" t="n">
        <v>100</v>
      </c>
      <c r="T72" s="69" t="n">
        <f aca="false">P72-(R72-Q72)/2-$P$13</f>
        <v>9000.03157781</v>
      </c>
      <c r="U72" s="69" t="n">
        <f aca="false">P72+(R72-Q72)/2-$P$13</f>
        <v>9000.07657781</v>
      </c>
      <c r="V72" s="69" t="n">
        <f aca="false">P72-$P$13</f>
        <v>9000.05407781</v>
      </c>
      <c r="W72" s="69" t="n">
        <f aca="false">(V72-E72)/E72%</f>
        <v>0.000600864555558979</v>
      </c>
      <c r="X72" s="89" t="n">
        <f aca="false">V72-E72</f>
        <v>0.0540778100003081</v>
      </c>
      <c r="Y72" s="70" t="str">
        <f aca="false">IFERROR(__xludf.dummyfunction("IF(ISBETWEEN(V72,N72,O72),""Pass"",""Fail"")"),"Pass")</f>
        <v>Pass</v>
      </c>
      <c r="Z72" s="70" t="str">
        <f aca="false">IFERROR(__xludf.dummyfunction("if(ISBETWEEN(T72,N72,O72),""Pass"",""Fail"")"),"Pass")</f>
        <v>Pass</v>
      </c>
      <c r="AA72" s="71" t="str">
        <f aca="false">IFERROR(__xludf.dummyfunction("if(ISBETWEEN(U72,N72,O72),""Pass"",""Fail"")"),"Pass")</f>
        <v>Pass</v>
      </c>
    </row>
    <row r="73" customFormat="false" ht="15.75" hidden="false" customHeight="false" outlineLevel="0" collapsed="false">
      <c r="E73" s="72" t="n">
        <f aca="false">F73*100000+G73*10000+H73*1000+I73*100+J73*10+K73+L73*0.1+M73*0.01</f>
        <v>10000</v>
      </c>
      <c r="F73" s="73" t="n">
        <v>0</v>
      </c>
      <c r="G73" s="73" t="n">
        <v>0</v>
      </c>
      <c r="H73" s="73" t="n">
        <v>10</v>
      </c>
      <c r="I73" s="73" t="n">
        <v>0</v>
      </c>
      <c r="J73" s="73" t="n">
        <v>0</v>
      </c>
      <c r="K73" s="73" t="n">
        <v>0</v>
      </c>
      <c r="L73" s="73" t="n">
        <v>0</v>
      </c>
      <c r="M73" s="73" t="n">
        <v>0</v>
      </c>
      <c r="N73" s="85" t="n">
        <f aca="false">E73-(E73*$D$6/100)-$D$7*COUNTIF(F73:M73,"&gt;0")</f>
        <v>9996.9995</v>
      </c>
      <c r="O73" s="85" t="n">
        <f aca="false">E73+(E73*$D$6/100)+$D$7*COUNTIF(F73:M73,"&gt;0")</f>
        <v>10003.0005</v>
      </c>
      <c r="P73" s="102" t="n">
        <v>10000.04</v>
      </c>
      <c r="Q73" s="76" t="n">
        <v>10000.02</v>
      </c>
      <c r="R73" s="76" t="n">
        <v>10000.07</v>
      </c>
      <c r="S73" s="76" t="n">
        <v>100</v>
      </c>
      <c r="T73" s="103" t="n">
        <f aca="false">P73-(R73-Q73)/2-$P$13</f>
        <v>10000.00607781</v>
      </c>
      <c r="U73" s="103" t="n">
        <f aca="false">P73+(R73-Q73)/2-$P$13</f>
        <v>10000.05607781</v>
      </c>
      <c r="V73" s="103" t="n">
        <f aca="false">P73-$P$13</f>
        <v>10000.03107781</v>
      </c>
      <c r="W73" s="78" t="n">
        <f aca="false">(V73-E73)/E73%</f>
        <v>0.000310778100010793</v>
      </c>
      <c r="X73" s="85" t="n">
        <f aca="false">V73-E73</f>
        <v>0.0310778100010793</v>
      </c>
      <c r="Y73" s="79" t="str">
        <f aca="false">IFERROR(__xludf.dummyfunction("IF(ISBETWEEN(V73,N73,O73),""Pass"",""Fail"")"),"Pass")</f>
        <v>Pass</v>
      </c>
      <c r="Z73" s="79" t="str">
        <f aca="false">IFERROR(__xludf.dummyfunction("if(ISBETWEEN(T73,N73,O73),""Pass"",""Fail"")"),"Pass")</f>
        <v>Pass</v>
      </c>
      <c r="AA73" s="80" t="str">
        <f aca="false">IFERROR(__xludf.dummyfunction("if(ISBETWEEN(U73,N73,O73),""Pass"",""Fail"")"),"Pass")</f>
        <v>Pass</v>
      </c>
    </row>
    <row r="74" customFormat="false" ht="15.75" hidden="false" customHeight="false" outlineLevel="0" collapsed="false">
      <c r="E74" s="54" t="n">
        <f aca="false">F74*100000+G74*10000+H74*1000+I74*100+J74*10+K74+L74*0.1+M74*0.01</f>
        <v>10000</v>
      </c>
      <c r="F74" s="55" t="n">
        <v>0</v>
      </c>
      <c r="G74" s="55" t="n">
        <v>1</v>
      </c>
      <c r="H74" s="55" t="n">
        <v>0</v>
      </c>
      <c r="I74" s="55" t="n">
        <v>0</v>
      </c>
      <c r="J74" s="55" t="n">
        <v>0</v>
      </c>
      <c r="K74" s="55" t="n">
        <v>0</v>
      </c>
      <c r="L74" s="55" t="n">
        <v>0</v>
      </c>
      <c r="M74" s="55" t="n">
        <v>0</v>
      </c>
      <c r="N74" s="86" t="n">
        <f aca="false">E74-(E74*$D$6/100)-$D$7*COUNTIF(F74:M74,"&gt;0")</f>
        <v>9996.9995</v>
      </c>
      <c r="O74" s="86" t="n">
        <f aca="false">E74+(E74*$D$6/100)+$D$7*COUNTIF(F74:M74,"&gt;0")</f>
        <v>10003.0005</v>
      </c>
      <c r="P74" s="100" t="n">
        <v>9998.644</v>
      </c>
      <c r="Q74" s="58" t="n">
        <v>9998.634</v>
      </c>
      <c r="R74" s="58" t="n">
        <v>9998.671</v>
      </c>
      <c r="S74" s="58" t="n">
        <v>100</v>
      </c>
      <c r="T74" s="60" t="n">
        <f aca="false">P74-(R74-Q74)/2-$P$13</f>
        <v>9998.61657781</v>
      </c>
      <c r="U74" s="60" t="n">
        <f aca="false">P74+(R74-Q74)/2-$P$13</f>
        <v>9998.65357781</v>
      </c>
      <c r="V74" s="104" t="n">
        <f aca="false">P74-$P$13</f>
        <v>9998.63507781</v>
      </c>
      <c r="W74" s="60" t="n">
        <f aca="false">(V74-E74)/E74%</f>
        <v>-0.0136492218999956</v>
      </c>
      <c r="X74" s="86" t="n">
        <f aca="false">V74-E74</f>
        <v>-1.36492218999956</v>
      </c>
      <c r="Y74" s="61" t="str">
        <f aca="false">IFERROR(__xludf.dummyfunction("IF(ISBETWEEN(V74,N74,O74),""Pass"",""Fail"")"),"Pass")</f>
        <v>Pass</v>
      </c>
      <c r="Z74" s="61" t="str">
        <f aca="false">IFERROR(__xludf.dummyfunction("if(ISBETWEEN(T74,N74,O74),""Pass"",""Fail"")"),"Pass")</f>
        <v>Pass</v>
      </c>
      <c r="AA74" s="62" t="str">
        <f aca="false">IFERROR(__xludf.dummyfunction("if(ISBETWEEN(U74,N74,O74),""Pass"",""Fail"")"),"Pass")</f>
        <v>Pass</v>
      </c>
    </row>
    <row r="75" customFormat="false" ht="15.75" hidden="false" customHeight="false" outlineLevel="0" collapsed="false">
      <c r="E75" s="63" t="n">
        <f aca="false">F75*100000+G75*10000+H75*1000+I75*100+J75*10+K75+L75*0.1+M75*0.01</f>
        <v>20000</v>
      </c>
      <c r="F75" s="64" t="n">
        <v>0</v>
      </c>
      <c r="G75" s="64" t="n">
        <v>2</v>
      </c>
      <c r="H75" s="64" t="n">
        <v>0</v>
      </c>
      <c r="I75" s="64" t="n">
        <v>0</v>
      </c>
      <c r="J75" s="64" t="n">
        <v>0</v>
      </c>
      <c r="K75" s="64" t="n">
        <v>0</v>
      </c>
      <c r="L75" s="64" t="n">
        <v>0</v>
      </c>
      <c r="M75" s="64" t="n">
        <v>0</v>
      </c>
      <c r="N75" s="89" t="n">
        <f aca="false">E75-(E75*$D$6/100)-$D$7*COUNTIF(F75:M75,"&gt;0")</f>
        <v>19993.9995</v>
      </c>
      <c r="O75" s="89" t="n">
        <f aca="false">E75+(E75*$D$6/100)+$D$7*COUNTIF(F75:M75,"&gt;0")</f>
        <v>20006.0005</v>
      </c>
      <c r="P75" s="105" t="n">
        <v>19997.55</v>
      </c>
      <c r="Q75" s="67" t="n">
        <v>19997.17</v>
      </c>
      <c r="R75" s="67" t="n">
        <v>19997.77</v>
      </c>
      <c r="S75" s="67" t="n">
        <v>100</v>
      </c>
      <c r="T75" s="106" t="n">
        <f aca="false">P75-(R75-Q75)/2-$P$13</f>
        <v>19997.24107781</v>
      </c>
      <c r="U75" s="106" t="n">
        <f aca="false">P75+(R75-Q75)/2-$P$13</f>
        <v>19997.84107781</v>
      </c>
      <c r="V75" s="106" t="n">
        <f aca="false">P75-$P$13</f>
        <v>19997.54107781</v>
      </c>
      <c r="W75" s="69" t="n">
        <f aca="false">(V75-E75)/E75%</f>
        <v>-0.0122946109500117</v>
      </c>
      <c r="X75" s="89" t="n">
        <f aca="false">V75-E75</f>
        <v>-2.45892219000234</v>
      </c>
      <c r="Y75" s="70" t="str">
        <f aca="false">IFERROR(__xludf.dummyfunction("IF(ISBETWEEN(V75,N75,O75),""Pass"",""Fail"")"),"Pass")</f>
        <v>Pass</v>
      </c>
      <c r="Z75" s="70" t="str">
        <f aca="false">IFERROR(__xludf.dummyfunction("if(ISBETWEEN(T75,N75,O75),""Pass"",""Fail"")"),"Pass")</f>
        <v>Pass</v>
      </c>
      <c r="AA75" s="71" t="str">
        <f aca="false">IFERROR(__xludf.dummyfunction("if(ISBETWEEN(U75,N75,O75),""Pass"",""Fail"")"),"Pass")</f>
        <v>Pass</v>
      </c>
    </row>
    <row r="76" customFormat="false" ht="15.75" hidden="false" customHeight="false" outlineLevel="0" collapsed="false">
      <c r="E76" s="63" t="n">
        <f aca="false">F76*100000+G76*10000+H76*1000+I76*100+J76*10+K76+L76*0.1+M76*0.01</f>
        <v>30000</v>
      </c>
      <c r="F76" s="64" t="n">
        <v>0</v>
      </c>
      <c r="G76" s="64" t="n">
        <v>3</v>
      </c>
      <c r="H76" s="64" t="n">
        <v>0</v>
      </c>
      <c r="I76" s="64" t="n">
        <v>0</v>
      </c>
      <c r="J76" s="64" t="n">
        <v>0</v>
      </c>
      <c r="K76" s="64" t="n">
        <v>0</v>
      </c>
      <c r="L76" s="64" t="n">
        <v>0</v>
      </c>
      <c r="M76" s="64" t="n">
        <v>0</v>
      </c>
      <c r="N76" s="89" t="n">
        <f aca="false">E76-(E76*$D$6/100)-$D$7*COUNTIF(F76:M76,"&gt;0")</f>
        <v>29990.9995</v>
      </c>
      <c r="O76" s="89" t="n">
        <f aca="false">E76+(E76*$D$6/100)+$D$7*COUNTIF(F76:M76,"&gt;0")</f>
        <v>30009.0005</v>
      </c>
      <c r="P76" s="105" t="n">
        <v>29996.77</v>
      </c>
      <c r="Q76" s="67" t="n">
        <v>29996.28</v>
      </c>
      <c r="R76" s="67" t="n">
        <v>29997.11</v>
      </c>
      <c r="S76" s="67" t="n">
        <v>100</v>
      </c>
      <c r="T76" s="106" t="n">
        <f aca="false">P76-(R76-Q76)/2-$P$13</f>
        <v>29996.34607781</v>
      </c>
      <c r="U76" s="106" t="n">
        <f aca="false">P76+(R76-Q76)/2-$P$13</f>
        <v>29997.17607781</v>
      </c>
      <c r="V76" s="106" t="n">
        <f aca="false">P76-$P$13</f>
        <v>29996.76107781</v>
      </c>
      <c r="W76" s="69" t="n">
        <f aca="false">(V76-E76)/E76%</f>
        <v>-0.0107964073000039</v>
      </c>
      <c r="X76" s="89" t="n">
        <f aca="false">V76-E76</f>
        <v>-3.23892219000118</v>
      </c>
      <c r="Y76" s="70" t="str">
        <f aca="false">IFERROR(__xludf.dummyfunction("IF(ISBETWEEN(V76,N76,O76),""Pass"",""Fail"")"),"Pass")</f>
        <v>Pass</v>
      </c>
      <c r="Z76" s="70" t="str">
        <f aca="false">IFERROR(__xludf.dummyfunction("if(ISBETWEEN(T76,N76,O76),""Pass"",""Fail"")"),"Pass")</f>
        <v>Pass</v>
      </c>
      <c r="AA76" s="71" t="str">
        <f aca="false">IFERROR(__xludf.dummyfunction("if(ISBETWEEN(U76,N76,O76),""Pass"",""Fail"")"),"Pass")</f>
        <v>Pass</v>
      </c>
    </row>
    <row r="77" customFormat="false" ht="15.75" hidden="false" customHeight="false" outlineLevel="0" collapsed="false">
      <c r="E77" s="63" t="n">
        <f aca="false">F77*100000+G77*10000+H77*1000+I77*100+J77*10+K77+L77*0.1+M77*0.01</f>
        <v>40000</v>
      </c>
      <c r="F77" s="64" t="n">
        <v>0</v>
      </c>
      <c r="G77" s="64" t="n">
        <v>4</v>
      </c>
      <c r="H77" s="64" t="n">
        <v>0</v>
      </c>
      <c r="I77" s="64" t="n">
        <v>0</v>
      </c>
      <c r="J77" s="64" t="n">
        <v>0</v>
      </c>
      <c r="K77" s="64" t="n">
        <v>0</v>
      </c>
      <c r="L77" s="64" t="n">
        <v>0</v>
      </c>
      <c r="M77" s="64" t="n">
        <v>0</v>
      </c>
      <c r="N77" s="89" t="n">
        <f aca="false">E77-(E77*$D$6/100)-$D$7*COUNTIF(F77:M77,"&gt;0")</f>
        <v>39987.9995</v>
      </c>
      <c r="O77" s="89" t="n">
        <f aca="false">E77+(E77*$D$6/100)+$D$7*COUNTIF(F77:M77,"&gt;0")</f>
        <v>40012.0005</v>
      </c>
      <c r="P77" s="105" t="n">
        <v>39995.52</v>
      </c>
      <c r="Q77" s="67" t="n">
        <v>39995.11</v>
      </c>
      <c r="R77" s="67" t="n">
        <v>39997.14</v>
      </c>
      <c r="S77" s="67" t="n">
        <v>100</v>
      </c>
      <c r="T77" s="106" t="n">
        <f aca="false">P77-(R77-Q77)/2-$P$13</f>
        <v>39994.49607781</v>
      </c>
      <c r="U77" s="106" t="n">
        <f aca="false">P77+(R77-Q77)/2-$P$13</f>
        <v>39996.52607781</v>
      </c>
      <c r="V77" s="106" t="n">
        <f aca="false">P77-$P$13</f>
        <v>39995.51107781</v>
      </c>
      <c r="W77" s="69" t="n">
        <f aca="false">(V77-E77)/E77%</f>
        <v>-0.0112223054750029</v>
      </c>
      <c r="X77" s="89" t="n">
        <f aca="false">V77-E77</f>
        <v>-4.48892219000118</v>
      </c>
      <c r="Y77" s="70" t="str">
        <f aca="false">IFERROR(__xludf.dummyfunction("IF(ISBETWEEN(V77,N77,O77),""Pass"",""Fail"")"),"Pass")</f>
        <v>Pass</v>
      </c>
      <c r="Z77" s="70" t="str">
        <f aca="false">IFERROR(__xludf.dummyfunction("if(ISBETWEEN(T77,N77,O77),""Pass"",""Fail"")"),"Pass")</f>
        <v>Pass</v>
      </c>
      <c r="AA77" s="71" t="str">
        <f aca="false">IFERROR(__xludf.dummyfunction("if(ISBETWEEN(U77,N77,O77),""Pass"",""Fail"")"),"Pass")</f>
        <v>Pass</v>
      </c>
    </row>
    <row r="78" customFormat="false" ht="15.75" hidden="false" customHeight="false" outlineLevel="0" collapsed="false">
      <c r="E78" s="63" t="n">
        <f aca="false">F78*100000+G78*10000+H78*1000+I78*100+J78*10+K78+L78*0.1+M78*0.01</f>
        <v>50000</v>
      </c>
      <c r="F78" s="64" t="n">
        <v>0</v>
      </c>
      <c r="G78" s="64" t="n">
        <v>5</v>
      </c>
      <c r="H78" s="64" t="n">
        <v>0</v>
      </c>
      <c r="I78" s="64" t="n">
        <v>0</v>
      </c>
      <c r="J78" s="64" t="n">
        <v>0</v>
      </c>
      <c r="K78" s="64" t="n">
        <v>0</v>
      </c>
      <c r="L78" s="64" t="n">
        <v>0</v>
      </c>
      <c r="M78" s="64" t="n">
        <v>0</v>
      </c>
      <c r="N78" s="89" t="n">
        <f aca="false">E78-(E78*$D$6/100)-$D$7*COUNTIF(F78:M78,"&gt;0")</f>
        <v>49984.9995</v>
      </c>
      <c r="O78" s="89" t="n">
        <f aca="false">E78+(E78*$D$6/100)+$D$7*COUNTIF(F78:M78,"&gt;0")</f>
        <v>50015.0005</v>
      </c>
      <c r="P78" s="105" t="n">
        <v>49995.42</v>
      </c>
      <c r="Q78" s="67" t="n">
        <v>49994.31</v>
      </c>
      <c r="R78" s="105" t="n">
        <v>49996.5</v>
      </c>
      <c r="S78" s="67" t="n">
        <v>100</v>
      </c>
      <c r="T78" s="106" t="n">
        <f aca="false">P78-(R78-Q78)/2-$P$13</f>
        <v>49994.31607781</v>
      </c>
      <c r="U78" s="106" t="n">
        <f aca="false">P78+(R78-Q78)/2-$P$13</f>
        <v>49996.50607781</v>
      </c>
      <c r="V78" s="106" t="n">
        <f aca="false">P78-$P$13</f>
        <v>49995.41107781</v>
      </c>
      <c r="W78" s="69" t="n">
        <f aca="false">(V78-E78)/E78%</f>
        <v>-0.00917784437999944</v>
      </c>
      <c r="X78" s="89" t="n">
        <f aca="false">V78-E78</f>
        <v>-4.58892218999972</v>
      </c>
      <c r="Y78" s="70" t="str">
        <f aca="false">IFERROR(__xludf.dummyfunction("IF(ISBETWEEN(V78,N78,O78),""Pass"",""Fail"")"),"Pass")</f>
        <v>Pass</v>
      </c>
      <c r="Z78" s="70" t="str">
        <f aca="false">IFERROR(__xludf.dummyfunction("if(ISBETWEEN(T78,N78,O78),""Pass"",""Fail"")"),"Pass")</f>
        <v>Pass</v>
      </c>
      <c r="AA78" s="71" t="str">
        <f aca="false">IFERROR(__xludf.dummyfunction("if(ISBETWEEN(U78,N78,O78),""Pass"",""Fail"")"),"Pass")</f>
        <v>Pass</v>
      </c>
    </row>
    <row r="79" customFormat="false" ht="15.75" hidden="false" customHeight="false" outlineLevel="0" collapsed="false">
      <c r="E79" s="63" t="n">
        <f aca="false">F79*100000+G79*10000+H79*1000+I79*100+J79*10+K79+L79*0.1+M79*0.01</f>
        <v>60000</v>
      </c>
      <c r="F79" s="64" t="n">
        <v>0</v>
      </c>
      <c r="G79" s="64" t="n">
        <v>6</v>
      </c>
      <c r="H79" s="64" t="n">
        <v>0</v>
      </c>
      <c r="I79" s="64" t="n">
        <v>0</v>
      </c>
      <c r="J79" s="64" t="n">
        <v>0</v>
      </c>
      <c r="K79" s="64" t="n">
        <v>0</v>
      </c>
      <c r="L79" s="64" t="n">
        <v>0</v>
      </c>
      <c r="M79" s="64" t="n">
        <v>0</v>
      </c>
      <c r="N79" s="89" t="n">
        <f aca="false">E79-(E79*$D$6/100)-$D$7*COUNTIF(F79:M79,"&gt;0")</f>
        <v>59981.9995</v>
      </c>
      <c r="O79" s="89" t="n">
        <f aca="false">E79+(E79*$D$6/100)+$D$7*COUNTIF(F79:M79,"&gt;0")</f>
        <v>60018.0005</v>
      </c>
      <c r="P79" s="105" t="n">
        <v>59994.53</v>
      </c>
      <c r="Q79" s="67" t="n">
        <v>59994.01</v>
      </c>
      <c r="R79" s="67" t="n">
        <v>59996.16</v>
      </c>
      <c r="S79" s="67" t="n">
        <v>100</v>
      </c>
      <c r="T79" s="106" t="n">
        <f aca="false">P79-(R79-Q79)/2-$P$13</f>
        <v>59993.44607781</v>
      </c>
      <c r="U79" s="106" t="n">
        <f aca="false">P79+(R79-Q79)/2-$P$13</f>
        <v>59995.59607781</v>
      </c>
      <c r="V79" s="106" t="n">
        <f aca="false">P79-$P$13</f>
        <v>59994.52107781</v>
      </c>
      <c r="W79" s="69" t="n">
        <f aca="false">(V79-E79)/E79%</f>
        <v>-0.0091315369833319</v>
      </c>
      <c r="X79" s="89" t="n">
        <f aca="false">V79-E79</f>
        <v>-5.47892218999914</v>
      </c>
      <c r="Y79" s="70" t="str">
        <f aca="false">IFERROR(__xludf.dummyfunction("IF(ISBETWEEN(V79,N79,O79),""Pass"",""Fail"")"),"Pass")</f>
        <v>Pass</v>
      </c>
      <c r="Z79" s="70" t="str">
        <f aca="false">IFERROR(__xludf.dummyfunction("if(ISBETWEEN(T79,N79,O79),""Pass"",""Fail"")"),"Pass")</f>
        <v>Pass</v>
      </c>
      <c r="AA79" s="71" t="str">
        <f aca="false">IFERROR(__xludf.dummyfunction("if(ISBETWEEN(U79,N79,O79),""Pass"",""Fail"")"),"Pass")</f>
        <v>Pass</v>
      </c>
    </row>
    <row r="80" customFormat="false" ht="15.75" hidden="false" customHeight="false" outlineLevel="0" collapsed="false">
      <c r="E80" s="63" t="n">
        <f aca="false">F80*100000+G80*10000+H80*1000+I80*100+J80*10+K80+L80*0.1+M80*0.01</f>
        <v>70000</v>
      </c>
      <c r="F80" s="64" t="n">
        <v>0</v>
      </c>
      <c r="G80" s="64" t="n">
        <v>7</v>
      </c>
      <c r="H80" s="64" t="n">
        <v>0</v>
      </c>
      <c r="I80" s="64" t="n">
        <v>0</v>
      </c>
      <c r="J80" s="64" t="n">
        <v>0</v>
      </c>
      <c r="K80" s="64" t="n">
        <v>0</v>
      </c>
      <c r="L80" s="64" t="n">
        <v>0</v>
      </c>
      <c r="M80" s="64" t="n">
        <v>0</v>
      </c>
      <c r="N80" s="89" t="n">
        <f aca="false">E80-(E80*$D$6/100)-$D$7*COUNTIF(F80:M80,"&gt;0")</f>
        <v>69978.9995</v>
      </c>
      <c r="O80" s="89" t="n">
        <f aca="false">E80+(E80*$D$6/100)+$D$7*COUNTIF(F80:M80,"&gt;0")</f>
        <v>70021.0005</v>
      </c>
      <c r="P80" s="105" t="n">
        <v>69993.57</v>
      </c>
      <c r="Q80" s="67" t="n">
        <v>69992.02</v>
      </c>
      <c r="R80" s="67" t="n">
        <v>69994.74</v>
      </c>
      <c r="S80" s="67" t="n">
        <v>100</v>
      </c>
      <c r="T80" s="106" t="n">
        <f aca="false">P80-(R80-Q80)/2-$P$13</f>
        <v>69992.20107781</v>
      </c>
      <c r="U80" s="106" t="n">
        <f aca="false">P80+(R80-Q80)/2-$P$13</f>
        <v>69994.92107781</v>
      </c>
      <c r="V80" s="106" t="n">
        <f aca="false">P80-$P$13</f>
        <v>69993.56107781</v>
      </c>
      <c r="W80" s="69" t="n">
        <f aca="false">(V80-E80)/E80%</f>
        <v>-0.0091984602714157</v>
      </c>
      <c r="X80" s="89" t="n">
        <f aca="false">V80-E80</f>
        <v>-6.43892218999099</v>
      </c>
      <c r="Y80" s="70" t="str">
        <f aca="false">IFERROR(__xludf.dummyfunction("IF(ISBETWEEN(V80,N80,O80),""Pass"",""Fail"")"),"Pass")</f>
        <v>Pass</v>
      </c>
      <c r="Z80" s="70" t="str">
        <f aca="false">IFERROR(__xludf.dummyfunction("if(ISBETWEEN(T80,N80,O80),""Pass"",""Fail"")"),"Pass")</f>
        <v>Pass</v>
      </c>
      <c r="AA80" s="71" t="str">
        <f aca="false">IFERROR(__xludf.dummyfunction("if(ISBETWEEN(U80,N80,O80),""Pass"",""Fail"")"),"Pass")</f>
        <v>Pass</v>
      </c>
    </row>
    <row r="81" customFormat="false" ht="15.75" hidden="false" customHeight="false" outlineLevel="0" collapsed="false">
      <c r="E81" s="63" t="n">
        <f aca="false">F81*100000+G81*10000+H81*1000+I81*100+J81*10+K81+L81*0.1+M81*0.01</f>
        <v>80000</v>
      </c>
      <c r="F81" s="64" t="n">
        <v>0</v>
      </c>
      <c r="G81" s="64" t="n">
        <v>8</v>
      </c>
      <c r="H81" s="64" t="n">
        <v>0</v>
      </c>
      <c r="I81" s="64" t="n">
        <v>0</v>
      </c>
      <c r="J81" s="64" t="n">
        <v>0</v>
      </c>
      <c r="K81" s="64" t="n">
        <v>0</v>
      </c>
      <c r="L81" s="64" t="n">
        <v>0</v>
      </c>
      <c r="M81" s="64" t="n">
        <v>0</v>
      </c>
      <c r="N81" s="89" t="n">
        <f aca="false">E81-(E81*$D$6/100)-$D$7*COUNTIF(F81:M81,"&gt;0")</f>
        <v>79975.9995</v>
      </c>
      <c r="O81" s="89" t="n">
        <f aca="false">E81+(E81*$D$6/100)+$D$7*COUNTIF(F81:M81,"&gt;0")</f>
        <v>80024.0005</v>
      </c>
      <c r="P81" s="105" t="n">
        <v>79992.69</v>
      </c>
      <c r="Q81" s="67" t="n">
        <v>79990.42</v>
      </c>
      <c r="R81" s="67" t="n">
        <v>79994.74</v>
      </c>
      <c r="S81" s="67" t="n">
        <v>100</v>
      </c>
      <c r="T81" s="106" t="n">
        <f aca="false">P81-(R81-Q81)/2-$P$13</f>
        <v>79990.52107781</v>
      </c>
      <c r="U81" s="106" t="n">
        <f aca="false">P81+(R81-Q81)/2-$P$13</f>
        <v>79994.84107781</v>
      </c>
      <c r="V81" s="106" t="n">
        <f aca="false">P81-$P$13</f>
        <v>79992.68107781</v>
      </c>
      <c r="W81" s="69" t="n">
        <f aca="false">(V81-E81)/E81%</f>
        <v>-0.00914865273749456</v>
      </c>
      <c r="X81" s="89" t="n">
        <f aca="false">V81-E81</f>
        <v>-7.31892218999565</v>
      </c>
      <c r="Y81" s="70" t="str">
        <f aca="false">IFERROR(__xludf.dummyfunction("IF(ISBETWEEN(V81,N81,O81),""Pass"",""Fail"")"),"Pass")</f>
        <v>Pass</v>
      </c>
      <c r="Z81" s="70" t="str">
        <f aca="false">IFERROR(__xludf.dummyfunction("if(ISBETWEEN(T81,N81,O81),""Pass"",""Fail"")"),"Pass")</f>
        <v>Pass</v>
      </c>
      <c r="AA81" s="71" t="str">
        <f aca="false">IFERROR(__xludf.dummyfunction("if(ISBETWEEN(U81,N81,O81),""Pass"",""Fail"")"),"Pass")</f>
        <v>Pass</v>
      </c>
    </row>
    <row r="82" customFormat="false" ht="15.75" hidden="false" customHeight="false" outlineLevel="0" collapsed="false">
      <c r="E82" s="63" t="n">
        <f aca="false">F82*100000+G82*10000+H82*1000+I82*100+J82*10+K82+L82*0.1+M82*0.01</f>
        <v>90000</v>
      </c>
      <c r="F82" s="64" t="n">
        <v>0</v>
      </c>
      <c r="G82" s="64" t="n">
        <v>9</v>
      </c>
      <c r="H82" s="64" t="n">
        <v>0</v>
      </c>
      <c r="I82" s="64" t="n">
        <v>0</v>
      </c>
      <c r="J82" s="64" t="n">
        <v>0</v>
      </c>
      <c r="K82" s="64" t="n">
        <v>0</v>
      </c>
      <c r="L82" s="64" t="n">
        <v>0</v>
      </c>
      <c r="M82" s="64" t="n">
        <v>0</v>
      </c>
      <c r="N82" s="89" t="n">
        <f aca="false">E82-(E82*$D$6/100)-$D$7*COUNTIF(F82:M82,"&gt;0")</f>
        <v>89972.9995</v>
      </c>
      <c r="O82" s="89" t="n">
        <f aca="false">E82+(E82*$D$6/100)+$D$7*COUNTIF(F82:M82,"&gt;0")</f>
        <v>90027.0005</v>
      </c>
      <c r="P82" s="105" t="n">
        <v>89991.87</v>
      </c>
      <c r="Q82" s="67" t="n">
        <v>89990.41</v>
      </c>
      <c r="R82" s="67" t="n">
        <v>89995.6</v>
      </c>
      <c r="S82" s="67" t="n">
        <v>100</v>
      </c>
      <c r="T82" s="106" t="n">
        <f aca="false">P82-(R82-Q82)/2-$P$13</f>
        <v>89989.26607781</v>
      </c>
      <c r="U82" s="106" t="n">
        <f aca="false">P82+(R82-Q82)/2-$P$13</f>
        <v>89994.45607781</v>
      </c>
      <c r="V82" s="106" t="n">
        <f aca="false">P82-$P$13</f>
        <v>89991.86107781</v>
      </c>
      <c r="W82" s="69" t="n">
        <f aca="false">(V82-E82)/E82%</f>
        <v>-0.0090432468777807</v>
      </c>
      <c r="X82" s="89" t="n">
        <f aca="false">V82-E82</f>
        <v>-8.13892219000263</v>
      </c>
      <c r="Y82" s="70" t="str">
        <f aca="false">IFERROR(__xludf.dummyfunction("IF(ISBETWEEN(V82,N82,O82),""Pass"",""Fail"")"),"Pass")</f>
        <v>Pass</v>
      </c>
      <c r="Z82" s="70" t="str">
        <f aca="false">IFERROR(__xludf.dummyfunction("if(ISBETWEEN(T82,N82,O82),""Pass"",""Fail"")"),"Pass")</f>
        <v>Pass</v>
      </c>
      <c r="AA82" s="71" t="str">
        <f aca="false">IFERROR(__xludf.dummyfunction("if(ISBETWEEN(U82,N82,O82),""Pass"",""Fail"")"),"Pass")</f>
        <v>Pass</v>
      </c>
    </row>
    <row r="83" customFormat="false" ht="15.75" hidden="false" customHeight="false" outlineLevel="0" collapsed="false">
      <c r="E83" s="72" t="n">
        <f aca="false">F83*100000+G83*10000+H83*1000+I83*100+J83*10+K83+L83*0.1+M83*0.01</f>
        <v>100000</v>
      </c>
      <c r="F83" s="73" t="n">
        <v>0</v>
      </c>
      <c r="G83" s="73" t="n">
        <v>10</v>
      </c>
      <c r="H83" s="73" t="n">
        <v>0</v>
      </c>
      <c r="I83" s="73" t="n">
        <v>0</v>
      </c>
      <c r="J83" s="73" t="n">
        <v>0</v>
      </c>
      <c r="K83" s="73" t="n">
        <v>0</v>
      </c>
      <c r="L83" s="73" t="n">
        <v>0</v>
      </c>
      <c r="M83" s="73" t="n">
        <v>0</v>
      </c>
      <c r="N83" s="85" t="n">
        <f aca="false">E83-(E83*$D$6/100)-$D$7*COUNTIF(F83:M83,"&gt;0")</f>
        <v>99969.9995</v>
      </c>
      <c r="O83" s="85" t="n">
        <f aca="false">E83+(E83*$D$6/100)+$D$7*COUNTIF(F83:M83,"&gt;0")</f>
        <v>100030.0005</v>
      </c>
      <c r="P83" s="102" t="n">
        <v>99990.77</v>
      </c>
      <c r="Q83" s="76" t="n">
        <v>99990.18</v>
      </c>
      <c r="R83" s="76" t="n">
        <v>99992.81</v>
      </c>
      <c r="S83" s="76" t="n">
        <v>100</v>
      </c>
      <c r="T83" s="103" t="n">
        <f aca="false">P83-(R83-Q83)/2-$P$13</f>
        <v>99989.44607781</v>
      </c>
      <c r="U83" s="103" t="n">
        <f aca="false">P83+(R83-Q83)/2-$P$13</f>
        <v>99992.07607781</v>
      </c>
      <c r="V83" s="103" t="n">
        <f aca="false">P83-$P$13</f>
        <v>99990.76107781</v>
      </c>
      <c r="W83" s="78" t="n">
        <f aca="false">(V83-E83)/E83%</f>
        <v>-0.0092389221899939</v>
      </c>
      <c r="X83" s="85" t="n">
        <f aca="false">V83-E83</f>
        <v>-9.2389221899939</v>
      </c>
      <c r="Y83" s="79" t="str">
        <f aca="false">IFERROR(__xludf.dummyfunction("IF(ISBETWEEN(V83,N83,O83),""Pass"",""Fail"")"),"Pass")</f>
        <v>Pass</v>
      </c>
      <c r="Z83" s="79" t="str">
        <f aca="false">IFERROR(__xludf.dummyfunction("if(ISBETWEEN(T83,N83,O83),""Pass"",""Fail"")"),"Pass")</f>
        <v>Pass</v>
      </c>
      <c r="AA83" s="80" t="str">
        <f aca="false">IFERROR(__xludf.dummyfunction("if(ISBETWEEN(U83,N83,O83),""Pass"",""Fail"")"),"Pass")</f>
        <v>Pass</v>
      </c>
    </row>
    <row r="84" customFormat="false" ht="15.75" hidden="false" customHeight="false" outlineLevel="0" collapsed="false">
      <c r="E84" s="54" t="n">
        <f aca="false">F84*100000+G84*10000+H84*1000+I84*100+J84*10+K84+L84*0.1+M84*0.01</f>
        <v>100000</v>
      </c>
      <c r="F84" s="55" t="n">
        <v>1</v>
      </c>
      <c r="G84" s="55" t="n">
        <v>0</v>
      </c>
      <c r="H84" s="55" t="n">
        <v>0</v>
      </c>
      <c r="I84" s="55" t="n">
        <v>0</v>
      </c>
      <c r="J84" s="55" t="n">
        <v>0</v>
      </c>
      <c r="K84" s="55" t="n">
        <v>0</v>
      </c>
      <c r="L84" s="55" t="n">
        <v>0</v>
      </c>
      <c r="M84" s="55" t="n">
        <v>0</v>
      </c>
      <c r="N84" s="86" t="n">
        <f aca="false">E84-(E84*$D$6/100)-$D$7*COUNTIF(F84:M84,"&gt;0")</f>
        <v>99969.9995</v>
      </c>
      <c r="O84" s="86" t="n">
        <f aca="false">E84+(E84*$D$6/100)+$D$7*COUNTIF(F84:M84,"&gt;0")</f>
        <v>100030.0005</v>
      </c>
      <c r="P84" s="107" t="n">
        <v>100005.6</v>
      </c>
      <c r="Q84" s="58" t="n">
        <v>100004.7</v>
      </c>
      <c r="R84" s="107" t="n">
        <v>100009</v>
      </c>
      <c r="S84" s="58" t="n">
        <v>100</v>
      </c>
      <c r="T84" s="108" t="n">
        <f aca="false">P84-(R84-Q84)/2-$P$13</f>
        <v>100003.44107781</v>
      </c>
      <c r="U84" s="108" t="n">
        <f aca="false">P84+(R84-Q84)/2-$P$13</f>
        <v>100007.74107781</v>
      </c>
      <c r="V84" s="108" t="n">
        <f aca="false">P84-$P$13</f>
        <v>100005.59107781</v>
      </c>
      <c r="W84" s="60" t="n">
        <f aca="false">(V84-E84)/E84%</f>
        <v>0.00559107781000785</v>
      </c>
      <c r="X84" s="86" t="n">
        <f aca="false">V84-E84</f>
        <v>5.59107781000785</v>
      </c>
      <c r="Y84" s="61" t="str">
        <f aca="false">IFERROR(__xludf.dummyfunction("IF(ISBETWEEN(V84,N84,O84),""Pass"",""Fail"")"),"Pass")</f>
        <v>Pass</v>
      </c>
      <c r="Z84" s="61" t="str">
        <f aca="false">IFERROR(__xludf.dummyfunction("if(ISBETWEEN(T84,N84,O84),""Pass"",""Fail"")"),"Pass")</f>
        <v>Pass</v>
      </c>
      <c r="AA84" s="62" t="str">
        <f aca="false">IFERROR(__xludf.dummyfunction("if(ISBETWEEN(U84,N84,O84),""Pass"",""Fail"")"),"Pass")</f>
        <v>Pass</v>
      </c>
    </row>
    <row r="85" customFormat="false" ht="15.75" hidden="false" customHeight="false" outlineLevel="0" collapsed="false">
      <c r="E85" s="63" t="n">
        <f aca="false">F85*100000+G85*10000+H85*1000+I85*100+J85*10+K85+L85*0.1+M85*0.01</f>
        <v>200000</v>
      </c>
      <c r="F85" s="64" t="n">
        <v>2</v>
      </c>
      <c r="G85" s="64" t="n">
        <v>0</v>
      </c>
      <c r="H85" s="64" t="n">
        <v>0</v>
      </c>
      <c r="I85" s="64" t="n">
        <v>0</v>
      </c>
      <c r="J85" s="64" t="n">
        <v>0</v>
      </c>
      <c r="K85" s="64" t="n">
        <v>0</v>
      </c>
      <c r="L85" s="64" t="n">
        <v>0</v>
      </c>
      <c r="M85" s="64" t="n">
        <v>0</v>
      </c>
      <c r="N85" s="89" t="n">
        <f aca="false">E85-(E85*$D$6/100)-$D$7*COUNTIF(F85:M85,"&gt;0")</f>
        <v>199939.9995</v>
      </c>
      <c r="O85" s="89" t="n">
        <f aca="false">E85+(E85*$D$6/100)+$D$7*COUNTIF(F85:M85,"&gt;0")</f>
        <v>200060.0005</v>
      </c>
      <c r="P85" s="109" t="n">
        <v>200046.3</v>
      </c>
      <c r="Q85" s="67" t="n">
        <v>200038.4</v>
      </c>
      <c r="R85" s="67" t="n">
        <v>200058.4</v>
      </c>
      <c r="S85" s="67" t="n">
        <v>100</v>
      </c>
      <c r="T85" s="110" t="n">
        <f aca="false">P85-(R85-Q85)/2-$P$13</f>
        <v>200036.29107781</v>
      </c>
      <c r="U85" s="110" t="n">
        <f aca="false">P85+(R85-Q85)/2-$P$13</f>
        <v>200056.29107781</v>
      </c>
      <c r="V85" s="110" t="n">
        <f aca="false">P85-$P$13</f>
        <v>200046.29107781</v>
      </c>
      <c r="W85" s="69" t="n">
        <f aca="false">(V85-E85)/E85%</f>
        <v>0.0231455389049952</v>
      </c>
      <c r="X85" s="89" t="n">
        <f aca="false">V85-E85</f>
        <v>46.2910778099904</v>
      </c>
      <c r="Y85" s="70" t="str">
        <f aca="false">IFERROR(__xludf.dummyfunction("IF(ISBETWEEN(V85,N85,O85),""Pass"",""Fail"")"),"Pass")</f>
        <v>Pass</v>
      </c>
      <c r="Z85" s="70" t="str">
        <f aca="false">IFERROR(__xludf.dummyfunction("if(ISBETWEEN(T85,N85,O85),""Pass"",""Fail"")"),"Pass")</f>
        <v>Pass</v>
      </c>
      <c r="AA85" s="71" t="str">
        <f aca="false">IFERROR(__xludf.dummyfunction("if(ISBETWEEN(U85,N85,O85),""Pass"",""Fail"")"),"Pass")</f>
        <v>Pass</v>
      </c>
    </row>
    <row r="86" customFormat="false" ht="15.75" hidden="false" customHeight="false" outlineLevel="0" collapsed="false">
      <c r="E86" s="63" t="n">
        <f aca="false">F86*100000+G86*10000+H86*1000+I86*100+J86*10+K86+L86*0.1+M86*0.01</f>
        <v>300000</v>
      </c>
      <c r="F86" s="64" t="n">
        <v>3</v>
      </c>
      <c r="G86" s="64" t="n">
        <v>0</v>
      </c>
      <c r="H86" s="64" t="n">
        <v>0</v>
      </c>
      <c r="I86" s="64" t="n">
        <v>0</v>
      </c>
      <c r="J86" s="64" t="n">
        <v>0</v>
      </c>
      <c r="K86" s="64" t="n">
        <v>0</v>
      </c>
      <c r="L86" s="64" t="n">
        <v>0</v>
      </c>
      <c r="M86" s="64" t="n">
        <v>0</v>
      </c>
      <c r="N86" s="89" t="n">
        <f aca="false">E86-(E86*$D$6/100)-$D$7*COUNTIF(F86:M86,"&gt;0")</f>
        <v>299909.9995</v>
      </c>
      <c r="O86" s="89" t="n">
        <f aca="false">E86+(E86*$D$6/100)+$D$7*COUNTIF(F86:M86,"&gt;0")</f>
        <v>300090.0005</v>
      </c>
      <c r="P86" s="109" t="n">
        <v>300066.3</v>
      </c>
      <c r="Q86" s="67" t="n">
        <v>300061.1</v>
      </c>
      <c r="R86" s="67" t="n">
        <v>300070.6</v>
      </c>
      <c r="S86" s="67" t="n">
        <v>100</v>
      </c>
      <c r="T86" s="110" t="n">
        <f aca="false">P86-(R86-Q86)/2-$P$13</f>
        <v>300061.54107781</v>
      </c>
      <c r="U86" s="110" t="n">
        <f aca="false">P86+(R86-Q86)/2-$P$13</f>
        <v>300071.04107781</v>
      </c>
      <c r="V86" s="110" t="n">
        <f aca="false">P86-$P$13</f>
        <v>300066.29107781</v>
      </c>
      <c r="W86" s="69" t="n">
        <f aca="false">(V86-E86)/E86%</f>
        <v>0.0220970259366635</v>
      </c>
      <c r="X86" s="89" t="n">
        <f aca="false">V86-E86</f>
        <v>66.2910778099904</v>
      </c>
      <c r="Y86" s="70" t="str">
        <f aca="false">IFERROR(__xludf.dummyfunction("IF(ISBETWEEN(V86,N86,O86),""Pass"",""Fail"")"),"Pass")</f>
        <v>Pass</v>
      </c>
      <c r="Z86" s="70" t="str">
        <f aca="false">IFERROR(__xludf.dummyfunction("if(ISBETWEEN(T86,N86,O86),""Pass"",""Fail"")"),"Pass")</f>
        <v>Pass</v>
      </c>
      <c r="AA86" s="71" t="str">
        <f aca="false">IFERROR(__xludf.dummyfunction("if(ISBETWEEN(U86,N86,O86),""Pass"",""Fail"")"),"Pass")</f>
        <v>Pass</v>
      </c>
    </row>
    <row r="87" customFormat="false" ht="15.75" hidden="false" customHeight="false" outlineLevel="0" collapsed="false">
      <c r="E87" s="63" t="n">
        <f aca="false">F87*100000+G87*10000+H87*1000+I87*100+J87*10+K87+L87*0.1+M87*0.01</f>
        <v>400000</v>
      </c>
      <c r="F87" s="64" t="n">
        <v>4</v>
      </c>
      <c r="G87" s="64" t="n">
        <v>0</v>
      </c>
      <c r="H87" s="64" t="n">
        <v>0</v>
      </c>
      <c r="I87" s="64" t="n">
        <v>0</v>
      </c>
      <c r="J87" s="64" t="n">
        <v>0</v>
      </c>
      <c r="K87" s="64" t="n">
        <v>0</v>
      </c>
      <c r="L87" s="64" t="n">
        <v>0</v>
      </c>
      <c r="M87" s="64" t="n">
        <v>0</v>
      </c>
      <c r="N87" s="89" t="n">
        <f aca="false">E87-(E87*$D$6/100)-$D$7*COUNTIF(F87:M87,"&gt;0")</f>
        <v>399879.9995</v>
      </c>
      <c r="O87" s="89" t="n">
        <f aca="false">E87+(E87*$D$6/100)+$D$7*COUNTIF(F87:M87,"&gt;0")</f>
        <v>400120.0005</v>
      </c>
      <c r="P87" s="109" t="n">
        <v>400087</v>
      </c>
      <c r="Q87" s="67" t="n">
        <v>400079.6</v>
      </c>
      <c r="R87" s="67" t="n">
        <v>400108.4</v>
      </c>
      <c r="S87" s="67" t="n">
        <v>100</v>
      </c>
      <c r="T87" s="110" t="n">
        <f aca="false">P87-(R87-Q87)/2-$P$13</f>
        <v>400072.59107781</v>
      </c>
      <c r="U87" s="110" t="n">
        <f aca="false">P87+(R87-Q87)/2-$P$13</f>
        <v>400101.39107781</v>
      </c>
      <c r="V87" s="110" t="n">
        <f aca="false">P87-$P$13</f>
        <v>400086.99107781</v>
      </c>
      <c r="W87" s="69" t="n">
        <f aca="false">(V87-E87)/E87%</f>
        <v>0.0217477694525005</v>
      </c>
      <c r="X87" s="89" t="n">
        <f aca="false">V87-E87</f>
        <v>86.991077810002</v>
      </c>
      <c r="Y87" s="70" t="str">
        <f aca="false">IFERROR(__xludf.dummyfunction("IF(ISBETWEEN(V87,N87,O87),""Pass"",""Fail"")"),"Pass")</f>
        <v>Pass</v>
      </c>
      <c r="Z87" s="70" t="str">
        <f aca="false">IFERROR(__xludf.dummyfunction("if(ISBETWEEN(T87,N87,O87),""Pass"",""Fail"")"),"Pass")</f>
        <v>Pass</v>
      </c>
      <c r="AA87" s="71" t="str">
        <f aca="false">IFERROR(__xludf.dummyfunction("if(ISBETWEEN(U87,N87,O87),""Pass"",""Fail"")"),"Pass")</f>
        <v>Pass</v>
      </c>
    </row>
    <row r="88" customFormat="false" ht="15.75" hidden="false" customHeight="false" outlineLevel="0" collapsed="false">
      <c r="E88" s="63" t="n">
        <f aca="false">F88*100000+G88*10000+H88*1000+I88*100+J88*10+K88+L88*0.1+M88*0.01</f>
        <v>500000</v>
      </c>
      <c r="F88" s="64" t="n">
        <v>5</v>
      </c>
      <c r="G88" s="64" t="n">
        <v>0</v>
      </c>
      <c r="H88" s="64" t="n">
        <v>0</v>
      </c>
      <c r="I88" s="64" t="n">
        <v>0</v>
      </c>
      <c r="J88" s="64" t="n">
        <v>0</v>
      </c>
      <c r="K88" s="64" t="n">
        <v>0</v>
      </c>
      <c r="L88" s="64" t="n">
        <v>0</v>
      </c>
      <c r="M88" s="64" t="n">
        <v>0</v>
      </c>
      <c r="N88" s="89" t="n">
        <f aca="false">E88-(E88*$D$6/100)-$D$7*COUNTIF(F88:M88,"&gt;0")</f>
        <v>499849.9995</v>
      </c>
      <c r="O88" s="89" t="n">
        <f aca="false">E88+(E88*$D$6/100)+$D$7*COUNTIF(F88:M88,"&gt;0")</f>
        <v>500150.0005</v>
      </c>
      <c r="P88" s="109" t="n">
        <v>500084.4</v>
      </c>
      <c r="Q88" s="67" t="n">
        <v>500059.9</v>
      </c>
      <c r="R88" s="67" t="n">
        <v>500092.9</v>
      </c>
      <c r="S88" s="67" t="n">
        <v>100</v>
      </c>
      <c r="T88" s="110" t="n">
        <f aca="false">P88-(R88-Q88)/2-$P$13</f>
        <v>500067.89107781</v>
      </c>
      <c r="U88" s="110" t="n">
        <f aca="false">P88+(R88-Q88)/2-$P$13</f>
        <v>500100.89107781</v>
      </c>
      <c r="V88" s="110" t="n">
        <f aca="false">P88-$P$13</f>
        <v>500084.39107781</v>
      </c>
      <c r="W88" s="69" t="n">
        <f aca="false">(V88-E88)/E88%</f>
        <v>0.0168782155620051</v>
      </c>
      <c r="X88" s="89" t="n">
        <f aca="false">V88-E88</f>
        <v>84.3910778100253</v>
      </c>
      <c r="Y88" s="70" t="str">
        <f aca="false">IFERROR(__xludf.dummyfunction("IF(ISBETWEEN(V88,N88,O88),""Pass"",""Fail"")"),"Pass")</f>
        <v>Pass</v>
      </c>
      <c r="Z88" s="70" t="str">
        <f aca="false">IFERROR(__xludf.dummyfunction("if(ISBETWEEN(T88,N88,O88),""Pass"",""Fail"")"),"Pass")</f>
        <v>Pass</v>
      </c>
      <c r="AA88" s="71" t="str">
        <f aca="false">IFERROR(__xludf.dummyfunction("if(ISBETWEEN(U88,N88,O88),""Pass"",""Fail"")"),"Pass")</f>
        <v>Pass</v>
      </c>
    </row>
    <row r="89" customFormat="false" ht="15.75" hidden="false" customHeight="false" outlineLevel="0" collapsed="false">
      <c r="E89" s="63" t="n">
        <f aca="false">F89*100000+G89*10000+H89*1000+I89*100+J89*10+K89+L89*0.1+M89*0.01</f>
        <v>600000</v>
      </c>
      <c r="F89" s="64" t="n">
        <v>6</v>
      </c>
      <c r="G89" s="64" t="n">
        <v>0</v>
      </c>
      <c r="H89" s="64" t="n">
        <v>0</v>
      </c>
      <c r="I89" s="64" t="n">
        <v>0</v>
      </c>
      <c r="J89" s="64" t="n">
        <v>0</v>
      </c>
      <c r="K89" s="64" t="n">
        <v>0</v>
      </c>
      <c r="L89" s="64" t="n">
        <v>0</v>
      </c>
      <c r="M89" s="64" t="n">
        <v>0</v>
      </c>
      <c r="N89" s="89" t="n">
        <f aca="false">E89-(E89*$D$6/100)-$D$7*COUNTIF(F89:M89,"&gt;0")</f>
        <v>599819.9995</v>
      </c>
      <c r="O89" s="89" t="n">
        <f aca="false">E89+(E89*$D$6/100)+$D$7*COUNTIF(F89:M89,"&gt;0")</f>
        <v>600180.0005</v>
      </c>
      <c r="P89" s="109" t="n">
        <v>600076.3</v>
      </c>
      <c r="Q89" s="67" t="n">
        <v>600062.8</v>
      </c>
      <c r="R89" s="67" t="n">
        <v>600107.8</v>
      </c>
      <c r="S89" s="67" t="n">
        <v>100</v>
      </c>
      <c r="T89" s="110" t="n">
        <f aca="false">P89-(R89-Q89)/2-$P$13</f>
        <v>600053.79107781</v>
      </c>
      <c r="U89" s="110" t="n">
        <f aca="false">P89+(R89-Q89)/2-$P$13</f>
        <v>600098.79107781</v>
      </c>
      <c r="V89" s="110" t="n">
        <f aca="false">P89-$P$13</f>
        <v>600076.29107781</v>
      </c>
      <c r="W89" s="69" t="n">
        <f aca="false">(V89-E89)/E89%</f>
        <v>0.0127151796349984</v>
      </c>
      <c r="X89" s="89" t="n">
        <f aca="false">V89-E89</f>
        <v>76.2910778099904</v>
      </c>
      <c r="Y89" s="70" t="str">
        <f aca="false">IFERROR(__xludf.dummyfunction("IF(ISBETWEEN(V89,N89,O89),""Pass"",""Fail"")"),"Pass")</f>
        <v>Pass</v>
      </c>
      <c r="Z89" s="70" t="str">
        <f aca="false">IFERROR(__xludf.dummyfunction("if(ISBETWEEN(T89,N89,O89),""Pass"",""Fail"")"),"Pass")</f>
        <v>Pass</v>
      </c>
      <c r="AA89" s="71" t="str">
        <f aca="false">IFERROR(__xludf.dummyfunction("if(ISBETWEEN(U89,N89,O89),""Pass"",""Fail"")"),"Pass")</f>
        <v>Pass</v>
      </c>
    </row>
    <row r="90" customFormat="false" ht="15.75" hidden="false" customHeight="false" outlineLevel="0" collapsed="false">
      <c r="E90" s="63" t="n">
        <f aca="false">F90*100000+G90*10000+H90*1000+I90*100+J90*10+K90+L90*0.1+M90*0.01</f>
        <v>700000</v>
      </c>
      <c r="F90" s="64" t="n">
        <v>7</v>
      </c>
      <c r="G90" s="64" t="n">
        <v>0</v>
      </c>
      <c r="H90" s="64" t="n">
        <v>0</v>
      </c>
      <c r="I90" s="64" t="n">
        <v>0</v>
      </c>
      <c r="J90" s="64" t="n">
        <v>0</v>
      </c>
      <c r="K90" s="64" t="n">
        <v>0</v>
      </c>
      <c r="L90" s="64" t="n">
        <v>0</v>
      </c>
      <c r="M90" s="64" t="n">
        <v>0</v>
      </c>
      <c r="N90" s="89" t="n">
        <f aca="false">E90-(E90*$D$6/100)-$D$7*COUNTIF(F90:M90,"&gt;0")</f>
        <v>699789.9995</v>
      </c>
      <c r="O90" s="89" t="n">
        <f aca="false">E90+(E90*$D$6/100)+$D$7*COUNTIF(F90:M90,"&gt;0")</f>
        <v>700210.0005</v>
      </c>
      <c r="P90" s="109" t="n">
        <v>700077.8</v>
      </c>
      <c r="Q90" s="67" t="n">
        <v>700057.2</v>
      </c>
      <c r="R90" s="67" t="n">
        <v>700122.9</v>
      </c>
      <c r="S90" s="67" t="n">
        <v>100</v>
      </c>
      <c r="T90" s="110" t="n">
        <f aca="false">P90-(R90-Q90)/2-$P$13</f>
        <v>700044.94107781</v>
      </c>
      <c r="U90" s="110" t="n">
        <f aca="false">P90+(R90-Q90)/2-$P$13</f>
        <v>700110.64107781</v>
      </c>
      <c r="V90" s="110" t="n">
        <f aca="false">P90-$P$13</f>
        <v>700077.79107781</v>
      </c>
      <c r="W90" s="69" t="n">
        <f aca="false">(V90-E90)/E90%</f>
        <v>0.0111130111157129</v>
      </c>
      <c r="X90" s="89" t="n">
        <f aca="false">V90-E90</f>
        <v>77.7910778099904</v>
      </c>
      <c r="Y90" s="70" t="str">
        <f aca="false">IFERROR(__xludf.dummyfunction("IF(ISBETWEEN(V90,N90,O90),""Pass"",""Fail"")"),"Pass")</f>
        <v>Pass</v>
      </c>
      <c r="Z90" s="70" t="str">
        <f aca="false">IFERROR(__xludf.dummyfunction("if(ISBETWEEN(T90,N90,O90),""Pass"",""Fail"")"),"Pass")</f>
        <v>Pass</v>
      </c>
      <c r="AA90" s="71" t="str">
        <f aca="false">IFERROR(__xludf.dummyfunction("if(ISBETWEEN(U90,N90,O90),""Pass"",""Fail"")"),"Pass")</f>
        <v>Pass</v>
      </c>
    </row>
    <row r="91" customFormat="false" ht="15.75" hidden="false" customHeight="false" outlineLevel="0" collapsed="false">
      <c r="E91" s="63" t="n">
        <f aca="false">F91*100000+G91*10000+H91*1000+I91*100+J91*10+K91+L91*0.1+M91*0.01</f>
        <v>800000</v>
      </c>
      <c r="F91" s="64" t="n">
        <v>8</v>
      </c>
      <c r="G91" s="64" t="n">
        <v>0</v>
      </c>
      <c r="H91" s="64" t="n">
        <v>0</v>
      </c>
      <c r="I91" s="64" t="n">
        <v>0</v>
      </c>
      <c r="J91" s="64" t="n">
        <v>0</v>
      </c>
      <c r="K91" s="64" t="n">
        <v>0</v>
      </c>
      <c r="L91" s="64" t="n">
        <v>0</v>
      </c>
      <c r="M91" s="64" t="n">
        <v>0</v>
      </c>
      <c r="N91" s="89" t="n">
        <f aca="false">E91-(E91*$D$6/100)-$D$7*COUNTIF(F91:M91,"&gt;0")</f>
        <v>799759.9995</v>
      </c>
      <c r="O91" s="89" t="n">
        <f aca="false">E91+(E91*$D$6/100)+$D$7*COUNTIF(F91:M91,"&gt;0")</f>
        <v>800240.0005</v>
      </c>
      <c r="P91" s="109" t="n">
        <v>800073.7</v>
      </c>
      <c r="Q91" s="67" t="n">
        <v>800058.6</v>
      </c>
      <c r="R91" s="67" t="n">
        <v>800109.7</v>
      </c>
      <c r="S91" s="67" t="n">
        <v>100</v>
      </c>
      <c r="T91" s="110" t="n">
        <f aca="false">P91-(R91-Q91)/2-$P$13</f>
        <v>800048.14107781</v>
      </c>
      <c r="U91" s="110" t="n">
        <f aca="false">P91+(R91-Q91)/2-$P$13</f>
        <v>800099.24107781</v>
      </c>
      <c r="V91" s="110" t="n">
        <f aca="false">P91-$P$13</f>
        <v>800073.69107781</v>
      </c>
      <c r="W91" s="69" t="n">
        <f aca="false">(V91-E91)/E91%</f>
        <v>0.00921138472623716</v>
      </c>
      <c r="X91" s="89" t="n">
        <f aca="false">V91-E91</f>
        <v>73.6910778098973</v>
      </c>
      <c r="Y91" s="70" t="str">
        <f aca="false">IFERROR(__xludf.dummyfunction("IF(ISBETWEEN(V91,N91,O91),""Pass"",""Fail"")"),"Pass")</f>
        <v>Pass</v>
      </c>
      <c r="Z91" s="70" t="str">
        <f aca="false">IFERROR(__xludf.dummyfunction("if(ISBETWEEN(T91,N91,O91),""Pass"",""Fail"")"),"Pass")</f>
        <v>Pass</v>
      </c>
      <c r="AA91" s="71" t="str">
        <f aca="false">IFERROR(__xludf.dummyfunction("if(ISBETWEEN(U91,N91,O91),""Pass"",""Fail"")"),"Pass")</f>
        <v>Pass</v>
      </c>
    </row>
    <row r="92" customFormat="false" ht="15.75" hidden="false" customHeight="false" outlineLevel="0" collapsed="false">
      <c r="E92" s="63" t="n">
        <f aca="false">F92*100000+G92*10000+H92*1000+I92*100+J92*10+K92+L92*0.1+M92*0.01</f>
        <v>900000</v>
      </c>
      <c r="F92" s="64" t="n">
        <v>9</v>
      </c>
      <c r="G92" s="64" t="n">
        <v>0</v>
      </c>
      <c r="H92" s="64" t="n">
        <v>0</v>
      </c>
      <c r="I92" s="64" t="n">
        <v>0</v>
      </c>
      <c r="J92" s="64" t="n">
        <v>0</v>
      </c>
      <c r="K92" s="64" t="n">
        <v>0</v>
      </c>
      <c r="L92" s="64" t="n">
        <v>0</v>
      </c>
      <c r="M92" s="64" t="n">
        <v>0</v>
      </c>
      <c r="N92" s="89" t="n">
        <f aca="false">E92-(E92*$D$6/100)-$D$7*COUNTIF(F92:M92,"&gt;0")</f>
        <v>899729.9995</v>
      </c>
      <c r="O92" s="89" t="n">
        <f aca="false">E92+(E92*$D$6/100)+$D$7*COUNTIF(F92:M92,"&gt;0")</f>
        <v>900270.0005</v>
      </c>
      <c r="P92" s="109" t="n">
        <v>900070.5</v>
      </c>
      <c r="Q92" s="109" t="n">
        <v>900044.7</v>
      </c>
      <c r="R92" s="67" t="n">
        <v>900135.7</v>
      </c>
      <c r="S92" s="67" t="n">
        <v>100</v>
      </c>
      <c r="T92" s="110" t="n">
        <f aca="false">P92-(R92-Q92)/2-$P$13</f>
        <v>900024.99107781</v>
      </c>
      <c r="U92" s="110" t="n">
        <f aca="false">P92+(R92-Q92)/2-$P$13</f>
        <v>900115.99107781</v>
      </c>
      <c r="V92" s="110" t="n">
        <f aca="false">P92-$P$13</f>
        <v>900070.49107781</v>
      </c>
      <c r="W92" s="69" t="n">
        <f aca="false">(V92-E92)/E92%</f>
        <v>0.00783234197888265</v>
      </c>
      <c r="X92" s="89" t="n">
        <f aca="false">V92-E92</f>
        <v>70.4910778099438</v>
      </c>
      <c r="Y92" s="70" t="str">
        <f aca="false">IFERROR(__xludf.dummyfunction("IF(ISBETWEEN(V92,N92,O92),""Pass"",""Fail"")"),"Pass")</f>
        <v>Pass</v>
      </c>
      <c r="Z92" s="70" t="str">
        <f aca="false">IFERROR(__xludf.dummyfunction("if(ISBETWEEN(T92,N92,O92),""Pass"",""Fail"")"),"Pass")</f>
        <v>Pass</v>
      </c>
      <c r="AA92" s="71" t="str">
        <f aca="false">IFERROR(__xludf.dummyfunction("if(ISBETWEEN(U92,N92,O92),""Pass"",""Fail"")"),"Pass")</f>
        <v>Pass</v>
      </c>
    </row>
    <row r="93" customFormat="false" ht="15.75" hidden="false" customHeight="false" outlineLevel="0" collapsed="false">
      <c r="E93" s="72" t="n">
        <f aca="false">F93*100000+G93*10000+H93*1000+I93*100+J93*10+K93+L93*0.1+M93*0.01</f>
        <v>1000000</v>
      </c>
      <c r="F93" s="73" t="n">
        <v>10</v>
      </c>
      <c r="G93" s="73" t="n">
        <v>0</v>
      </c>
      <c r="H93" s="73" t="n">
        <v>0</v>
      </c>
      <c r="I93" s="73" t="n">
        <v>0</v>
      </c>
      <c r="J93" s="73" t="n">
        <v>0</v>
      </c>
      <c r="K93" s="73" t="n">
        <v>0</v>
      </c>
      <c r="L93" s="73" t="n">
        <v>0</v>
      </c>
      <c r="M93" s="73" t="n">
        <v>0</v>
      </c>
      <c r="N93" s="85" t="n">
        <f aca="false">E93-(E93*$D$6/100)-$D$7*COUNTIF(F93:M93,"&gt;0")</f>
        <v>999699.9995</v>
      </c>
      <c r="O93" s="85" t="n">
        <f aca="false">E93+(E93*$D$6/100)+$D$7*COUNTIF(F93:M93,"&gt;0")</f>
        <v>1000300.0005</v>
      </c>
      <c r="P93" s="111" t="n">
        <v>1000061</v>
      </c>
      <c r="Q93" s="76" t="n">
        <v>1000045</v>
      </c>
      <c r="R93" s="76" t="n">
        <v>1000084</v>
      </c>
      <c r="S93" s="76" t="n">
        <v>100</v>
      </c>
      <c r="T93" s="112" t="n">
        <f aca="false">P93-(R93-Q93)/2-$P$13</f>
        <v>1000041.49107781</v>
      </c>
      <c r="U93" s="112" t="n">
        <f aca="false">P93+(R93-Q93)/2-$P$13</f>
        <v>1000080.49107781</v>
      </c>
      <c r="V93" s="112" t="n">
        <f aca="false">P93-$P$13</f>
        <v>1000060.99107781</v>
      </c>
      <c r="W93" s="78" t="n">
        <f aca="false">(V93-E93)/E93%</f>
        <v>0.00609910778099438</v>
      </c>
      <c r="X93" s="85" t="n">
        <f aca="false">V93-E93</f>
        <v>60.9910778099438</v>
      </c>
      <c r="Y93" s="79" t="str">
        <f aca="false">IFERROR(__xludf.dummyfunction("IF(ISBETWEEN(V93,N93,O93),""Pass"",""Fail"")"),"Pass")</f>
        <v>Pass</v>
      </c>
      <c r="Z93" s="79" t="str">
        <f aca="false">IFERROR(__xludf.dummyfunction("if(ISBETWEEN(T93,N93,O93),""Pass"",""Fail"")"),"Pass")</f>
        <v>Pass</v>
      </c>
      <c r="AA93" s="80" t="str">
        <f aca="false">IFERROR(__xludf.dummyfunction("if(ISBETWEEN(U93,N93,O93),""Pass"",""Fail"")"),"Pass")</f>
        <v>Pass</v>
      </c>
    </row>
    <row r="94" customFormat="false" ht="15.75" hidden="false" customHeight="false" outlineLevel="0" collapsed="false">
      <c r="P94" s="3"/>
      <c r="Q94" s="3"/>
      <c r="S94" s="5"/>
    </row>
    <row r="95" customFormat="false" ht="15.75" hidden="false" customHeight="false" outlineLevel="0" collapsed="false">
      <c r="P95" s="3"/>
      <c r="Q95" s="3"/>
      <c r="S95" s="17"/>
    </row>
    <row r="96" customFormat="false" ht="15.75" hidden="false" customHeight="false" outlineLevel="0" collapsed="false">
      <c r="P96" s="3"/>
      <c r="Q96" s="3"/>
      <c r="S96" s="17"/>
    </row>
    <row r="97" customFormat="false" ht="15.75" hidden="false" customHeight="false" outlineLevel="0" collapsed="false">
      <c r="P97" s="3"/>
      <c r="Q97" s="3"/>
      <c r="S97" s="17"/>
    </row>
    <row r="98" customFormat="false" ht="15.75" hidden="false" customHeight="false" outlineLevel="0" collapsed="false">
      <c r="P98" s="3"/>
      <c r="Q98" s="3"/>
      <c r="S98" s="17"/>
    </row>
    <row r="99" customFormat="false" ht="15.75" hidden="false" customHeight="false" outlineLevel="0" collapsed="false">
      <c r="P99" s="3"/>
      <c r="Q99" s="3"/>
      <c r="S99" s="17"/>
    </row>
    <row r="100" customFormat="false" ht="15.75" hidden="false" customHeight="false" outlineLevel="0" collapsed="false">
      <c r="P100" s="3"/>
      <c r="Q100" s="3"/>
      <c r="S100" s="17"/>
    </row>
    <row r="101" customFormat="false" ht="15.75" hidden="false" customHeight="false" outlineLevel="0" collapsed="false">
      <c r="P101" s="3"/>
      <c r="Q101" s="3"/>
      <c r="S101" s="17"/>
    </row>
    <row r="102" customFormat="false" ht="15.75" hidden="false" customHeight="false" outlineLevel="0" collapsed="false">
      <c r="P102" s="3"/>
      <c r="Q102" s="3"/>
      <c r="S102" s="17"/>
    </row>
    <row r="103" customFormat="false" ht="15.75" hidden="false" customHeight="false" outlineLevel="0" collapsed="false">
      <c r="P103" s="3"/>
      <c r="Q103" s="3"/>
      <c r="S103" s="17"/>
    </row>
    <row r="104" customFormat="false" ht="15.75" hidden="false" customHeight="false" outlineLevel="0" collapsed="false">
      <c r="P104" s="3"/>
      <c r="Q104" s="3"/>
      <c r="S104" s="17"/>
    </row>
    <row r="105" customFormat="false" ht="15.75" hidden="false" customHeight="false" outlineLevel="0" collapsed="false">
      <c r="P105" s="3"/>
      <c r="Q105" s="3"/>
      <c r="S105" s="17"/>
    </row>
    <row r="106" customFormat="false" ht="15.75" hidden="false" customHeight="false" outlineLevel="0" collapsed="false">
      <c r="P106" s="3"/>
      <c r="Q106" s="3"/>
      <c r="S106" s="17"/>
    </row>
    <row r="107" customFormat="false" ht="15.75" hidden="false" customHeight="false" outlineLevel="0" collapsed="false">
      <c r="P107" s="3"/>
      <c r="Q107" s="3"/>
      <c r="S107" s="5"/>
    </row>
    <row r="108" customFormat="false" ht="15.75" hidden="false" customHeight="false" outlineLevel="0" collapsed="false">
      <c r="P108" s="3"/>
      <c r="Q108" s="3"/>
      <c r="S108" s="5"/>
    </row>
    <row r="109" customFormat="false" ht="15.75" hidden="false" customHeight="false" outlineLevel="0" collapsed="false">
      <c r="P109" s="3"/>
      <c r="Q109" s="3"/>
      <c r="S109" s="5"/>
    </row>
    <row r="110" customFormat="false" ht="15.75" hidden="false" customHeight="false" outlineLevel="0" collapsed="false">
      <c r="P110" s="3"/>
      <c r="Q110" s="3"/>
      <c r="S110" s="5"/>
    </row>
    <row r="111" customFormat="false" ht="15.75" hidden="false" customHeight="false" outlineLevel="0" collapsed="false">
      <c r="P111" s="3"/>
      <c r="Q111" s="3"/>
      <c r="S111" s="5"/>
    </row>
    <row r="112" customFormat="false" ht="15.75" hidden="false" customHeight="false" outlineLevel="0" collapsed="false">
      <c r="P112" s="3"/>
      <c r="Q112" s="3"/>
      <c r="S112" s="5"/>
    </row>
    <row r="113" customFormat="false" ht="15.75" hidden="false" customHeight="false" outlineLevel="0" collapsed="false">
      <c r="P113" s="3"/>
      <c r="Q113" s="3"/>
      <c r="S113" s="5"/>
    </row>
    <row r="114" customFormat="false" ht="15.75" hidden="false" customHeight="false" outlineLevel="0" collapsed="false">
      <c r="P114" s="3"/>
      <c r="Q114" s="3"/>
      <c r="S114" s="5"/>
    </row>
    <row r="115" customFormat="false" ht="15.75" hidden="false" customHeight="false" outlineLevel="0" collapsed="false">
      <c r="P115" s="3"/>
      <c r="Q115" s="3"/>
      <c r="S115" s="5"/>
    </row>
    <row r="116" customFormat="false" ht="15.75" hidden="false" customHeight="false" outlineLevel="0" collapsed="false">
      <c r="P116" s="3"/>
      <c r="Q116" s="3"/>
      <c r="S116" s="5"/>
    </row>
    <row r="117" customFormat="false" ht="15.75" hidden="false" customHeight="false" outlineLevel="0" collapsed="false">
      <c r="P117" s="3"/>
      <c r="Q117" s="3"/>
      <c r="S117" s="5"/>
    </row>
    <row r="118" customFormat="false" ht="15.75" hidden="false" customHeight="false" outlineLevel="0" collapsed="false">
      <c r="P118" s="3"/>
      <c r="Q118" s="3"/>
      <c r="S118" s="5"/>
    </row>
    <row r="119" customFormat="false" ht="15.75" hidden="false" customHeight="false" outlineLevel="0" collapsed="false">
      <c r="P119" s="3"/>
      <c r="Q119" s="3"/>
      <c r="S119" s="5"/>
    </row>
    <row r="120" customFormat="false" ht="15.75" hidden="false" customHeight="false" outlineLevel="0" collapsed="false">
      <c r="P120" s="3"/>
      <c r="Q120" s="3"/>
      <c r="S120" s="5"/>
    </row>
    <row r="121" customFormat="false" ht="15.75" hidden="false" customHeight="false" outlineLevel="0" collapsed="false">
      <c r="P121" s="3"/>
      <c r="Q121" s="3"/>
      <c r="S121" s="5"/>
    </row>
    <row r="122" customFormat="false" ht="15.75" hidden="false" customHeight="false" outlineLevel="0" collapsed="false">
      <c r="P122" s="3"/>
      <c r="Q122" s="3"/>
      <c r="S122" s="5"/>
    </row>
    <row r="123" customFormat="false" ht="15.75" hidden="false" customHeight="false" outlineLevel="0" collapsed="false">
      <c r="P123" s="3"/>
      <c r="Q123" s="3"/>
      <c r="S123" s="5"/>
    </row>
    <row r="124" customFormat="false" ht="15.75" hidden="false" customHeight="false" outlineLevel="0" collapsed="false">
      <c r="P124" s="3"/>
      <c r="Q124" s="3"/>
      <c r="S124" s="5"/>
    </row>
    <row r="125" customFormat="false" ht="15.75" hidden="false" customHeight="false" outlineLevel="0" collapsed="false">
      <c r="P125" s="3"/>
      <c r="Q125" s="3"/>
      <c r="S125" s="5"/>
    </row>
    <row r="126" customFormat="false" ht="15.75" hidden="false" customHeight="false" outlineLevel="0" collapsed="false">
      <c r="P126" s="3"/>
      <c r="Q126" s="3"/>
      <c r="S126" s="5"/>
    </row>
    <row r="127" customFormat="false" ht="15.75" hidden="false" customHeight="false" outlineLevel="0" collapsed="false">
      <c r="P127" s="3"/>
      <c r="Q127" s="3"/>
      <c r="S127" s="5"/>
    </row>
    <row r="128" customFormat="false" ht="15.75" hidden="false" customHeight="false" outlineLevel="0" collapsed="false">
      <c r="P128" s="3"/>
      <c r="Q128" s="3"/>
      <c r="S128" s="5"/>
    </row>
    <row r="129" customFormat="false" ht="15.75" hidden="false" customHeight="false" outlineLevel="0" collapsed="false">
      <c r="P129" s="3"/>
      <c r="Q129" s="3"/>
      <c r="S129" s="5"/>
    </row>
    <row r="130" customFormat="false" ht="15.75" hidden="false" customHeight="false" outlineLevel="0" collapsed="false">
      <c r="P130" s="3"/>
      <c r="Q130" s="3"/>
      <c r="S130" s="5"/>
    </row>
    <row r="131" customFormat="false" ht="15.75" hidden="false" customHeight="false" outlineLevel="0" collapsed="false">
      <c r="P131" s="3"/>
      <c r="Q131" s="3"/>
      <c r="S131" s="5"/>
    </row>
    <row r="132" customFormat="false" ht="15.75" hidden="false" customHeight="false" outlineLevel="0" collapsed="false">
      <c r="P132" s="3"/>
      <c r="Q132" s="3"/>
      <c r="S132" s="5"/>
    </row>
    <row r="133" customFormat="false" ht="15.75" hidden="false" customHeight="false" outlineLevel="0" collapsed="false">
      <c r="P133" s="3"/>
      <c r="Q133" s="3"/>
      <c r="S133" s="5"/>
    </row>
    <row r="134" customFormat="false" ht="15.75" hidden="false" customHeight="false" outlineLevel="0" collapsed="false">
      <c r="P134" s="3"/>
      <c r="Q134" s="3"/>
      <c r="S134" s="5"/>
    </row>
    <row r="135" customFormat="false" ht="15.75" hidden="false" customHeight="false" outlineLevel="0" collapsed="false">
      <c r="P135" s="3"/>
      <c r="Q135" s="3"/>
      <c r="S135" s="5"/>
    </row>
    <row r="136" customFormat="false" ht="15.75" hidden="false" customHeight="false" outlineLevel="0" collapsed="false">
      <c r="P136" s="3"/>
      <c r="Q136" s="3"/>
      <c r="S136" s="5"/>
    </row>
    <row r="137" customFormat="false" ht="15.75" hidden="false" customHeight="false" outlineLevel="0" collapsed="false">
      <c r="P137" s="3"/>
      <c r="Q137" s="3"/>
      <c r="S137" s="5"/>
    </row>
    <row r="138" customFormat="false" ht="15.75" hidden="false" customHeight="false" outlineLevel="0" collapsed="false">
      <c r="P138" s="3"/>
      <c r="Q138" s="3"/>
      <c r="S138" s="5"/>
    </row>
    <row r="139" customFormat="false" ht="15.75" hidden="false" customHeight="false" outlineLevel="0" collapsed="false">
      <c r="P139" s="3"/>
      <c r="Q139" s="3"/>
      <c r="S139" s="5"/>
    </row>
    <row r="140" customFormat="false" ht="15.75" hidden="false" customHeight="false" outlineLevel="0" collapsed="false">
      <c r="P140" s="3"/>
      <c r="Q140" s="3"/>
      <c r="S140" s="5"/>
    </row>
    <row r="141" customFormat="false" ht="15.75" hidden="false" customHeight="false" outlineLevel="0" collapsed="false">
      <c r="P141" s="3"/>
      <c r="Q141" s="3"/>
      <c r="S141" s="5"/>
    </row>
    <row r="142" customFormat="false" ht="15.75" hidden="false" customHeight="false" outlineLevel="0" collapsed="false">
      <c r="P142" s="3"/>
      <c r="Q142" s="3"/>
      <c r="S142" s="5"/>
    </row>
    <row r="143" customFormat="false" ht="15.75" hidden="false" customHeight="false" outlineLevel="0" collapsed="false">
      <c r="P143" s="3"/>
      <c r="Q143" s="3"/>
      <c r="S143" s="5"/>
    </row>
    <row r="144" customFormat="false" ht="15.75" hidden="false" customHeight="false" outlineLevel="0" collapsed="false">
      <c r="P144" s="3"/>
      <c r="Q144" s="3"/>
      <c r="S144" s="5"/>
    </row>
    <row r="145" customFormat="false" ht="15.75" hidden="false" customHeight="false" outlineLevel="0" collapsed="false">
      <c r="P145" s="3"/>
      <c r="Q145" s="3"/>
      <c r="S145" s="5"/>
    </row>
    <row r="146" customFormat="false" ht="15.75" hidden="false" customHeight="false" outlineLevel="0" collapsed="false">
      <c r="P146" s="3"/>
      <c r="Q146" s="3"/>
      <c r="S146" s="5"/>
    </row>
    <row r="147" customFormat="false" ht="15.75" hidden="false" customHeight="false" outlineLevel="0" collapsed="false">
      <c r="P147" s="3"/>
      <c r="Q147" s="3"/>
      <c r="S147" s="5"/>
    </row>
    <row r="148" customFormat="false" ht="15.75" hidden="false" customHeight="false" outlineLevel="0" collapsed="false">
      <c r="P148" s="3"/>
      <c r="Q148" s="3"/>
      <c r="S148" s="5"/>
    </row>
    <row r="149" customFormat="false" ht="15.75" hidden="false" customHeight="false" outlineLevel="0" collapsed="false">
      <c r="P149" s="3"/>
      <c r="Q149" s="3"/>
      <c r="S149" s="5"/>
    </row>
    <row r="150" customFormat="false" ht="15.75" hidden="false" customHeight="false" outlineLevel="0" collapsed="false">
      <c r="P150" s="3"/>
      <c r="Q150" s="3"/>
      <c r="S150" s="5"/>
    </row>
    <row r="151" customFormat="false" ht="15.75" hidden="false" customHeight="false" outlineLevel="0" collapsed="false">
      <c r="P151" s="3"/>
      <c r="Q151" s="3"/>
      <c r="S151" s="5"/>
    </row>
    <row r="152" customFormat="false" ht="15.75" hidden="false" customHeight="false" outlineLevel="0" collapsed="false">
      <c r="P152" s="3"/>
      <c r="Q152" s="3"/>
      <c r="S152" s="5"/>
    </row>
    <row r="153" customFormat="false" ht="15.75" hidden="false" customHeight="false" outlineLevel="0" collapsed="false">
      <c r="P153" s="3"/>
      <c r="Q153" s="3"/>
      <c r="S153" s="5"/>
    </row>
    <row r="154" customFormat="false" ht="15.75" hidden="false" customHeight="false" outlineLevel="0" collapsed="false">
      <c r="P154" s="3"/>
      <c r="Q154" s="3"/>
      <c r="S154" s="5"/>
    </row>
    <row r="155" customFormat="false" ht="15.75" hidden="false" customHeight="false" outlineLevel="0" collapsed="false">
      <c r="P155" s="3"/>
      <c r="Q155" s="3"/>
      <c r="S155" s="5"/>
    </row>
    <row r="156" customFormat="false" ht="15.75" hidden="false" customHeight="false" outlineLevel="0" collapsed="false">
      <c r="P156" s="3"/>
      <c r="Q156" s="3"/>
      <c r="S156" s="5"/>
    </row>
    <row r="157" customFormat="false" ht="15.75" hidden="false" customHeight="false" outlineLevel="0" collapsed="false">
      <c r="P157" s="3"/>
      <c r="Q157" s="3"/>
      <c r="S157" s="5"/>
    </row>
    <row r="158" customFormat="false" ht="15.75" hidden="false" customHeight="false" outlineLevel="0" collapsed="false">
      <c r="P158" s="3"/>
      <c r="Q158" s="3"/>
      <c r="S158" s="5"/>
    </row>
    <row r="159" customFormat="false" ht="15.75" hidden="false" customHeight="false" outlineLevel="0" collapsed="false">
      <c r="P159" s="3"/>
      <c r="Q159" s="3"/>
      <c r="S159" s="5"/>
    </row>
    <row r="160" customFormat="false" ht="15.75" hidden="false" customHeight="false" outlineLevel="0" collapsed="false">
      <c r="P160" s="3"/>
      <c r="Q160" s="3"/>
      <c r="S160" s="5"/>
    </row>
    <row r="161" customFormat="false" ht="15.75" hidden="false" customHeight="false" outlineLevel="0" collapsed="false">
      <c r="P161" s="3"/>
      <c r="Q161" s="3"/>
      <c r="S161" s="5"/>
    </row>
    <row r="162" customFormat="false" ht="15.75" hidden="false" customHeight="false" outlineLevel="0" collapsed="false">
      <c r="P162" s="3"/>
      <c r="Q162" s="3"/>
      <c r="S162" s="5"/>
    </row>
    <row r="163" customFormat="false" ht="15.75" hidden="false" customHeight="false" outlineLevel="0" collapsed="false">
      <c r="P163" s="3"/>
      <c r="Q163" s="3"/>
      <c r="S163" s="5"/>
    </row>
    <row r="164" customFormat="false" ht="15.75" hidden="false" customHeight="false" outlineLevel="0" collapsed="false">
      <c r="P164" s="3"/>
      <c r="Q164" s="3"/>
      <c r="S164" s="5"/>
    </row>
    <row r="165" customFormat="false" ht="15.75" hidden="false" customHeight="false" outlineLevel="0" collapsed="false">
      <c r="P165" s="3"/>
      <c r="Q165" s="3"/>
      <c r="S165" s="5"/>
    </row>
    <row r="166" customFormat="false" ht="15.75" hidden="false" customHeight="false" outlineLevel="0" collapsed="false">
      <c r="P166" s="3"/>
      <c r="Q166" s="3"/>
      <c r="S166" s="5"/>
    </row>
    <row r="167" customFormat="false" ht="15.75" hidden="false" customHeight="false" outlineLevel="0" collapsed="false">
      <c r="P167" s="3"/>
      <c r="Q167" s="3"/>
      <c r="S167" s="5"/>
    </row>
    <row r="168" customFormat="false" ht="15.75" hidden="false" customHeight="false" outlineLevel="0" collapsed="false">
      <c r="P168" s="3"/>
      <c r="Q168" s="3"/>
      <c r="S168" s="5"/>
    </row>
    <row r="169" customFormat="false" ht="15.75" hidden="false" customHeight="false" outlineLevel="0" collapsed="false">
      <c r="P169" s="3"/>
      <c r="Q169" s="3"/>
      <c r="S169" s="5"/>
    </row>
    <row r="170" customFormat="false" ht="15.75" hidden="false" customHeight="false" outlineLevel="0" collapsed="false">
      <c r="P170" s="3"/>
      <c r="Q170" s="3"/>
      <c r="S170" s="5"/>
    </row>
    <row r="171" customFormat="false" ht="15.75" hidden="false" customHeight="false" outlineLevel="0" collapsed="false">
      <c r="P171" s="3"/>
      <c r="Q171" s="3"/>
      <c r="S171" s="5"/>
    </row>
    <row r="172" customFormat="false" ht="15.75" hidden="false" customHeight="false" outlineLevel="0" collapsed="false">
      <c r="P172" s="3"/>
      <c r="Q172" s="3"/>
      <c r="S172" s="5"/>
    </row>
    <row r="173" customFormat="false" ht="15.75" hidden="false" customHeight="false" outlineLevel="0" collapsed="false">
      <c r="P173" s="3"/>
      <c r="Q173" s="3"/>
      <c r="S173" s="5"/>
    </row>
    <row r="174" customFormat="false" ht="15.75" hidden="false" customHeight="false" outlineLevel="0" collapsed="false">
      <c r="P174" s="3"/>
      <c r="Q174" s="3"/>
      <c r="S174" s="5"/>
    </row>
    <row r="175" customFormat="false" ht="15.75" hidden="false" customHeight="false" outlineLevel="0" collapsed="false">
      <c r="P175" s="3"/>
      <c r="Q175" s="3"/>
      <c r="S175" s="5"/>
    </row>
    <row r="176" customFormat="false" ht="15.75" hidden="false" customHeight="false" outlineLevel="0" collapsed="false">
      <c r="P176" s="3"/>
      <c r="Q176" s="3"/>
      <c r="S176" s="5"/>
    </row>
    <row r="177" customFormat="false" ht="15.75" hidden="false" customHeight="false" outlineLevel="0" collapsed="false">
      <c r="P177" s="3"/>
      <c r="Q177" s="3"/>
      <c r="S177" s="5"/>
    </row>
    <row r="178" customFormat="false" ht="15.75" hidden="false" customHeight="false" outlineLevel="0" collapsed="false">
      <c r="P178" s="3"/>
      <c r="Q178" s="3"/>
      <c r="S178" s="5"/>
    </row>
    <row r="179" customFormat="false" ht="15.75" hidden="false" customHeight="false" outlineLevel="0" collapsed="false">
      <c r="P179" s="3"/>
      <c r="Q179" s="3"/>
      <c r="S179" s="5"/>
    </row>
    <row r="180" customFormat="false" ht="15.75" hidden="false" customHeight="false" outlineLevel="0" collapsed="false">
      <c r="P180" s="3"/>
      <c r="Q180" s="3"/>
      <c r="S180" s="5"/>
    </row>
    <row r="181" customFormat="false" ht="15.75" hidden="false" customHeight="false" outlineLevel="0" collapsed="false">
      <c r="P181" s="3"/>
      <c r="Q181" s="3"/>
      <c r="S181" s="5"/>
    </row>
    <row r="182" customFormat="false" ht="15.75" hidden="false" customHeight="false" outlineLevel="0" collapsed="false">
      <c r="P182" s="3"/>
      <c r="Q182" s="3"/>
      <c r="S182" s="5"/>
    </row>
    <row r="183" customFormat="false" ht="15.75" hidden="false" customHeight="false" outlineLevel="0" collapsed="false">
      <c r="P183" s="3"/>
      <c r="Q183" s="3"/>
      <c r="S183" s="5"/>
    </row>
    <row r="184" customFormat="false" ht="15.75" hidden="false" customHeight="false" outlineLevel="0" collapsed="false">
      <c r="P184" s="3"/>
      <c r="Q184" s="3"/>
      <c r="S184" s="5"/>
    </row>
    <row r="185" customFormat="false" ht="15.75" hidden="false" customHeight="false" outlineLevel="0" collapsed="false">
      <c r="P185" s="3"/>
      <c r="Q185" s="3"/>
      <c r="S185" s="5"/>
    </row>
    <row r="186" customFormat="false" ht="15.75" hidden="false" customHeight="false" outlineLevel="0" collapsed="false">
      <c r="P186" s="3"/>
      <c r="Q186" s="3"/>
      <c r="S186" s="5"/>
    </row>
    <row r="187" customFormat="false" ht="15.75" hidden="false" customHeight="false" outlineLevel="0" collapsed="false">
      <c r="P187" s="3"/>
      <c r="Q187" s="3"/>
      <c r="S187" s="5"/>
    </row>
    <row r="188" customFormat="false" ht="15.75" hidden="false" customHeight="false" outlineLevel="0" collapsed="false">
      <c r="P188" s="3"/>
      <c r="Q188" s="3"/>
      <c r="S188" s="5"/>
    </row>
    <row r="189" customFormat="false" ht="15.75" hidden="false" customHeight="false" outlineLevel="0" collapsed="false">
      <c r="P189" s="3"/>
      <c r="Q189" s="3"/>
      <c r="S189" s="5"/>
    </row>
    <row r="190" customFormat="false" ht="15.75" hidden="false" customHeight="false" outlineLevel="0" collapsed="false">
      <c r="P190" s="3"/>
      <c r="Q190" s="3"/>
      <c r="S190" s="5"/>
    </row>
    <row r="191" customFormat="false" ht="15.75" hidden="false" customHeight="false" outlineLevel="0" collapsed="false">
      <c r="P191" s="3"/>
      <c r="Q191" s="3"/>
      <c r="S191" s="5"/>
    </row>
    <row r="192" customFormat="false" ht="15.75" hidden="false" customHeight="false" outlineLevel="0" collapsed="false">
      <c r="P192" s="3"/>
      <c r="Q192" s="3"/>
      <c r="S192" s="5"/>
    </row>
    <row r="193" customFormat="false" ht="15.75" hidden="false" customHeight="false" outlineLevel="0" collapsed="false">
      <c r="P193" s="3"/>
      <c r="Q193" s="3"/>
      <c r="S193" s="5"/>
    </row>
    <row r="194" customFormat="false" ht="15.75" hidden="false" customHeight="false" outlineLevel="0" collapsed="false">
      <c r="P194" s="3"/>
      <c r="Q194" s="3"/>
      <c r="S194" s="5"/>
    </row>
    <row r="195" customFormat="false" ht="15.75" hidden="false" customHeight="false" outlineLevel="0" collapsed="false">
      <c r="P195" s="3"/>
      <c r="Q195" s="3"/>
      <c r="S195" s="5"/>
    </row>
    <row r="196" customFormat="false" ht="15.75" hidden="false" customHeight="false" outlineLevel="0" collapsed="false">
      <c r="P196" s="3"/>
      <c r="Q196" s="3"/>
      <c r="S196" s="5"/>
    </row>
    <row r="197" customFormat="false" ht="15.75" hidden="false" customHeight="false" outlineLevel="0" collapsed="false">
      <c r="P197" s="3"/>
      <c r="Q197" s="3"/>
      <c r="S197" s="5"/>
    </row>
    <row r="198" customFormat="false" ht="15.75" hidden="false" customHeight="false" outlineLevel="0" collapsed="false">
      <c r="P198" s="3"/>
      <c r="Q198" s="3"/>
      <c r="S198" s="5"/>
    </row>
    <row r="199" customFormat="false" ht="15.75" hidden="false" customHeight="false" outlineLevel="0" collapsed="false">
      <c r="P199" s="3"/>
      <c r="Q199" s="3"/>
      <c r="S199" s="5"/>
    </row>
    <row r="200" customFormat="false" ht="15.75" hidden="false" customHeight="false" outlineLevel="0" collapsed="false">
      <c r="P200" s="3"/>
      <c r="Q200" s="3"/>
      <c r="S200" s="5"/>
    </row>
    <row r="201" customFormat="false" ht="15.75" hidden="false" customHeight="false" outlineLevel="0" collapsed="false">
      <c r="P201" s="3"/>
      <c r="Q201" s="3"/>
      <c r="S201" s="5"/>
    </row>
    <row r="202" customFormat="false" ht="15.75" hidden="false" customHeight="false" outlineLevel="0" collapsed="false">
      <c r="P202" s="3"/>
      <c r="Q202" s="3"/>
      <c r="S202" s="5"/>
    </row>
    <row r="203" customFormat="false" ht="15.75" hidden="false" customHeight="false" outlineLevel="0" collapsed="false">
      <c r="P203" s="3"/>
      <c r="Q203" s="3"/>
      <c r="S203" s="5"/>
    </row>
    <row r="204" customFormat="false" ht="15.75" hidden="false" customHeight="false" outlineLevel="0" collapsed="false">
      <c r="P204" s="3"/>
      <c r="Q204" s="3"/>
      <c r="S204" s="5"/>
    </row>
    <row r="205" customFormat="false" ht="15.75" hidden="false" customHeight="false" outlineLevel="0" collapsed="false">
      <c r="P205" s="3"/>
      <c r="Q205" s="3"/>
      <c r="S205" s="5"/>
    </row>
    <row r="206" customFormat="false" ht="15.75" hidden="false" customHeight="false" outlineLevel="0" collapsed="false">
      <c r="P206" s="3"/>
      <c r="Q206" s="3"/>
      <c r="S206" s="5"/>
    </row>
    <row r="207" customFormat="false" ht="15.75" hidden="false" customHeight="false" outlineLevel="0" collapsed="false">
      <c r="P207" s="3"/>
      <c r="Q207" s="3"/>
      <c r="S207" s="5"/>
    </row>
    <row r="208" customFormat="false" ht="15.75" hidden="false" customHeight="false" outlineLevel="0" collapsed="false">
      <c r="P208" s="3"/>
      <c r="Q208" s="3"/>
      <c r="S208" s="5"/>
    </row>
    <row r="209" customFormat="false" ht="15.75" hidden="false" customHeight="false" outlineLevel="0" collapsed="false">
      <c r="P209" s="3"/>
      <c r="Q209" s="3"/>
      <c r="S209" s="5"/>
    </row>
    <row r="210" customFormat="false" ht="15.75" hidden="false" customHeight="false" outlineLevel="0" collapsed="false">
      <c r="P210" s="3"/>
      <c r="Q210" s="3"/>
      <c r="S210" s="5"/>
    </row>
    <row r="211" customFormat="false" ht="15.75" hidden="false" customHeight="false" outlineLevel="0" collapsed="false">
      <c r="P211" s="3"/>
      <c r="Q211" s="3"/>
      <c r="S211" s="5"/>
    </row>
    <row r="212" customFormat="false" ht="15.75" hidden="false" customHeight="false" outlineLevel="0" collapsed="false">
      <c r="P212" s="3"/>
      <c r="Q212" s="3"/>
      <c r="S212" s="5"/>
    </row>
    <row r="213" customFormat="false" ht="15.75" hidden="false" customHeight="false" outlineLevel="0" collapsed="false">
      <c r="P213" s="3"/>
      <c r="Q213" s="3"/>
      <c r="S213" s="5"/>
    </row>
    <row r="214" customFormat="false" ht="15.75" hidden="false" customHeight="false" outlineLevel="0" collapsed="false">
      <c r="P214" s="3"/>
      <c r="Q214" s="3"/>
      <c r="S214" s="5"/>
    </row>
    <row r="215" customFormat="false" ht="15.75" hidden="false" customHeight="false" outlineLevel="0" collapsed="false">
      <c r="P215" s="3"/>
      <c r="Q215" s="3"/>
      <c r="S215" s="5"/>
    </row>
    <row r="216" customFormat="false" ht="15.75" hidden="false" customHeight="false" outlineLevel="0" collapsed="false">
      <c r="P216" s="3"/>
      <c r="Q216" s="3"/>
      <c r="S216" s="5"/>
    </row>
    <row r="217" customFormat="false" ht="15.75" hidden="false" customHeight="false" outlineLevel="0" collapsed="false">
      <c r="P217" s="3"/>
      <c r="Q217" s="3"/>
      <c r="S217" s="5"/>
    </row>
    <row r="218" customFormat="false" ht="15.75" hidden="false" customHeight="false" outlineLevel="0" collapsed="false">
      <c r="P218" s="3"/>
      <c r="Q218" s="3"/>
      <c r="S218" s="5"/>
    </row>
    <row r="219" customFormat="false" ht="15.75" hidden="false" customHeight="false" outlineLevel="0" collapsed="false">
      <c r="P219" s="3"/>
      <c r="Q219" s="3"/>
      <c r="S219" s="5"/>
    </row>
    <row r="220" customFormat="false" ht="15.75" hidden="false" customHeight="false" outlineLevel="0" collapsed="false">
      <c r="P220" s="3"/>
      <c r="Q220" s="3"/>
      <c r="S220" s="5"/>
    </row>
    <row r="221" customFormat="false" ht="15.75" hidden="false" customHeight="false" outlineLevel="0" collapsed="false">
      <c r="P221" s="3"/>
      <c r="Q221" s="3"/>
      <c r="S221" s="5"/>
    </row>
    <row r="222" customFormat="false" ht="15.75" hidden="false" customHeight="false" outlineLevel="0" collapsed="false">
      <c r="P222" s="3"/>
      <c r="Q222" s="3"/>
      <c r="S222" s="5"/>
    </row>
    <row r="223" customFormat="false" ht="15.75" hidden="false" customHeight="false" outlineLevel="0" collapsed="false">
      <c r="P223" s="3"/>
      <c r="Q223" s="3"/>
      <c r="S223" s="5"/>
    </row>
    <row r="224" customFormat="false" ht="15.75" hidden="false" customHeight="false" outlineLevel="0" collapsed="false">
      <c r="P224" s="3"/>
      <c r="Q224" s="3"/>
      <c r="S224" s="5"/>
    </row>
    <row r="225" customFormat="false" ht="15.75" hidden="false" customHeight="false" outlineLevel="0" collapsed="false">
      <c r="P225" s="3"/>
      <c r="Q225" s="3"/>
      <c r="S225" s="5"/>
    </row>
    <row r="226" customFormat="false" ht="15.75" hidden="false" customHeight="false" outlineLevel="0" collapsed="false">
      <c r="P226" s="3"/>
      <c r="Q226" s="3"/>
      <c r="S226" s="5"/>
    </row>
    <row r="227" customFormat="false" ht="15.75" hidden="false" customHeight="false" outlineLevel="0" collapsed="false">
      <c r="P227" s="3"/>
      <c r="Q227" s="3"/>
      <c r="S227" s="5"/>
    </row>
    <row r="228" customFormat="false" ht="15.75" hidden="false" customHeight="false" outlineLevel="0" collapsed="false">
      <c r="P228" s="3"/>
      <c r="Q228" s="3"/>
      <c r="S228" s="5"/>
    </row>
    <row r="229" customFormat="false" ht="15.75" hidden="false" customHeight="false" outlineLevel="0" collapsed="false">
      <c r="P229" s="3"/>
      <c r="Q229" s="3"/>
      <c r="S229" s="5"/>
    </row>
    <row r="230" customFormat="false" ht="15.75" hidden="false" customHeight="false" outlineLevel="0" collapsed="false">
      <c r="P230" s="3"/>
      <c r="Q230" s="3"/>
      <c r="S230" s="5"/>
    </row>
    <row r="231" customFormat="false" ht="15.75" hidden="false" customHeight="false" outlineLevel="0" collapsed="false">
      <c r="P231" s="3"/>
      <c r="Q231" s="3"/>
      <c r="S231" s="5"/>
    </row>
    <row r="232" customFormat="false" ht="15.75" hidden="false" customHeight="false" outlineLevel="0" collapsed="false">
      <c r="P232" s="3"/>
      <c r="Q232" s="3"/>
      <c r="S232" s="5"/>
    </row>
    <row r="233" customFormat="false" ht="15.75" hidden="false" customHeight="false" outlineLevel="0" collapsed="false">
      <c r="P233" s="3"/>
      <c r="Q233" s="3"/>
      <c r="S233" s="5"/>
    </row>
    <row r="234" customFormat="false" ht="15.75" hidden="false" customHeight="false" outlineLevel="0" collapsed="false">
      <c r="P234" s="3"/>
      <c r="Q234" s="3"/>
      <c r="S234" s="5"/>
    </row>
    <row r="235" customFormat="false" ht="15.75" hidden="false" customHeight="false" outlineLevel="0" collapsed="false">
      <c r="P235" s="3"/>
      <c r="Q235" s="3"/>
      <c r="S235" s="5"/>
    </row>
    <row r="236" customFormat="false" ht="15.75" hidden="false" customHeight="false" outlineLevel="0" collapsed="false">
      <c r="P236" s="3"/>
      <c r="Q236" s="3"/>
      <c r="S236" s="5"/>
    </row>
    <row r="237" customFormat="false" ht="15.75" hidden="false" customHeight="false" outlineLevel="0" collapsed="false">
      <c r="P237" s="3"/>
      <c r="Q237" s="3"/>
      <c r="S237" s="5"/>
    </row>
    <row r="238" customFormat="false" ht="15.75" hidden="false" customHeight="false" outlineLevel="0" collapsed="false">
      <c r="P238" s="3"/>
      <c r="Q238" s="3"/>
      <c r="S238" s="5"/>
    </row>
    <row r="239" customFormat="false" ht="15.75" hidden="false" customHeight="false" outlineLevel="0" collapsed="false">
      <c r="P239" s="3"/>
      <c r="Q239" s="3"/>
      <c r="S239" s="5"/>
    </row>
    <row r="240" customFormat="false" ht="15.75" hidden="false" customHeight="false" outlineLevel="0" collapsed="false">
      <c r="P240" s="3"/>
      <c r="Q240" s="3"/>
      <c r="S240" s="5"/>
    </row>
    <row r="241" customFormat="false" ht="15.75" hidden="false" customHeight="false" outlineLevel="0" collapsed="false">
      <c r="P241" s="3"/>
      <c r="Q241" s="3"/>
      <c r="S241" s="5"/>
    </row>
    <row r="242" customFormat="false" ht="15.75" hidden="false" customHeight="false" outlineLevel="0" collapsed="false">
      <c r="P242" s="3"/>
      <c r="Q242" s="3"/>
      <c r="S242" s="5"/>
    </row>
    <row r="243" customFormat="false" ht="15.75" hidden="false" customHeight="false" outlineLevel="0" collapsed="false">
      <c r="P243" s="3"/>
      <c r="Q243" s="3"/>
      <c r="S243" s="5"/>
    </row>
    <row r="244" customFormat="false" ht="15.75" hidden="false" customHeight="false" outlineLevel="0" collapsed="false">
      <c r="P244" s="3"/>
      <c r="Q244" s="3"/>
      <c r="S244" s="5"/>
    </row>
    <row r="245" customFormat="false" ht="15.75" hidden="false" customHeight="false" outlineLevel="0" collapsed="false">
      <c r="P245" s="3"/>
      <c r="Q245" s="3"/>
      <c r="S245" s="5"/>
    </row>
    <row r="246" customFormat="false" ht="15.75" hidden="false" customHeight="false" outlineLevel="0" collapsed="false">
      <c r="P246" s="3"/>
      <c r="Q246" s="3"/>
      <c r="S246" s="5"/>
    </row>
    <row r="247" customFormat="false" ht="15.75" hidden="false" customHeight="false" outlineLevel="0" collapsed="false">
      <c r="P247" s="3"/>
      <c r="Q247" s="3"/>
      <c r="S247" s="5"/>
    </row>
    <row r="248" customFormat="false" ht="15.75" hidden="false" customHeight="false" outlineLevel="0" collapsed="false">
      <c r="P248" s="3"/>
      <c r="Q248" s="3"/>
      <c r="S248" s="5"/>
    </row>
    <row r="249" customFormat="false" ht="15.75" hidden="false" customHeight="false" outlineLevel="0" collapsed="false">
      <c r="P249" s="3"/>
      <c r="Q249" s="3"/>
      <c r="S249" s="5"/>
    </row>
    <row r="250" customFormat="false" ht="15.75" hidden="false" customHeight="false" outlineLevel="0" collapsed="false">
      <c r="P250" s="3"/>
      <c r="Q250" s="3"/>
      <c r="S250" s="5"/>
    </row>
    <row r="251" customFormat="false" ht="15.75" hidden="false" customHeight="false" outlineLevel="0" collapsed="false">
      <c r="P251" s="3"/>
      <c r="Q251" s="3"/>
      <c r="S251" s="5"/>
    </row>
    <row r="252" customFormat="false" ht="15.75" hidden="false" customHeight="false" outlineLevel="0" collapsed="false">
      <c r="P252" s="3"/>
      <c r="Q252" s="3"/>
      <c r="S252" s="5"/>
    </row>
    <row r="253" customFormat="false" ht="15.75" hidden="false" customHeight="false" outlineLevel="0" collapsed="false">
      <c r="P253" s="3"/>
      <c r="Q253" s="3"/>
      <c r="S253" s="5"/>
    </row>
    <row r="254" customFormat="false" ht="15.75" hidden="false" customHeight="false" outlineLevel="0" collapsed="false">
      <c r="P254" s="3"/>
      <c r="Q254" s="3"/>
      <c r="S254" s="5"/>
    </row>
    <row r="255" customFormat="false" ht="15.75" hidden="false" customHeight="false" outlineLevel="0" collapsed="false">
      <c r="P255" s="3"/>
      <c r="Q255" s="3"/>
      <c r="S255" s="5"/>
    </row>
    <row r="256" customFormat="false" ht="15.75" hidden="false" customHeight="false" outlineLevel="0" collapsed="false">
      <c r="P256" s="3"/>
      <c r="Q256" s="3"/>
      <c r="S256" s="5"/>
    </row>
    <row r="257" customFormat="false" ht="15.75" hidden="false" customHeight="false" outlineLevel="0" collapsed="false">
      <c r="P257" s="3"/>
      <c r="Q257" s="3"/>
      <c r="S257" s="5"/>
    </row>
    <row r="258" customFormat="false" ht="15.75" hidden="false" customHeight="false" outlineLevel="0" collapsed="false">
      <c r="P258" s="3"/>
      <c r="Q258" s="3"/>
      <c r="S258" s="5"/>
    </row>
    <row r="259" customFormat="false" ht="15.75" hidden="false" customHeight="false" outlineLevel="0" collapsed="false">
      <c r="P259" s="3"/>
      <c r="Q259" s="3"/>
      <c r="S259" s="5"/>
    </row>
    <row r="260" customFormat="false" ht="15.75" hidden="false" customHeight="false" outlineLevel="0" collapsed="false">
      <c r="P260" s="3"/>
      <c r="Q260" s="3"/>
      <c r="S260" s="5"/>
    </row>
    <row r="261" customFormat="false" ht="15.75" hidden="false" customHeight="false" outlineLevel="0" collapsed="false">
      <c r="P261" s="3"/>
      <c r="Q261" s="3"/>
      <c r="S261" s="5"/>
    </row>
    <row r="262" customFormat="false" ht="15.75" hidden="false" customHeight="false" outlineLevel="0" collapsed="false">
      <c r="P262" s="3"/>
      <c r="Q262" s="3"/>
      <c r="S262" s="5"/>
    </row>
    <row r="263" customFormat="false" ht="15.75" hidden="false" customHeight="false" outlineLevel="0" collapsed="false">
      <c r="P263" s="3"/>
      <c r="Q263" s="3"/>
      <c r="S263" s="5"/>
    </row>
    <row r="264" customFormat="false" ht="15.75" hidden="false" customHeight="false" outlineLevel="0" collapsed="false">
      <c r="P264" s="3"/>
      <c r="Q264" s="3"/>
      <c r="S264" s="5"/>
    </row>
    <row r="265" customFormat="false" ht="15.75" hidden="false" customHeight="false" outlineLevel="0" collapsed="false">
      <c r="P265" s="3"/>
      <c r="Q265" s="3"/>
      <c r="S265" s="5"/>
    </row>
    <row r="266" customFormat="false" ht="15.75" hidden="false" customHeight="false" outlineLevel="0" collapsed="false">
      <c r="P266" s="3"/>
      <c r="Q266" s="3"/>
      <c r="S266" s="5"/>
    </row>
    <row r="267" customFormat="false" ht="15.75" hidden="false" customHeight="false" outlineLevel="0" collapsed="false">
      <c r="P267" s="3"/>
      <c r="Q267" s="3"/>
      <c r="S267" s="5"/>
    </row>
    <row r="268" customFormat="false" ht="15.75" hidden="false" customHeight="false" outlineLevel="0" collapsed="false">
      <c r="P268" s="3"/>
      <c r="Q268" s="3"/>
      <c r="S268" s="5"/>
    </row>
    <row r="269" customFormat="false" ht="15.75" hidden="false" customHeight="false" outlineLevel="0" collapsed="false">
      <c r="P269" s="3"/>
      <c r="Q269" s="3"/>
      <c r="S269" s="5"/>
    </row>
    <row r="270" customFormat="false" ht="15.75" hidden="false" customHeight="false" outlineLevel="0" collapsed="false">
      <c r="P270" s="3"/>
      <c r="Q270" s="3"/>
      <c r="S270" s="5"/>
    </row>
    <row r="271" customFormat="false" ht="15.75" hidden="false" customHeight="false" outlineLevel="0" collapsed="false">
      <c r="P271" s="3"/>
      <c r="Q271" s="3"/>
      <c r="S271" s="5"/>
    </row>
    <row r="272" customFormat="false" ht="15.75" hidden="false" customHeight="false" outlineLevel="0" collapsed="false">
      <c r="P272" s="3"/>
      <c r="Q272" s="3"/>
      <c r="S272" s="5"/>
    </row>
    <row r="273" customFormat="false" ht="15.75" hidden="false" customHeight="false" outlineLevel="0" collapsed="false">
      <c r="P273" s="3"/>
      <c r="Q273" s="3"/>
      <c r="S273" s="5"/>
    </row>
    <row r="274" customFormat="false" ht="15.75" hidden="false" customHeight="false" outlineLevel="0" collapsed="false">
      <c r="P274" s="3"/>
      <c r="Q274" s="3"/>
      <c r="S274" s="5"/>
    </row>
    <row r="275" customFormat="false" ht="15.75" hidden="false" customHeight="false" outlineLevel="0" collapsed="false">
      <c r="P275" s="3"/>
      <c r="Q275" s="3"/>
      <c r="S275" s="5"/>
    </row>
    <row r="276" customFormat="false" ht="15.75" hidden="false" customHeight="false" outlineLevel="0" collapsed="false">
      <c r="P276" s="3"/>
      <c r="Q276" s="3"/>
      <c r="S276" s="5"/>
    </row>
    <row r="277" customFormat="false" ht="15.75" hidden="false" customHeight="false" outlineLevel="0" collapsed="false">
      <c r="P277" s="3"/>
      <c r="Q277" s="3"/>
      <c r="S277" s="5"/>
    </row>
    <row r="278" customFormat="false" ht="15.75" hidden="false" customHeight="false" outlineLevel="0" collapsed="false">
      <c r="P278" s="3"/>
      <c r="Q278" s="3"/>
      <c r="S278" s="5"/>
    </row>
    <row r="279" customFormat="false" ht="15.75" hidden="false" customHeight="false" outlineLevel="0" collapsed="false">
      <c r="P279" s="3"/>
      <c r="Q279" s="3"/>
      <c r="S279" s="5"/>
    </row>
    <row r="280" customFormat="false" ht="15.75" hidden="false" customHeight="false" outlineLevel="0" collapsed="false">
      <c r="P280" s="3"/>
      <c r="Q280" s="3"/>
      <c r="S280" s="5"/>
    </row>
    <row r="281" customFormat="false" ht="15.75" hidden="false" customHeight="false" outlineLevel="0" collapsed="false">
      <c r="P281" s="3"/>
      <c r="Q281" s="3"/>
      <c r="S281" s="5"/>
    </row>
    <row r="282" customFormat="false" ht="15.75" hidden="false" customHeight="false" outlineLevel="0" collapsed="false">
      <c r="P282" s="3"/>
      <c r="Q282" s="3"/>
      <c r="S282" s="5"/>
    </row>
    <row r="283" customFormat="false" ht="15.75" hidden="false" customHeight="false" outlineLevel="0" collapsed="false">
      <c r="P283" s="3"/>
      <c r="Q283" s="3"/>
      <c r="S283" s="5"/>
    </row>
    <row r="284" customFormat="false" ht="15.75" hidden="false" customHeight="false" outlineLevel="0" collapsed="false">
      <c r="P284" s="3"/>
      <c r="Q284" s="3"/>
      <c r="S284" s="5"/>
    </row>
    <row r="285" customFormat="false" ht="15.75" hidden="false" customHeight="false" outlineLevel="0" collapsed="false">
      <c r="P285" s="3"/>
      <c r="Q285" s="3"/>
      <c r="S285" s="5"/>
    </row>
    <row r="286" customFormat="false" ht="15.75" hidden="false" customHeight="false" outlineLevel="0" collapsed="false">
      <c r="P286" s="3"/>
      <c r="Q286" s="3"/>
      <c r="S286" s="5"/>
    </row>
    <row r="287" customFormat="false" ht="15.75" hidden="false" customHeight="false" outlineLevel="0" collapsed="false">
      <c r="P287" s="3"/>
      <c r="Q287" s="3"/>
      <c r="S287" s="5"/>
    </row>
    <row r="288" customFormat="false" ht="15.75" hidden="false" customHeight="false" outlineLevel="0" collapsed="false">
      <c r="P288" s="3"/>
      <c r="Q288" s="3"/>
      <c r="S288" s="5"/>
    </row>
    <row r="289" customFormat="false" ht="15.75" hidden="false" customHeight="false" outlineLevel="0" collapsed="false">
      <c r="P289" s="3"/>
      <c r="Q289" s="3"/>
      <c r="S289" s="5"/>
    </row>
    <row r="290" customFormat="false" ht="15.75" hidden="false" customHeight="false" outlineLevel="0" collapsed="false">
      <c r="P290" s="3"/>
      <c r="Q290" s="3"/>
      <c r="S290" s="5"/>
    </row>
    <row r="291" customFormat="false" ht="15.75" hidden="false" customHeight="false" outlineLevel="0" collapsed="false">
      <c r="P291" s="3"/>
      <c r="Q291" s="3"/>
      <c r="S291" s="5"/>
    </row>
    <row r="292" customFormat="false" ht="15.75" hidden="false" customHeight="false" outlineLevel="0" collapsed="false">
      <c r="P292" s="3"/>
      <c r="Q292" s="3"/>
      <c r="S292" s="5"/>
    </row>
    <row r="293" customFormat="false" ht="15.75" hidden="false" customHeight="false" outlineLevel="0" collapsed="false">
      <c r="P293" s="3"/>
      <c r="Q293" s="3"/>
      <c r="S293" s="5"/>
    </row>
    <row r="294" customFormat="false" ht="15.75" hidden="false" customHeight="false" outlineLevel="0" collapsed="false">
      <c r="P294" s="3"/>
      <c r="Q294" s="3"/>
      <c r="S294" s="5"/>
    </row>
    <row r="295" customFormat="false" ht="15.75" hidden="false" customHeight="false" outlineLevel="0" collapsed="false">
      <c r="P295" s="3"/>
      <c r="Q295" s="3"/>
      <c r="S295" s="5"/>
    </row>
    <row r="296" customFormat="false" ht="15.75" hidden="false" customHeight="false" outlineLevel="0" collapsed="false">
      <c r="P296" s="3"/>
      <c r="Q296" s="3"/>
      <c r="S296" s="5"/>
    </row>
    <row r="297" customFormat="false" ht="15.75" hidden="false" customHeight="false" outlineLevel="0" collapsed="false">
      <c r="P297" s="3"/>
      <c r="Q297" s="3"/>
      <c r="S297" s="5"/>
    </row>
    <row r="298" customFormat="false" ht="15.75" hidden="false" customHeight="false" outlineLevel="0" collapsed="false">
      <c r="P298" s="3"/>
      <c r="Q298" s="3"/>
      <c r="S298" s="5"/>
    </row>
    <row r="299" customFormat="false" ht="15.75" hidden="false" customHeight="false" outlineLevel="0" collapsed="false">
      <c r="P299" s="3"/>
      <c r="Q299" s="3"/>
      <c r="S299" s="5"/>
    </row>
    <row r="300" customFormat="false" ht="15.75" hidden="false" customHeight="false" outlineLevel="0" collapsed="false">
      <c r="P300" s="3"/>
      <c r="Q300" s="3"/>
      <c r="S300" s="5"/>
    </row>
    <row r="301" customFormat="false" ht="15.75" hidden="false" customHeight="false" outlineLevel="0" collapsed="false">
      <c r="P301" s="3"/>
      <c r="Q301" s="3"/>
      <c r="S301" s="5"/>
    </row>
    <row r="302" customFormat="false" ht="15.75" hidden="false" customHeight="false" outlineLevel="0" collapsed="false">
      <c r="P302" s="3"/>
      <c r="Q302" s="3"/>
      <c r="S302" s="5"/>
    </row>
    <row r="303" customFormat="false" ht="15.75" hidden="false" customHeight="false" outlineLevel="0" collapsed="false">
      <c r="P303" s="3"/>
      <c r="Q303" s="3"/>
      <c r="S303" s="5"/>
    </row>
    <row r="304" customFormat="false" ht="15.75" hidden="false" customHeight="false" outlineLevel="0" collapsed="false">
      <c r="P304" s="3"/>
      <c r="Q304" s="3"/>
      <c r="S304" s="5"/>
    </row>
    <row r="305" customFormat="false" ht="15.75" hidden="false" customHeight="false" outlineLevel="0" collapsed="false">
      <c r="P305" s="3"/>
      <c r="Q305" s="3"/>
      <c r="S305" s="5"/>
    </row>
    <row r="306" customFormat="false" ht="15.75" hidden="false" customHeight="false" outlineLevel="0" collapsed="false">
      <c r="P306" s="3"/>
      <c r="Q306" s="3"/>
      <c r="S306" s="5"/>
    </row>
    <row r="307" customFormat="false" ht="15.75" hidden="false" customHeight="false" outlineLevel="0" collapsed="false">
      <c r="P307" s="3"/>
      <c r="Q307" s="3"/>
      <c r="S307" s="5"/>
    </row>
    <row r="308" customFormat="false" ht="15.75" hidden="false" customHeight="false" outlineLevel="0" collapsed="false">
      <c r="P308" s="3"/>
      <c r="Q308" s="3"/>
      <c r="S308" s="5"/>
    </row>
    <row r="309" customFormat="false" ht="15.75" hidden="false" customHeight="false" outlineLevel="0" collapsed="false">
      <c r="P309" s="3"/>
      <c r="Q309" s="3"/>
      <c r="S309" s="5"/>
    </row>
    <row r="310" customFormat="false" ht="15.75" hidden="false" customHeight="false" outlineLevel="0" collapsed="false">
      <c r="P310" s="3"/>
      <c r="Q310" s="3"/>
      <c r="S310" s="5"/>
    </row>
    <row r="311" customFormat="false" ht="15.75" hidden="false" customHeight="false" outlineLevel="0" collapsed="false">
      <c r="P311" s="3"/>
      <c r="Q311" s="3"/>
      <c r="S311" s="5"/>
    </row>
    <row r="312" customFormat="false" ht="15.75" hidden="false" customHeight="false" outlineLevel="0" collapsed="false">
      <c r="P312" s="3"/>
      <c r="Q312" s="3"/>
      <c r="S312" s="5"/>
    </row>
    <row r="313" customFormat="false" ht="15.75" hidden="false" customHeight="false" outlineLevel="0" collapsed="false">
      <c r="P313" s="3"/>
      <c r="Q313" s="3"/>
      <c r="S313" s="5"/>
    </row>
    <row r="314" customFormat="false" ht="15.75" hidden="false" customHeight="false" outlineLevel="0" collapsed="false">
      <c r="P314" s="3"/>
      <c r="Q314" s="3"/>
      <c r="S314" s="5"/>
    </row>
    <row r="315" customFormat="false" ht="15.75" hidden="false" customHeight="false" outlineLevel="0" collapsed="false">
      <c r="P315" s="3"/>
      <c r="Q315" s="3"/>
      <c r="S315" s="5"/>
    </row>
    <row r="316" customFormat="false" ht="15.75" hidden="false" customHeight="false" outlineLevel="0" collapsed="false">
      <c r="P316" s="3"/>
      <c r="Q316" s="3"/>
      <c r="S316" s="5"/>
    </row>
    <row r="317" customFormat="false" ht="15.75" hidden="false" customHeight="false" outlineLevel="0" collapsed="false">
      <c r="P317" s="3"/>
      <c r="Q317" s="3"/>
      <c r="S317" s="5"/>
    </row>
    <row r="318" customFormat="false" ht="15.75" hidden="false" customHeight="false" outlineLevel="0" collapsed="false">
      <c r="P318" s="3"/>
      <c r="Q318" s="3"/>
      <c r="S318" s="5"/>
    </row>
    <row r="319" customFormat="false" ht="15.75" hidden="false" customHeight="false" outlineLevel="0" collapsed="false">
      <c r="P319" s="3"/>
      <c r="Q319" s="3"/>
      <c r="S319" s="5"/>
    </row>
    <row r="320" customFormat="false" ht="15.75" hidden="false" customHeight="false" outlineLevel="0" collapsed="false">
      <c r="P320" s="3"/>
      <c r="Q320" s="3"/>
      <c r="S320" s="5"/>
    </row>
    <row r="321" customFormat="false" ht="15.75" hidden="false" customHeight="false" outlineLevel="0" collapsed="false">
      <c r="P321" s="3"/>
      <c r="Q321" s="3"/>
      <c r="S321" s="5"/>
    </row>
    <row r="322" customFormat="false" ht="15.75" hidden="false" customHeight="false" outlineLevel="0" collapsed="false">
      <c r="P322" s="3"/>
      <c r="Q322" s="3"/>
      <c r="S322" s="5"/>
    </row>
    <row r="323" customFormat="false" ht="15.75" hidden="false" customHeight="false" outlineLevel="0" collapsed="false">
      <c r="P323" s="3"/>
      <c r="Q323" s="3"/>
      <c r="S323" s="5"/>
    </row>
    <row r="324" customFormat="false" ht="15.75" hidden="false" customHeight="false" outlineLevel="0" collapsed="false">
      <c r="P324" s="3"/>
      <c r="Q324" s="3"/>
      <c r="S324" s="5"/>
    </row>
    <row r="325" customFormat="false" ht="15.75" hidden="false" customHeight="false" outlineLevel="0" collapsed="false">
      <c r="P325" s="3"/>
      <c r="Q325" s="3"/>
      <c r="S325" s="5"/>
    </row>
    <row r="326" customFormat="false" ht="15.75" hidden="false" customHeight="false" outlineLevel="0" collapsed="false">
      <c r="P326" s="3"/>
      <c r="Q326" s="3"/>
      <c r="S326" s="5"/>
    </row>
    <row r="327" customFormat="false" ht="15.75" hidden="false" customHeight="false" outlineLevel="0" collapsed="false">
      <c r="P327" s="3"/>
      <c r="Q327" s="3"/>
      <c r="S327" s="5"/>
    </row>
    <row r="328" customFormat="false" ht="15.75" hidden="false" customHeight="false" outlineLevel="0" collapsed="false">
      <c r="P328" s="3"/>
      <c r="Q328" s="3"/>
      <c r="S328" s="5"/>
    </row>
    <row r="329" customFormat="false" ht="15.75" hidden="false" customHeight="false" outlineLevel="0" collapsed="false">
      <c r="P329" s="3"/>
      <c r="Q329" s="3"/>
      <c r="S329" s="5"/>
    </row>
    <row r="330" customFormat="false" ht="15.75" hidden="false" customHeight="false" outlineLevel="0" collapsed="false">
      <c r="P330" s="3"/>
      <c r="Q330" s="3"/>
      <c r="S330" s="5"/>
    </row>
    <row r="331" customFormat="false" ht="15.75" hidden="false" customHeight="false" outlineLevel="0" collapsed="false">
      <c r="P331" s="3"/>
      <c r="Q331" s="3"/>
      <c r="S331" s="5"/>
    </row>
    <row r="332" customFormat="false" ht="15.75" hidden="false" customHeight="false" outlineLevel="0" collapsed="false">
      <c r="P332" s="3"/>
      <c r="Q332" s="3"/>
      <c r="S332" s="5"/>
    </row>
    <row r="333" customFormat="false" ht="15.75" hidden="false" customHeight="false" outlineLevel="0" collapsed="false">
      <c r="P333" s="3"/>
      <c r="Q333" s="3"/>
      <c r="S333" s="5"/>
    </row>
    <row r="334" customFormat="false" ht="15.75" hidden="false" customHeight="false" outlineLevel="0" collapsed="false">
      <c r="P334" s="3"/>
      <c r="Q334" s="3"/>
      <c r="S334" s="5"/>
    </row>
    <row r="335" customFormat="false" ht="15.75" hidden="false" customHeight="false" outlineLevel="0" collapsed="false">
      <c r="P335" s="3"/>
      <c r="Q335" s="3"/>
      <c r="S335" s="5"/>
    </row>
    <row r="336" customFormat="false" ht="15.75" hidden="false" customHeight="false" outlineLevel="0" collapsed="false">
      <c r="P336" s="3"/>
      <c r="Q336" s="3"/>
      <c r="S336" s="5"/>
    </row>
    <row r="337" customFormat="false" ht="15.75" hidden="false" customHeight="false" outlineLevel="0" collapsed="false">
      <c r="P337" s="3"/>
      <c r="Q337" s="3"/>
      <c r="S337" s="5"/>
    </row>
    <row r="338" customFormat="false" ht="15.75" hidden="false" customHeight="false" outlineLevel="0" collapsed="false">
      <c r="P338" s="3"/>
      <c r="Q338" s="3"/>
      <c r="S338" s="5"/>
    </row>
    <row r="339" customFormat="false" ht="15.75" hidden="false" customHeight="false" outlineLevel="0" collapsed="false">
      <c r="P339" s="3"/>
      <c r="Q339" s="3"/>
      <c r="S339" s="5"/>
    </row>
    <row r="340" customFormat="false" ht="15.75" hidden="false" customHeight="false" outlineLevel="0" collapsed="false">
      <c r="P340" s="3"/>
      <c r="Q340" s="3"/>
      <c r="S340" s="5"/>
    </row>
    <row r="341" customFormat="false" ht="15.75" hidden="false" customHeight="false" outlineLevel="0" collapsed="false">
      <c r="P341" s="3"/>
      <c r="Q341" s="3"/>
      <c r="S341" s="5"/>
    </row>
    <row r="342" customFormat="false" ht="15.75" hidden="false" customHeight="false" outlineLevel="0" collapsed="false">
      <c r="P342" s="3"/>
      <c r="Q342" s="3"/>
      <c r="S342" s="5"/>
    </row>
    <row r="343" customFormat="false" ht="15.75" hidden="false" customHeight="false" outlineLevel="0" collapsed="false">
      <c r="P343" s="3"/>
      <c r="Q343" s="3"/>
      <c r="S343" s="5"/>
    </row>
    <row r="344" customFormat="false" ht="15.75" hidden="false" customHeight="false" outlineLevel="0" collapsed="false">
      <c r="P344" s="3"/>
      <c r="Q344" s="3"/>
      <c r="S344" s="5"/>
    </row>
    <row r="345" customFormat="false" ht="15.75" hidden="false" customHeight="false" outlineLevel="0" collapsed="false">
      <c r="P345" s="3"/>
      <c r="Q345" s="3"/>
      <c r="S345" s="5"/>
    </row>
    <row r="346" customFormat="false" ht="15.75" hidden="false" customHeight="false" outlineLevel="0" collapsed="false">
      <c r="P346" s="3"/>
      <c r="Q346" s="3"/>
      <c r="S346" s="5"/>
    </row>
    <row r="347" customFormat="false" ht="15.75" hidden="false" customHeight="false" outlineLevel="0" collapsed="false">
      <c r="P347" s="3"/>
      <c r="Q347" s="3"/>
      <c r="S347" s="5"/>
    </row>
    <row r="348" customFormat="false" ht="15.75" hidden="false" customHeight="false" outlineLevel="0" collapsed="false">
      <c r="P348" s="3"/>
      <c r="Q348" s="3"/>
      <c r="S348" s="5"/>
    </row>
    <row r="349" customFormat="false" ht="15.75" hidden="false" customHeight="false" outlineLevel="0" collapsed="false">
      <c r="P349" s="3"/>
      <c r="Q349" s="3"/>
      <c r="S349" s="5"/>
    </row>
    <row r="350" customFormat="false" ht="15.75" hidden="false" customHeight="false" outlineLevel="0" collapsed="false">
      <c r="P350" s="3"/>
      <c r="Q350" s="3"/>
      <c r="S350" s="5"/>
    </row>
    <row r="351" customFormat="false" ht="15.75" hidden="false" customHeight="false" outlineLevel="0" collapsed="false">
      <c r="P351" s="3"/>
      <c r="Q351" s="3"/>
      <c r="S351" s="5"/>
    </row>
    <row r="352" customFormat="false" ht="15.75" hidden="false" customHeight="false" outlineLevel="0" collapsed="false">
      <c r="P352" s="3"/>
      <c r="Q352" s="3"/>
      <c r="S352" s="5"/>
    </row>
    <row r="353" customFormat="false" ht="15.75" hidden="false" customHeight="false" outlineLevel="0" collapsed="false">
      <c r="P353" s="3"/>
      <c r="Q353" s="3"/>
      <c r="S353" s="5"/>
    </row>
    <row r="354" customFormat="false" ht="15.75" hidden="false" customHeight="false" outlineLevel="0" collapsed="false">
      <c r="P354" s="3"/>
      <c r="Q354" s="3"/>
      <c r="S354" s="5"/>
    </row>
    <row r="355" customFormat="false" ht="15.75" hidden="false" customHeight="false" outlineLevel="0" collapsed="false">
      <c r="P355" s="3"/>
      <c r="Q355" s="3"/>
      <c r="S355" s="5"/>
    </row>
    <row r="356" customFormat="false" ht="15.75" hidden="false" customHeight="false" outlineLevel="0" collapsed="false">
      <c r="P356" s="3"/>
      <c r="Q356" s="3"/>
      <c r="S356" s="5"/>
    </row>
    <row r="357" customFormat="false" ht="15.75" hidden="false" customHeight="false" outlineLevel="0" collapsed="false">
      <c r="P357" s="3"/>
      <c r="Q357" s="3"/>
      <c r="S357" s="5"/>
    </row>
    <row r="358" customFormat="false" ht="15.75" hidden="false" customHeight="false" outlineLevel="0" collapsed="false">
      <c r="P358" s="3"/>
      <c r="Q358" s="3"/>
      <c r="S358" s="5"/>
    </row>
    <row r="359" customFormat="false" ht="15.75" hidden="false" customHeight="false" outlineLevel="0" collapsed="false">
      <c r="P359" s="3"/>
      <c r="Q359" s="3"/>
      <c r="S359" s="5"/>
    </row>
    <row r="360" customFormat="false" ht="15.75" hidden="false" customHeight="false" outlineLevel="0" collapsed="false">
      <c r="P360" s="3"/>
      <c r="Q360" s="3"/>
      <c r="S360" s="5"/>
    </row>
    <row r="361" customFormat="false" ht="15.75" hidden="false" customHeight="false" outlineLevel="0" collapsed="false">
      <c r="P361" s="3"/>
      <c r="Q361" s="3"/>
      <c r="S361" s="5"/>
    </row>
    <row r="362" customFormat="false" ht="15.75" hidden="false" customHeight="false" outlineLevel="0" collapsed="false">
      <c r="P362" s="3"/>
      <c r="Q362" s="3"/>
      <c r="S362" s="5"/>
    </row>
    <row r="363" customFormat="false" ht="15.75" hidden="false" customHeight="false" outlineLevel="0" collapsed="false">
      <c r="P363" s="3"/>
      <c r="Q363" s="3"/>
      <c r="S363" s="5"/>
    </row>
    <row r="364" customFormat="false" ht="15.75" hidden="false" customHeight="false" outlineLevel="0" collapsed="false">
      <c r="P364" s="3"/>
      <c r="Q364" s="3"/>
      <c r="S364" s="5"/>
    </row>
    <row r="365" customFormat="false" ht="15.75" hidden="false" customHeight="false" outlineLevel="0" collapsed="false">
      <c r="P365" s="3"/>
      <c r="Q365" s="3"/>
      <c r="S365" s="5"/>
    </row>
    <row r="366" customFormat="false" ht="15.75" hidden="false" customHeight="false" outlineLevel="0" collapsed="false">
      <c r="P366" s="3"/>
      <c r="Q366" s="3"/>
      <c r="S366" s="5"/>
    </row>
    <row r="367" customFormat="false" ht="15.75" hidden="false" customHeight="false" outlineLevel="0" collapsed="false">
      <c r="P367" s="3"/>
      <c r="Q367" s="3"/>
      <c r="S367" s="5"/>
    </row>
    <row r="368" customFormat="false" ht="15.75" hidden="false" customHeight="false" outlineLevel="0" collapsed="false">
      <c r="P368" s="3"/>
      <c r="Q368" s="3"/>
      <c r="S368" s="5"/>
    </row>
    <row r="369" customFormat="false" ht="15.75" hidden="false" customHeight="false" outlineLevel="0" collapsed="false">
      <c r="P369" s="3"/>
      <c r="Q369" s="3"/>
      <c r="S369" s="5"/>
    </row>
    <row r="370" customFormat="false" ht="15.75" hidden="false" customHeight="false" outlineLevel="0" collapsed="false">
      <c r="P370" s="3"/>
      <c r="Q370" s="3"/>
      <c r="S370" s="5"/>
    </row>
    <row r="371" customFormat="false" ht="15.75" hidden="false" customHeight="false" outlineLevel="0" collapsed="false">
      <c r="P371" s="3"/>
      <c r="Q371" s="3"/>
      <c r="S371" s="5"/>
    </row>
    <row r="372" customFormat="false" ht="15.75" hidden="false" customHeight="false" outlineLevel="0" collapsed="false">
      <c r="P372" s="3"/>
      <c r="Q372" s="3"/>
      <c r="S372" s="5"/>
    </row>
    <row r="373" customFormat="false" ht="15.75" hidden="false" customHeight="false" outlineLevel="0" collapsed="false">
      <c r="P373" s="3"/>
      <c r="Q373" s="3"/>
      <c r="S373" s="5"/>
    </row>
    <row r="374" customFormat="false" ht="15.75" hidden="false" customHeight="false" outlineLevel="0" collapsed="false">
      <c r="P374" s="3"/>
      <c r="Q374" s="3"/>
      <c r="S374" s="5"/>
    </row>
    <row r="375" customFormat="false" ht="15.75" hidden="false" customHeight="false" outlineLevel="0" collapsed="false">
      <c r="P375" s="3"/>
      <c r="Q375" s="3"/>
      <c r="S375" s="5"/>
    </row>
    <row r="376" customFormat="false" ht="15.75" hidden="false" customHeight="false" outlineLevel="0" collapsed="false">
      <c r="P376" s="3"/>
      <c r="Q376" s="3"/>
      <c r="S376" s="5"/>
    </row>
    <row r="377" customFormat="false" ht="15.75" hidden="false" customHeight="false" outlineLevel="0" collapsed="false">
      <c r="P377" s="3"/>
      <c r="Q377" s="3"/>
      <c r="S377" s="5"/>
    </row>
    <row r="378" customFormat="false" ht="15.75" hidden="false" customHeight="false" outlineLevel="0" collapsed="false">
      <c r="P378" s="3"/>
      <c r="Q378" s="3"/>
      <c r="S378" s="5"/>
    </row>
    <row r="379" customFormat="false" ht="15.75" hidden="false" customHeight="false" outlineLevel="0" collapsed="false">
      <c r="P379" s="3"/>
      <c r="Q379" s="3"/>
      <c r="S379" s="5"/>
    </row>
    <row r="380" customFormat="false" ht="15.75" hidden="false" customHeight="false" outlineLevel="0" collapsed="false">
      <c r="P380" s="3"/>
      <c r="Q380" s="3"/>
      <c r="S380" s="5"/>
    </row>
    <row r="381" customFormat="false" ht="15.75" hidden="false" customHeight="false" outlineLevel="0" collapsed="false">
      <c r="P381" s="3"/>
      <c r="Q381" s="3"/>
      <c r="S381" s="5"/>
    </row>
    <row r="382" customFormat="false" ht="15.75" hidden="false" customHeight="false" outlineLevel="0" collapsed="false">
      <c r="P382" s="3"/>
      <c r="Q382" s="3"/>
      <c r="S382" s="5"/>
    </row>
    <row r="383" customFormat="false" ht="15.75" hidden="false" customHeight="false" outlineLevel="0" collapsed="false">
      <c r="P383" s="3"/>
      <c r="Q383" s="3"/>
      <c r="S383" s="5"/>
    </row>
    <row r="384" customFormat="false" ht="15.75" hidden="false" customHeight="false" outlineLevel="0" collapsed="false">
      <c r="P384" s="3"/>
      <c r="Q384" s="3"/>
      <c r="S384" s="5"/>
    </row>
    <row r="385" customFormat="false" ht="15.75" hidden="false" customHeight="false" outlineLevel="0" collapsed="false">
      <c r="P385" s="3"/>
      <c r="Q385" s="3"/>
      <c r="S385" s="5"/>
    </row>
    <row r="386" customFormat="false" ht="15.75" hidden="false" customHeight="false" outlineLevel="0" collapsed="false">
      <c r="P386" s="3"/>
      <c r="Q386" s="3"/>
      <c r="S386" s="5"/>
    </row>
    <row r="387" customFormat="false" ht="15.75" hidden="false" customHeight="false" outlineLevel="0" collapsed="false">
      <c r="P387" s="3"/>
      <c r="Q387" s="3"/>
      <c r="S387" s="5"/>
    </row>
    <row r="388" customFormat="false" ht="15.75" hidden="false" customHeight="false" outlineLevel="0" collapsed="false">
      <c r="P388" s="3"/>
      <c r="Q388" s="3"/>
      <c r="S388" s="5"/>
    </row>
    <row r="389" customFormat="false" ht="15.75" hidden="false" customHeight="false" outlineLevel="0" collapsed="false">
      <c r="P389" s="3"/>
      <c r="Q389" s="3"/>
      <c r="S389" s="5"/>
    </row>
    <row r="390" customFormat="false" ht="15.75" hidden="false" customHeight="false" outlineLevel="0" collapsed="false">
      <c r="P390" s="3"/>
      <c r="Q390" s="3"/>
      <c r="S390" s="5"/>
    </row>
    <row r="391" customFormat="false" ht="15.75" hidden="false" customHeight="false" outlineLevel="0" collapsed="false">
      <c r="P391" s="3"/>
      <c r="Q391" s="3"/>
      <c r="S391" s="5"/>
    </row>
    <row r="392" customFormat="false" ht="15.75" hidden="false" customHeight="false" outlineLevel="0" collapsed="false">
      <c r="P392" s="3"/>
      <c r="Q392" s="3"/>
      <c r="S392" s="5"/>
    </row>
    <row r="393" customFormat="false" ht="15.75" hidden="false" customHeight="false" outlineLevel="0" collapsed="false">
      <c r="P393" s="3"/>
      <c r="Q393" s="3"/>
      <c r="S393" s="5"/>
    </row>
    <row r="394" customFormat="false" ht="15.75" hidden="false" customHeight="false" outlineLevel="0" collapsed="false">
      <c r="P394" s="3"/>
      <c r="Q394" s="3"/>
      <c r="S394" s="5"/>
    </row>
    <row r="395" customFormat="false" ht="15.75" hidden="false" customHeight="false" outlineLevel="0" collapsed="false">
      <c r="P395" s="3"/>
      <c r="Q395" s="3"/>
      <c r="S395" s="5"/>
    </row>
    <row r="396" customFormat="false" ht="15.75" hidden="false" customHeight="false" outlineLevel="0" collapsed="false">
      <c r="P396" s="3"/>
      <c r="Q396" s="3"/>
      <c r="S396" s="5"/>
    </row>
    <row r="397" customFormat="false" ht="15.75" hidden="false" customHeight="false" outlineLevel="0" collapsed="false">
      <c r="P397" s="3"/>
      <c r="Q397" s="3"/>
      <c r="S397" s="5"/>
    </row>
    <row r="398" customFormat="false" ht="15.75" hidden="false" customHeight="false" outlineLevel="0" collapsed="false">
      <c r="P398" s="3"/>
      <c r="Q398" s="3"/>
      <c r="S398" s="5"/>
    </row>
    <row r="399" customFormat="false" ht="15.75" hidden="false" customHeight="false" outlineLevel="0" collapsed="false">
      <c r="P399" s="3"/>
      <c r="Q399" s="3"/>
      <c r="S399" s="5"/>
    </row>
    <row r="400" customFormat="false" ht="15.75" hidden="false" customHeight="false" outlineLevel="0" collapsed="false">
      <c r="P400" s="3"/>
      <c r="Q400" s="3"/>
      <c r="S400" s="5"/>
    </row>
    <row r="401" customFormat="false" ht="15.75" hidden="false" customHeight="false" outlineLevel="0" collapsed="false">
      <c r="P401" s="3"/>
      <c r="Q401" s="3"/>
      <c r="S401" s="5"/>
    </row>
    <row r="402" customFormat="false" ht="15.75" hidden="false" customHeight="false" outlineLevel="0" collapsed="false">
      <c r="P402" s="3"/>
      <c r="Q402" s="3"/>
      <c r="S402" s="5"/>
    </row>
    <row r="403" customFormat="false" ht="15.75" hidden="false" customHeight="false" outlineLevel="0" collapsed="false">
      <c r="P403" s="3"/>
      <c r="Q403" s="3"/>
      <c r="S403" s="5"/>
    </row>
    <row r="404" customFormat="false" ht="15.75" hidden="false" customHeight="false" outlineLevel="0" collapsed="false">
      <c r="P404" s="3"/>
      <c r="Q404" s="3"/>
      <c r="S404" s="5"/>
    </row>
    <row r="405" customFormat="false" ht="15.75" hidden="false" customHeight="false" outlineLevel="0" collapsed="false">
      <c r="P405" s="3"/>
      <c r="Q405" s="3"/>
      <c r="S405" s="5"/>
    </row>
    <row r="406" customFormat="false" ht="15.75" hidden="false" customHeight="false" outlineLevel="0" collapsed="false">
      <c r="P406" s="3"/>
      <c r="Q406" s="3"/>
      <c r="S406" s="5"/>
    </row>
    <row r="407" customFormat="false" ht="15.75" hidden="false" customHeight="false" outlineLevel="0" collapsed="false">
      <c r="P407" s="3"/>
      <c r="Q407" s="3"/>
      <c r="S407" s="5"/>
    </row>
    <row r="408" customFormat="false" ht="15.75" hidden="false" customHeight="false" outlineLevel="0" collapsed="false">
      <c r="P408" s="3"/>
      <c r="Q408" s="3"/>
      <c r="S408" s="5"/>
    </row>
    <row r="409" customFormat="false" ht="15.75" hidden="false" customHeight="false" outlineLevel="0" collapsed="false">
      <c r="P409" s="3"/>
      <c r="Q409" s="3"/>
      <c r="S409" s="5"/>
    </row>
    <row r="410" customFormat="false" ht="15.75" hidden="false" customHeight="false" outlineLevel="0" collapsed="false">
      <c r="P410" s="3"/>
      <c r="Q410" s="3"/>
      <c r="S410" s="5"/>
    </row>
    <row r="411" customFormat="false" ht="15.75" hidden="false" customHeight="false" outlineLevel="0" collapsed="false">
      <c r="P411" s="3"/>
      <c r="Q411" s="3"/>
      <c r="S411" s="5"/>
    </row>
    <row r="412" customFormat="false" ht="15.75" hidden="false" customHeight="false" outlineLevel="0" collapsed="false">
      <c r="P412" s="3"/>
      <c r="Q412" s="3"/>
      <c r="S412" s="5"/>
    </row>
    <row r="413" customFormat="false" ht="15.75" hidden="false" customHeight="false" outlineLevel="0" collapsed="false">
      <c r="P413" s="3"/>
      <c r="Q413" s="3"/>
      <c r="S413" s="5"/>
    </row>
    <row r="414" customFormat="false" ht="15.75" hidden="false" customHeight="false" outlineLevel="0" collapsed="false">
      <c r="P414" s="3"/>
      <c r="Q414" s="3"/>
      <c r="S414" s="5"/>
    </row>
    <row r="415" customFormat="false" ht="15.75" hidden="false" customHeight="false" outlineLevel="0" collapsed="false">
      <c r="P415" s="3"/>
      <c r="Q415" s="3"/>
      <c r="S415" s="5"/>
    </row>
    <row r="416" customFormat="false" ht="15.75" hidden="false" customHeight="false" outlineLevel="0" collapsed="false">
      <c r="P416" s="3"/>
      <c r="Q416" s="3"/>
      <c r="S416" s="5"/>
    </row>
    <row r="417" customFormat="false" ht="15.75" hidden="false" customHeight="false" outlineLevel="0" collapsed="false">
      <c r="P417" s="3"/>
      <c r="Q417" s="3"/>
      <c r="S417" s="5"/>
    </row>
    <row r="418" customFormat="false" ht="15.75" hidden="false" customHeight="false" outlineLevel="0" collapsed="false">
      <c r="P418" s="3"/>
      <c r="Q418" s="3"/>
      <c r="S418" s="5"/>
    </row>
    <row r="419" customFormat="false" ht="15.75" hidden="false" customHeight="false" outlineLevel="0" collapsed="false">
      <c r="P419" s="3"/>
      <c r="Q419" s="3"/>
      <c r="S419" s="5"/>
    </row>
    <row r="420" customFormat="false" ht="15.75" hidden="false" customHeight="false" outlineLevel="0" collapsed="false">
      <c r="P420" s="3"/>
      <c r="Q420" s="3"/>
      <c r="S420" s="5"/>
    </row>
    <row r="421" customFormat="false" ht="15.75" hidden="false" customHeight="false" outlineLevel="0" collapsed="false">
      <c r="P421" s="3"/>
      <c r="Q421" s="3"/>
      <c r="S421" s="5"/>
    </row>
    <row r="422" customFormat="false" ht="15.75" hidden="false" customHeight="false" outlineLevel="0" collapsed="false">
      <c r="P422" s="3"/>
      <c r="Q422" s="3"/>
      <c r="S422" s="5"/>
    </row>
    <row r="423" customFormat="false" ht="15.75" hidden="false" customHeight="false" outlineLevel="0" collapsed="false">
      <c r="P423" s="3"/>
      <c r="Q423" s="3"/>
      <c r="S423" s="5"/>
    </row>
    <row r="424" customFormat="false" ht="15.75" hidden="false" customHeight="false" outlineLevel="0" collapsed="false">
      <c r="P424" s="3"/>
      <c r="Q424" s="3"/>
      <c r="S424" s="5"/>
    </row>
    <row r="425" customFormat="false" ht="15.75" hidden="false" customHeight="false" outlineLevel="0" collapsed="false">
      <c r="P425" s="3"/>
      <c r="Q425" s="3"/>
      <c r="S425" s="5"/>
    </row>
    <row r="426" customFormat="false" ht="15.75" hidden="false" customHeight="false" outlineLevel="0" collapsed="false">
      <c r="P426" s="3"/>
      <c r="Q426" s="3"/>
      <c r="S426" s="5"/>
    </row>
    <row r="427" customFormat="false" ht="15.75" hidden="false" customHeight="false" outlineLevel="0" collapsed="false">
      <c r="P427" s="3"/>
      <c r="Q427" s="3"/>
      <c r="S427" s="5"/>
    </row>
    <row r="428" customFormat="false" ht="15.75" hidden="false" customHeight="false" outlineLevel="0" collapsed="false">
      <c r="P428" s="3"/>
      <c r="Q428" s="3"/>
      <c r="S428" s="5"/>
    </row>
    <row r="429" customFormat="false" ht="15.75" hidden="false" customHeight="false" outlineLevel="0" collapsed="false">
      <c r="P429" s="3"/>
      <c r="Q429" s="3"/>
      <c r="S429" s="5"/>
    </row>
    <row r="430" customFormat="false" ht="15.75" hidden="false" customHeight="false" outlineLevel="0" collapsed="false">
      <c r="P430" s="3"/>
      <c r="Q430" s="3"/>
      <c r="S430" s="5"/>
    </row>
    <row r="431" customFormat="false" ht="15.75" hidden="false" customHeight="false" outlineLevel="0" collapsed="false">
      <c r="P431" s="3"/>
      <c r="Q431" s="3"/>
      <c r="S431" s="5"/>
    </row>
    <row r="432" customFormat="false" ht="15.75" hidden="false" customHeight="false" outlineLevel="0" collapsed="false">
      <c r="P432" s="3"/>
      <c r="Q432" s="3"/>
      <c r="S432" s="5"/>
    </row>
    <row r="433" customFormat="false" ht="15.75" hidden="false" customHeight="false" outlineLevel="0" collapsed="false">
      <c r="P433" s="3"/>
      <c r="Q433" s="3"/>
      <c r="S433" s="5"/>
    </row>
    <row r="434" customFormat="false" ht="15.75" hidden="false" customHeight="false" outlineLevel="0" collapsed="false">
      <c r="P434" s="3"/>
      <c r="Q434" s="3"/>
      <c r="S434" s="5"/>
    </row>
    <row r="435" customFormat="false" ht="15.75" hidden="false" customHeight="false" outlineLevel="0" collapsed="false">
      <c r="P435" s="3"/>
      <c r="Q435" s="3"/>
      <c r="S435" s="5"/>
    </row>
    <row r="436" customFormat="false" ht="15.75" hidden="false" customHeight="false" outlineLevel="0" collapsed="false">
      <c r="P436" s="3"/>
      <c r="Q436" s="3"/>
      <c r="S436" s="5"/>
    </row>
    <row r="437" customFormat="false" ht="15.75" hidden="false" customHeight="false" outlineLevel="0" collapsed="false">
      <c r="P437" s="3"/>
      <c r="Q437" s="3"/>
      <c r="S437" s="5"/>
    </row>
    <row r="438" customFormat="false" ht="15.75" hidden="false" customHeight="false" outlineLevel="0" collapsed="false">
      <c r="P438" s="3"/>
      <c r="Q438" s="3"/>
      <c r="S438" s="5"/>
    </row>
    <row r="439" customFormat="false" ht="15.75" hidden="false" customHeight="false" outlineLevel="0" collapsed="false">
      <c r="P439" s="3"/>
      <c r="Q439" s="3"/>
      <c r="S439" s="5"/>
    </row>
    <row r="440" customFormat="false" ht="15.75" hidden="false" customHeight="false" outlineLevel="0" collapsed="false">
      <c r="P440" s="3"/>
      <c r="Q440" s="3"/>
      <c r="S440" s="5"/>
    </row>
    <row r="441" customFormat="false" ht="15.75" hidden="false" customHeight="false" outlineLevel="0" collapsed="false">
      <c r="P441" s="3"/>
      <c r="Q441" s="3"/>
      <c r="S441" s="5"/>
    </row>
    <row r="442" customFormat="false" ht="15.75" hidden="false" customHeight="false" outlineLevel="0" collapsed="false">
      <c r="P442" s="3"/>
      <c r="Q442" s="3"/>
      <c r="S442" s="5"/>
    </row>
    <row r="443" customFormat="false" ht="15.75" hidden="false" customHeight="false" outlineLevel="0" collapsed="false">
      <c r="P443" s="3"/>
      <c r="Q443" s="3"/>
      <c r="S443" s="5"/>
    </row>
    <row r="444" customFormat="false" ht="15.75" hidden="false" customHeight="false" outlineLevel="0" collapsed="false">
      <c r="P444" s="3"/>
      <c r="Q444" s="3"/>
      <c r="S444" s="5"/>
    </row>
    <row r="445" customFormat="false" ht="15.75" hidden="false" customHeight="false" outlineLevel="0" collapsed="false">
      <c r="P445" s="3"/>
      <c r="Q445" s="3"/>
      <c r="S445" s="5"/>
    </row>
    <row r="446" customFormat="false" ht="15.75" hidden="false" customHeight="false" outlineLevel="0" collapsed="false">
      <c r="P446" s="3"/>
      <c r="Q446" s="3"/>
      <c r="S446" s="5"/>
    </row>
    <row r="447" customFormat="false" ht="15.75" hidden="false" customHeight="false" outlineLevel="0" collapsed="false">
      <c r="P447" s="3"/>
      <c r="Q447" s="3"/>
      <c r="S447" s="5"/>
    </row>
    <row r="448" customFormat="false" ht="15.75" hidden="false" customHeight="false" outlineLevel="0" collapsed="false">
      <c r="P448" s="3"/>
      <c r="Q448" s="3"/>
      <c r="S448" s="5"/>
    </row>
    <row r="449" customFormat="false" ht="15.75" hidden="false" customHeight="false" outlineLevel="0" collapsed="false">
      <c r="P449" s="3"/>
      <c r="Q449" s="3"/>
      <c r="S449" s="5"/>
    </row>
    <row r="450" customFormat="false" ht="15.75" hidden="false" customHeight="false" outlineLevel="0" collapsed="false">
      <c r="P450" s="3"/>
      <c r="Q450" s="3"/>
      <c r="S450" s="5"/>
    </row>
    <row r="451" customFormat="false" ht="15.75" hidden="false" customHeight="false" outlineLevel="0" collapsed="false">
      <c r="P451" s="3"/>
      <c r="Q451" s="3"/>
      <c r="S451" s="5"/>
    </row>
    <row r="452" customFormat="false" ht="15.75" hidden="false" customHeight="false" outlineLevel="0" collapsed="false">
      <c r="P452" s="3"/>
      <c r="Q452" s="3"/>
      <c r="S452" s="5"/>
    </row>
    <row r="453" customFormat="false" ht="15.75" hidden="false" customHeight="false" outlineLevel="0" collapsed="false">
      <c r="P453" s="3"/>
      <c r="Q453" s="3"/>
      <c r="S453" s="5"/>
    </row>
    <row r="454" customFormat="false" ht="15.75" hidden="false" customHeight="false" outlineLevel="0" collapsed="false">
      <c r="P454" s="3"/>
      <c r="Q454" s="3"/>
      <c r="S454" s="5"/>
    </row>
    <row r="455" customFormat="false" ht="15.75" hidden="false" customHeight="false" outlineLevel="0" collapsed="false">
      <c r="P455" s="3"/>
      <c r="Q455" s="3"/>
      <c r="S455" s="5"/>
    </row>
    <row r="456" customFormat="false" ht="15.75" hidden="false" customHeight="false" outlineLevel="0" collapsed="false">
      <c r="P456" s="3"/>
      <c r="Q456" s="3"/>
      <c r="S456" s="5"/>
    </row>
    <row r="457" customFormat="false" ht="15.75" hidden="false" customHeight="false" outlineLevel="0" collapsed="false">
      <c r="P457" s="3"/>
      <c r="Q457" s="3"/>
      <c r="S457" s="5"/>
    </row>
    <row r="458" customFormat="false" ht="15.75" hidden="false" customHeight="false" outlineLevel="0" collapsed="false">
      <c r="P458" s="3"/>
      <c r="Q458" s="3"/>
      <c r="S458" s="5"/>
    </row>
    <row r="459" customFormat="false" ht="15.75" hidden="false" customHeight="false" outlineLevel="0" collapsed="false">
      <c r="P459" s="3"/>
      <c r="Q459" s="3"/>
      <c r="S459" s="5"/>
    </row>
    <row r="460" customFormat="false" ht="15.75" hidden="false" customHeight="false" outlineLevel="0" collapsed="false">
      <c r="P460" s="3"/>
      <c r="Q460" s="3"/>
      <c r="S460" s="5"/>
    </row>
    <row r="461" customFormat="false" ht="15.75" hidden="false" customHeight="false" outlineLevel="0" collapsed="false">
      <c r="P461" s="3"/>
      <c r="Q461" s="3"/>
      <c r="S461" s="5"/>
    </row>
    <row r="462" customFormat="false" ht="15.75" hidden="false" customHeight="false" outlineLevel="0" collapsed="false">
      <c r="P462" s="3"/>
      <c r="Q462" s="3"/>
      <c r="S462" s="5"/>
    </row>
    <row r="463" customFormat="false" ht="15.75" hidden="false" customHeight="false" outlineLevel="0" collapsed="false">
      <c r="P463" s="3"/>
      <c r="Q463" s="3"/>
      <c r="S463" s="5"/>
    </row>
    <row r="464" customFormat="false" ht="15.75" hidden="false" customHeight="false" outlineLevel="0" collapsed="false">
      <c r="P464" s="3"/>
      <c r="Q464" s="3"/>
      <c r="S464" s="5"/>
    </row>
    <row r="465" customFormat="false" ht="15.75" hidden="false" customHeight="false" outlineLevel="0" collapsed="false">
      <c r="P465" s="3"/>
      <c r="Q465" s="3"/>
      <c r="S465" s="5"/>
    </row>
    <row r="466" customFormat="false" ht="15.75" hidden="false" customHeight="false" outlineLevel="0" collapsed="false">
      <c r="P466" s="3"/>
      <c r="Q466" s="3"/>
      <c r="S466" s="5"/>
    </row>
    <row r="467" customFormat="false" ht="15.75" hidden="false" customHeight="false" outlineLevel="0" collapsed="false">
      <c r="P467" s="3"/>
      <c r="Q467" s="3"/>
      <c r="S467" s="5"/>
    </row>
    <row r="468" customFormat="false" ht="15.75" hidden="false" customHeight="false" outlineLevel="0" collapsed="false">
      <c r="P468" s="3"/>
      <c r="Q468" s="3"/>
      <c r="S468" s="5"/>
    </row>
    <row r="469" customFormat="false" ht="15.75" hidden="false" customHeight="false" outlineLevel="0" collapsed="false">
      <c r="P469" s="3"/>
      <c r="Q469" s="3"/>
      <c r="S469" s="5"/>
    </row>
    <row r="470" customFormat="false" ht="15.75" hidden="false" customHeight="false" outlineLevel="0" collapsed="false">
      <c r="P470" s="3"/>
      <c r="Q470" s="3"/>
      <c r="S470" s="5"/>
    </row>
    <row r="471" customFormat="false" ht="15.75" hidden="false" customHeight="false" outlineLevel="0" collapsed="false">
      <c r="P471" s="3"/>
      <c r="Q471" s="3"/>
      <c r="S471" s="5"/>
    </row>
    <row r="472" customFormat="false" ht="15.75" hidden="false" customHeight="false" outlineLevel="0" collapsed="false">
      <c r="P472" s="3"/>
      <c r="Q472" s="3"/>
      <c r="S472" s="5"/>
    </row>
    <row r="473" customFormat="false" ht="15.75" hidden="false" customHeight="false" outlineLevel="0" collapsed="false">
      <c r="P473" s="3"/>
      <c r="Q473" s="3"/>
      <c r="S473" s="5"/>
    </row>
    <row r="474" customFormat="false" ht="15.75" hidden="false" customHeight="false" outlineLevel="0" collapsed="false">
      <c r="P474" s="3"/>
      <c r="Q474" s="3"/>
      <c r="S474" s="5"/>
    </row>
    <row r="475" customFormat="false" ht="15.75" hidden="false" customHeight="false" outlineLevel="0" collapsed="false">
      <c r="P475" s="3"/>
      <c r="Q475" s="3"/>
      <c r="S475" s="5"/>
    </row>
    <row r="476" customFormat="false" ht="15.75" hidden="false" customHeight="false" outlineLevel="0" collapsed="false">
      <c r="P476" s="3"/>
      <c r="Q476" s="3"/>
      <c r="S476" s="5"/>
    </row>
    <row r="477" customFormat="false" ht="15.75" hidden="false" customHeight="false" outlineLevel="0" collapsed="false">
      <c r="P477" s="3"/>
      <c r="Q477" s="3"/>
      <c r="S477" s="5"/>
    </row>
    <row r="478" customFormat="false" ht="15.75" hidden="false" customHeight="false" outlineLevel="0" collapsed="false">
      <c r="P478" s="3"/>
      <c r="Q478" s="3"/>
      <c r="S478" s="5"/>
    </row>
    <row r="479" customFormat="false" ht="15.75" hidden="false" customHeight="false" outlineLevel="0" collapsed="false">
      <c r="P479" s="3"/>
      <c r="Q479" s="3"/>
      <c r="S479" s="5"/>
    </row>
    <row r="480" customFormat="false" ht="15.75" hidden="false" customHeight="false" outlineLevel="0" collapsed="false">
      <c r="P480" s="3"/>
      <c r="Q480" s="3"/>
      <c r="S480" s="5"/>
    </row>
    <row r="481" customFormat="false" ht="15.75" hidden="false" customHeight="false" outlineLevel="0" collapsed="false">
      <c r="P481" s="3"/>
      <c r="Q481" s="3"/>
      <c r="S481" s="5"/>
    </row>
    <row r="482" customFormat="false" ht="15.75" hidden="false" customHeight="false" outlineLevel="0" collapsed="false">
      <c r="P482" s="3"/>
      <c r="Q482" s="3"/>
      <c r="S482" s="5"/>
    </row>
    <row r="483" customFormat="false" ht="15.75" hidden="false" customHeight="false" outlineLevel="0" collapsed="false">
      <c r="P483" s="3"/>
      <c r="Q483" s="3"/>
      <c r="S483" s="5"/>
    </row>
    <row r="484" customFormat="false" ht="15.75" hidden="false" customHeight="false" outlineLevel="0" collapsed="false">
      <c r="P484" s="3"/>
      <c r="Q484" s="3"/>
      <c r="S484" s="5"/>
    </row>
    <row r="485" customFormat="false" ht="15.75" hidden="false" customHeight="false" outlineLevel="0" collapsed="false">
      <c r="P485" s="3"/>
      <c r="Q485" s="3"/>
      <c r="S485" s="5"/>
    </row>
    <row r="486" customFormat="false" ht="15.75" hidden="false" customHeight="false" outlineLevel="0" collapsed="false">
      <c r="P486" s="3"/>
      <c r="Q486" s="3"/>
      <c r="S486" s="5"/>
    </row>
    <row r="487" customFormat="false" ht="15.75" hidden="false" customHeight="false" outlineLevel="0" collapsed="false">
      <c r="P487" s="3"/>
      <c r="Q487" s="3"/>
      <c r="S487" s="5"/>
    </row>
    <row r="488" customFormat="false" ht="15.75" hidden="false" customHeight="false" outlineLevel="0" collapsed="false">
      <c r="P488" s="3"/>
      <c r="Q488" s="3"/>
      <c r="S488" s="5"/>
    </row>
    <row r="489" customFormat="false" ht="15.75" hidden="false" customHeight="false" outlineLevel="0" collapsed="false">
      <c r="P489" s="3"/>
      <c r="Q489" s="3"/>
      <c r="S489" s="5"/>
    </row>
    <row r="490" customFormat="false" ht="15.75" hidden="false" customHeight="false" outlineLevel="0" collapsed="false">
      <c r="P490" s="3"/>
      <c r="Q490" s="3"/>
      <c r="S490" s="5"/>
    </row>
    <row r="491" customFormat="false" ht="15.75" hidden="false" customHeight="false" outlineLevel="0" collapsed="false">
      <c r="P491" s="3"/>
      <c r="Q491" s="3"/>
      <c r="S491" s="5"/>
    </row>
    <row r="492" customFormat="false" ht="15.75" hidden="false" customHeight="false" outlineLevel="0" collapsed="false">
      <c r="P492" s="3"/>
      <c r="Q492" s="3"/>
      <c r="S492" s="5"/>
    </row>
    <row r="493" customFormat="false" ht="15.75" hidden="false" customHeight="false" outlineLevel="0" collapsed="false">
      <c r="P493" s="3"/>
      <c r="Q493" s="3"/>
      <c r="S493" s="5"/>
    </row>
    <row r="494" customFormat="false" ht="15.75" hidden="false" customHeight="false" outlineLevel="0" collapsed="false">
      <c r="P494" s="3"/>
      <c r="Q494" s="3"/>
      <c r="S494" s="5"/>
    </row>
    <row r="495" customFormat="false" ht="15.75" hidden="false" customHeight="false" outlineLevel="0" collapsed="false">
      <c r="P495" s="3"/>
      <c r="Q495" s="3"/>
      <c r="S495" s="5"/>
    </row>
    <row r="496" customFormat="false" ht="15.75" hidden="false" customHeight="false" outlineLevel="0" collapsed="false">
      <c r="P496" s="3"/>
      <c r="Q496" s="3"/>
      <c r="S496" s="5"/>
    </row>
    <row r="497" customFormat="false" ht="15.75" hidden="false" customHeight="false" outlineLevel="0" collapsed="false">
      <c r="P497" s="3"/>
      <c r="Q497" s="3"/>
      <c r="S497" s="5"/>
    </row>
    <row r="498" customFormat="false" ht="15.75" hidden="false" customHeight="false" outlineLevel="0" collapsed="false">
      <c r="P498" s="3"/>
      <c r="Q498" s="3"/>
      <c r="S498" s="5"/>
    </row>
    <row r="499" customFormat="false" ht="15.75" hidden="false" customHeight="false" outlineLevel="0" collapsed="false">
      <c r="P499" s="3"/>
      <c r="Q499" s="3"/>
      <c r="S499" s="5"/>
    </row>
    <row r="500" customFormat="false" ht="15.75" hidden="false" customHeight="false" outlineLevel="0" collapsed="false">
      <c r="P500" s="3"/>
      <c r="Q500" s="3"/>
      <c r="S500" s="5"/>
    </row>
    <row r="501" customFormat="false" ht="15.75" hidden="false" customHeight="false" outlineLevel="0" collapsed="false">
      <c r="P501" s="3"/>
      <c r="Q501" s="3"/>
      <c r="S501" s="5"/>
    </row>
    <row r="502" customFormat="false" ht="15.75" hidden="false" customHeight="false" outlineLevel="0" collapsed="false">
      <c r="P502" s="3"/>
      <c r="Q502" s="3"/>
      <c r="S502" s="5"/>
    </row>
    <row r="503" customFormat="false" ht="15.75" hidden="false" customHeight="false" outlineLevel="0" collapsed="false">
      <c r="P503" s="3"/>
      <c r="Q503" s="3"/>
      <c r="S503" s="5"/>
    </row>
    <row r="504" customFormat="false" ht="15.75" hidden="false" customHeight="false" outlineLevel="0" collapsed="false">
      <c r="P504" s="3"/>
      <c r="Q504" s="3"/>
      <c r="S504" s="5"/>
    </row>
    <row r="505" customFormat="false" ht="15.75" hidden="false" customHeight="false" outlineLevel="0" collapsed="false">
      <c r="P505" s="3"/>
      <c r="Q505" s="3"/>
      <c r="S505" s="5"/>
    </row>
    <row r="506" customFormat="false" ht="15.75" hidden="false" customHeight="false" outlineLevel="0" collapsed="false">
      <c r="P506" s="3"/>
      <c r="Q506" s="3"/>
      <c r="S506" s="5"/>
    </row>
    <row r="507" customFormat="false" ht="15.75" hidden="false" customHeight="false" outlineLevel="0" collapsed="false">
      <c r="P507" s="3"/>
      <c r="Q507" s="3"/>
      <c r="S507" s="5"/>
    </row>
    <row r="508" customFormat="false" ht="15.75" hidden="false" customHeight="false" outlineLevel="0" collapsed="false">
      <c r="P508" s="3"/>
      <c r="Q508" s="3"/>
      <c r="S508" s="5"/>
    </row>
    <row r="509" customFormat="false" ht="15.75" hidden="false" customHeight="false" outlineLevel="0" collapsed="false">
      <c r="P509" s="3"/>
      <c r="Q509" s="3"/>
      <c r="S509" s="5"/>
    </row>
    <row r="510" customFormat="false" ht="15.75" hidden="false" customHeight="false" outlineLevel="0" collapsed="false">
      <c r="P510" s="3"/>
      <c r="Q510" s="3"/>
      <c r="S510" s="5"/>
    </row>
    <row r="511" customFormat="false" ht="15.75" hidden="false" customHeight="false" outlineLevel="0" collapsed="false">
      <c r="P511" s="3"/>
      <c r="Q511" s="3"/>
      <c r="S511" s="5"/>
    </row>
    <row r="512" customFormat="false" ht="15.75" hidden="false" customHeight="false" outlineLevel="0" collapsed="false">
      <c r="P512" s="3"/>
      <c r="Q512" s="3"/>
      <c r="S512" s="5"/>
    </row>
    <row r="513" customFormat="false" ht="15.75" hidden="false" customHeight="false" outlineLevel="0" collapsed="false">
      <c r="P513" s="3"/>
      <c r="Q513" s="3"/>
      <c r="S513" s="5"/>
    </row>
    <row r="514" customFormat="false" ht="15.75" hidden="false" customHeight="false" outlineLevel="0" collapsed="false">
      <c r="P514" s="3"/>
      <c r="Q514" s="3"/>
      <c r="S514" s="5"/>
    </row>
    <row r="515" customFormat="false" ht="15.75" hidden="false" customHeight="false" outlineLevel="0" collapsed="false">
      <c r="P515" s="3"/>
      <c r="Q515" s="3"/>
      <c r="S515" s="5"/>
    </row>
    <row r="516" customFormat="false" ht="15.75" hidden="false" customHeight="false" outlineLevel="0" collapsed="false">
      <c r="P516" s="3"/>
      <c r="Q516" s="3"/>
      <c r="S516" s="5"/>
    </row>
    <row r="517" customFormat="false" ht="15.75" hidden="false" customHeight="false" outlineLevel="0" collapsed="false">
      <c r="P517" s="3"/>
      <c r="Q517" s="3"/>
      <c r="S517" s="5"/>
    </row>
    <row r="518" customFormat="false" ht="15.75" hidden="false" customHeight="false" outlineLevel="0" collapsed="false">
      <c r="P518" s="3"/>
      <c r="Q518" s="3"/>
      <c r="S518" s="5"/>
    </row>
    <row r="519" customFormat="false" ht="15.75" hidden="false" customHeight="false" outlineLevel="0" collapsed="false">
      <c r="P519" s="3"/>
      <c r="Q519" s="3"/>
      <c r="S519" s="5"/>
    </row>
    <row r="520" customFormat="false" ht="15.75" hidden="false" customHeight="false" outlineLevel="0" collapsed="false">
      <c r="P520" s="3"/>
      <c r="Q520" s="3"/>
      <c r="S520" s="5"/>
    </row>
    <row r="521" customFormat="false" ht="15.75" hidden="false" customHeight="false" outlineLevel="0" collapsed="false">
      <c r="P521" s="3"/>
      <c r="Q521" s="3"/>
      <c r="S521" s="5"/>
    </row>
    <row r="522" customFormat="false" ht="15.75" hidden="false" customHeight="false" outlineLevel="0" collapsed="false">
      <c r="P522" s="3"/>
      <c r="Q522" s="3"/>
      <c r="S522" s="5"/>
    </row>
    <row r="523" customFormat="false" ht="15.75" hidden="false" customHeight="false" outlineLevel="0" collapsed="false">
      <c r="P523" s="3"/>
      <c r="Q523" s="3"/>
      <c r="S523" s="5"/>
    </row>
    <row r="524" customFormat="false" ht="15.75" hidden="false" customHeight="false" outlineLevel="0" collapsed="false">
      <c r="P524" s="3"/>
      <c r="Q524" s="3"/>
      <c r="S524" s="5"/>
    </row>
    <row r="525" customFormat="false" ht="15.75" hidden="false" customHeight="false" outlineLevel="0" collapsed="false">
      <c r="P525" s="3"/>
      <c r="Q525" s="3"/>
      <c r="S525" s="5"/>
    </row>
    <row r="526" customFormat="false" ht="15.75" hidden="false" customHeight="false" outlineLevel="0" collapsed="false">
      <c r="P526" s="3"/>
      <c r="Q526" s="3"/>
      <c r="S526" s="5"/>
    </row>
    <row r="527" customFormat="false" ht="15.75" hidden="false" customHeight="false" outlineLevel="0" collapsed="false">
      <c r="P527" s="3"/>
      <c r="Q527" s="3"/>
      <c r="S527" s="5"/>
    </row>
    <row r="528" customFormat="false" ht="15.75" hidden="false" customHeight="false" outlineLevel="0" collapsed="false">
      <c r="P528" s="3"/>
      <c r="Q528" s="3"/>
      <c r="S528" s="5"/>
    </row>
    <row r="529" customFormat="false" ht="15.75" hidden="false" customHeight="false" outlineLevel="0" collapsed="false">
      <c r="P529" s="3"/>
      <c r="Q529" s="3"/>
      <c r="S529" s="5"/>
    </row>
    <row r="530" customFormat="false" ht="15.75" hidden="false" customHeight="false" outlineLevel="0" collapsed="false">
      <c r="P530" s="3"/>
      <c r="Q530" s="3"/>
      <c r="S530" s="5"/>
    </row>
    <row r="531" customFormat="false" ht="15.75" hidden="false" customHeight="false" outlineLevel="0" collapsed="false">
      <c r="P531" s="3"/>
      <c r="Q531" s="3"/>
      <c r="S531" s="5"/>
    </row>
    <row r="532" customFormat="false" ht="15.75" hidden="false" customHeight="false" outlineLevel="0" collapsed="false">
      <c r="P532" s="3"/>
      <c r="Q532" s="3"/>
      <c r="S532" s="5"/>
    </row>
    <row r="533" customFormat="false" ht="15.75" hidden="false" customHeight="false" outlineLevel="0" collapsed="false">
      <c r="P533" s="3"/>
      <c r="Q533" s="3"/>
      <c r="S533" s="5"/>
    </row>
    <row r="534" customFormat="false" ht="15.75" hidden="false" customHeight="false" outlineLevel="0" collapsed="false">
      <c r="P534" s="3"/>
      <c r="Q534" s="3"/>
      <c r="S534" s="5"/>
    </row>
    <row r="535" customFormat="false" ht="15.75" hidden="false" customHeight="false" outlineLevel="0" collapsed="false">
      <c r="P535" s="3"/>
      <c r="Q535" s="3"/>
      <c r="S535" s="5"/>
    </row>
    <row r="536" customFormat="false" ht="15.75" hidden="false" customHeight="false" outlineLevel="0" collapsed="false">
      <c r="P536" s="3"/>
      <c r="Q536" s="3"/>
      <c r="S536" s="5"/>
    </row>
    <row r="537" customFormat="false" ht="15.75" hidden="false" customHeight="false" outlineLevel="0" collapsed="false">
      <c r="P537" s="3"/>
      <c r="Q537" s="3"/>
      <c r="S537" s="5"/>
    </row>
    <row r="538" customFormat="false" ht="15.75" hidden="false" customHeight="false" outlineLevel="0" collapsed="false">
      <c r="P538" s="3"/>
      <c r="Q538" s="3"/>
      <c r="S538" s="5"/>
    </row>
    <row r="539" customFormat="false" ht="15.75" hidden="false" customHeight="false" outlineLevel="0" collapsed="false">
      <c r="P539" s="3"/>
      <c r="Q539" s="3"/>
      <c r="S539" s="5"/>
    </row>
    <row r="540" customFormat="false" ht="15.75" hidden="false" customHeight="false" outlineLevel="0" collapsed="false">
      <c r="P540" s="3"/>
      <c r="Q540" s="3"/>
      <c r="S540" s="5"/>
    </row>
    <row r="541" customFormat="false" ht="15.75" hidden="false" customHeight="false" outlineLevel="0" collapsed="false">
      <c r="P541" s="3"/>
      <c r="Q541" s="3"/>
      <c r="S541" s="5"/>
    </row>
    <row r="542" customFormat="false" ht="15.75" hidden="false" customHeight="false" outlineLevel="0" collapsed="false">
      <c r="P542" s="3"/>
      <c r="Q542" s="3"/>
      <c r="S542" s="5"/>
    </row>
    <row r="543" customFormat="false" ht="15.75" hidden="false" customHeight="false" outlineLevel="0" collapsed="false">
      <c r="P543" s="3"/>
      <c r="Q543" s="3"/>
      <c r="S543" s="5"/>
    </row>
    <row r="544" customFormat="false" ht="15.75" hidden="false" customHeight="false" outlineLevel="0" collapsed="false">
      <c r="P544" s="3"/>
      <c r="Q544" s="3"/>
      <c r="S544" s="5"/>
    </row>
    <row r="545" customFormat="false" ht="15.75" hidden="false" customHeight="false" outlineLevel="0" collapsed="false">
      <c r="P545" s="3"/>
      <c r="Q545" s="3"/>
      <c r="S545" s="5"/>
    </row>
    <row r="546" customFormat="false" ht="15.75" hidden="false" customHeight="false" outlineLevel="0" collapsed="false">
      <c r="P546" s="3"/>
      <c r="Q546" s="3"/>
      <c r="S546" s="5"/>
    </row>
    <row r="547" customFormat="false" ht="15.75" hidden="false" customHeight="false" outlineLevel="0" collapsed="false">
      <c r="P547" s="3"/>
      <c r="Q547" s="3"/>
      <c r="S547" s="5"/>
    </row>
    <row r="548" customFormat="false" ht="15.75" hidden="false" customHeight="false" outlineLevel="0" collapsed="false">
      <c r="P548" s="3"/>
      <c r="Q548" s="3"/>
      <c r="S548" s="5"/>
    </row>
    <row r="549" customFormat="false" ht="15.75" hidden="false" customHeight="false" outlineLevel="0" collapsed="false">
      <c r="P549" s="3"/>
      <c r="Q549" s="3"/>
      <c r="S549" s="5"/>
    </row>
    <row r="550" customFormat="false" ht="15.75" hidden="false" customHeight="false" outlineLevel="0" collapsed="false">
      <c r="P550" s="3"/>
      <c r="Q550" s="3"/>
      <c r="S550" s="5"/>
    </row>
    <row r="551" customFormat="false" ht="15.75" hidden="false" customHeight="false" outlineLevel="0" collapsed="false">
      <c r="P551" s="3"/>
      <c r="Q551" s="3"/>
      <c r="S551" s="5"/>
    </row>
    <row r="552" customFormat="false" ht="15.75" hidden="false" customHeight="false" outlineLevel="0" collapsed="false">
      <c r="P552" s="3"/>
      <c r="Q552" s="3"/>
      <c r="S552" s="5"/>
    </row>
    <row r="553" customFormat="false" ht="15.75" hidden="false" customHeight="false" outlineLevel="0" collapsed="false">
      <c r="P553" s="3"/>
      <c r="Q553" s="3"/>
      <c r="S553" s="5"/>
    </row>
    <row r="554" customFormat="false" ht="15.75" hidden="false" customHeight="false" outlineLevel="0" collapsed="false">
      <c r="P554" s="3"/>
      <c r="Q554" s="3"/>
      <c r="S554" s="5"/>
    </row>
    <row r="555" customFormat="false" ht="15.75" hidden="false" customHeight="false" outlineLevel="0" collapsed="false">
      <c r="P555" s="3"/>
      <c r="Q555" s="3"/>
      <c r="S555" s="5"/>
    </row>
    <row r="556" customFormat="false" ht="15.75" hidden="false" customHeight="false" outlineLevel="0" collapsed="false">
      <c r="P556" s="3"/>
      <c r="Q556" s="3"/>
      <c r="S556" s="5"/>
    </row>
    <row r="557" customFormat="false" ht="15.75" hidden="false" customHeight="false" outlineLevel="0" collapsed="false">
      <c r="P557" s="3"/>
      <c r="Q557" s="3"/>
      <c r="S557" s="5"/>
    </row>
    <row r="558" customFormat="false" ht="15.75" hidden="false" customHeight="false" outlineLevel="0" collapsed="false">
      <c r="P558" s="3"/>
      <c r="Q558" s="3"/>
      <c r="S558" s="5"/>
    </row>
    <row r="559" customFormat="false" ht="15.75" hidden="false" customHeight="false" outlineLevel="0" collapsed="false">
      <c r="P559" s="3"/>
      <c r="Q559" s="3"/>
      <c r="S559" s="5"/>
    </row>
    <row r="560" customFormat="false" ht="15.75" hidden="false" customHeight="false" outlineLevel="0" collapsed="false">
      <c r="P560" s="3"/>
      <c r="Q560" s="3"/>
      <c r="S560" s="5"/>
    </row>
    <row r="561" customFormat="false" ht="15.75" hidden="false" customHeight="false" outlineLevel="0" collapsed="false">
      <c r="P561" s="3"/>
      <c r="Q561" s="3"/>
      <c r="S561" s="5"/>
    </row>
    <row r="562" customFormat="false" ht="15.75" hidden="false" customHeight="false" outlineLevel="0" collapsed="false">
      <c r="P562" s="3"/>
      <c r="Q562" s="3"/>
      <c r="S562" s="5"/>
    </row>
    <row r="563" customFormat="false" ht="15.75" hidden="false" customHeight="false" outlineLevel="0" collapsed="false">
      <c r="P563" s="3"/>
      <c r="Q563" s="3"/>
      <c r="S563" s="5"/>
    </row>
    <row r="564" customFormat="false" ht="15.75" hidden="false" customHeight="false" outlineLevel="0" collapsed="false">
      <c r="P564" s="3"/>
      <c r="Q564" s="3"/>
      <c r="S564" s="5"/>
    </row>
    <row r="565" customFormat="false" ht="15.75" hidden="false" customHeight="false" outlineLevel="0" collapsed="false">
      <c r="P565" s="3"/>
      <c r="Q565" s="3"/>
      <c r="S565" s="5"/>
    </row>
    <row r="566" customFormat="false" ht="15.75" hidden="false" customHeight="false" outlineLevel="0" collapsed="false">
      <c r="P566" s="3"/>
      <c r="Q566" s="3"/>
      <c r="S566" s="5"/>
    </row>
    <row r="567" customFormat="false" ht="15.75" hidden="false" customHeight="false" outlineLevel="0" collapsed="false">
      <c r="P567" s="3"/>
      <c r="Q567" s="3"/>
      <c r="S567" s="5"/>
    </row>
    <row r="568" customFormat="false" ht="15.75" hidden="false" customHeight="false" outlineLevel="0" collapsed="false">
      <c r="P568" s="3"/>
      <c r="Q568" s="3"/>
      <c r="S568" s="5"/>
    </row>
    <row r="569" customFormat="false" ht="15.75" hidden="false" customHeight="false" outlineLevel="0" collapsed="false">
      <c r="P569" s="3"/>
      <c r="Q569" s="3"/>
      <c r="S569" s="5"/>
    </row>
    <row r="570" customFormat="false" ht="15.75" hidden="false" customHeight="false" outlineLevel="0" collapsed="false">
      <c r="P570" s="3"/>
      <c r="Q570" s="3"/>
      <c r="S570" s="5"/>
    </row>
    <row r="571" customFormat="false" ht="15.75" hidden="false" customHeight="false" outlineLevel="0" collapsed="false">
      <c r="P571" s="3"/>
      <c r="Q571" s="3"/>
      <c r="S571" s="5"/>
    </row>
    <row r="572" customFormat="false" ht="15.75" hidden="false" customHeight="false" outlineLevel="0" collapsed="false">
      <c r="P572" s="3"/>
      <c r="Q572" s="3"/>
      <c r="S572" s="5"/>
    </row>
    <row r="573" customFormat="false" ht="15.75" hidden="false" customHeight="false" outlineLevel="0" collapsed="false">
      <c r="P573" s="3"/>
      <c r="Q573" s="3"/>
      <c r="S573" s="5"/>
    </row>
    <row r="574" customFormat="false" ht="15.75" hidden="false" customHeight="false" outlineLevel="0" collapsed="false">
      <c r="P574" s="3"/>
      <c r="Q574" s="3"/>
      <c r="S574" s="5"/>
    </row>
    <row r="575" customFormat="false" ht="15.75" hidden="false" customHeight="false" outlineLevel="0" collapsed="false">
      <c r="P575" s="3"/>
      <c r="Q575" s="3"/>
      <c r="S575" s="5"/>
    </row>
    <row r="576" customFormat="false" ht="15.75" hidden="false" customHeight="false" outlineLevel="0" collapsed="false">
      <c r="P576" s="3"/>
      <c r="Q576" s="3"/>
      <c r="S576" s="5"/>
    </row>
    <row r="577" customFormat="false" ht="15.75" hidden="false" customHeight="false" outlineLevel="0" collapsed="false">
      <c r="P577" s="3"/>
      <c r="Q577" s="3"/>
      <c r="S577" s="5"/>
    </row>
    <row r="578" customFormat="false" ht="15.75" hidden="false" customHeight="false" outlineLevel="0" collapsed="false">
      <c r="P578" s="3"/>
      <c r="Q578" s="3"/>
      <c r="S578" s="5"/>
    </row>
    <row r="579" customFormat="false" ht="15.75" hidden="false" customHeight="false" outlineLevel="0" collapsed="false">
      <c r="P579" s="3"/>
      <c r="Q579" s="3"/>
      <c r="S579" s="5"/>
    </row>
    <row r="580" customFormat="false" ht="15.75" hidden="false" customHeight="false" outlineLevel="0" collapsed="false">
      <c r="P580" s="3"/>
      <c r="Q580" s="3"/>
      <c r="S580" s="5"/>
    </row>
    <row r="581" customFormat="false" ht="15.75" hidden="false" customHeight="false" outlineLevel="0" collapsed="false">
      <c r="P581" s="3"/>
      <c r="Q581" s="3"/>
      <c r="S581" s="5"/>
    </row>
    <row r="582" customFormat="false" ht="15.75" hidden="false" customHeight="false" outlineLevel="0" collapsed="false">
      <c r="P582" s="3"/>
      <c r="Q582" s="3"/>
      <c r="S582" s="5"/>
    </row>
    <row r="583" customFormat="false" ht="15.75" hidden="false" customHeight="false" outlineLevel="0" collapsed="false">
      <c r="P583" s="3"/>
      <c r="Q583" s="3"/>
      <c r="S583" s="5"/>
    </row>
    <row r="584" customFormat="false" ht="15.75" hidden="false" customHeight="false" outlineLevel="0" collapsed="false">
      <c r="P584" s="3"/>
      <c r="Q584" s="3"/>
      <c r="S584" s="5"/>
    </row>
    <row r="585" customFormat="false" ht="15.75" hidden="false" customHeight="false" outlineLevel="0" collapsed="false">
      <c r="P585" s="3"/>
      <c r="Q585" s="3"/>
      <c r="S585" s="5"/>
    </row>
    <row r="586" customFormat="false" ht="15.75" hidden="false" customHeight="false" outlineLevel="0" collapsed="false">
      <c r="P586" s="3"/>
      <c r="Q586" s="3"/>
      <c r="S586" s="5"/>
    </row>
    <row r="587" customFormat="false" ht="15.75" hidden="false" customHeight="false" outlineLevel="0" collapsed="false">
      <c r="P587" s="3"/>
      <c r="Q587" s="3"/>
      <c r="S587" s="5"/>
    </row>
    <row r="588" customFormat="false" ht="15.75" hidden="false" customHeight="false" outlineLevel="0" collapsed="false">
      <c r="P588" s="3"/>
      <c r="Q588" s="3"/>
      <c r="S588" s="5"/>
    </row>
    <row r="589" customFormat="false" ht="15.75" hidden="false" customHeight="false" outlineLevel="0" collapsed="false">
      <c r="P589" s="3"/>
      <c r="Q589" s="3"/>
      <c r="S589" s="5"/>
    </row>
    <row r="590" customFormat="false" ht="15.75" hidden="false" customHeight="false" outlineLevel="0" collapsed="false">
      <c r="P590" s="3"/>
      <c r="Q590" s="3"/>
      <c r="S590" s="5"/>
    </row>
    <row r="591" customFormat="false" ht="15.75" hidden="false" customHeight="false" outlineLevel="0" collapsed="false">
      <c r="P591" s="3"/>
      <c r="Q591" s="3"/>
      <c r="S591" s="5"/>
    </row>
    <row r="592" customFormat="false" ht="15.75" hidden="false" customHeight="false" outlineLevel="0" collapsed="false">
      <c r="P592" s="3"/>
      <c r="Q592" s="3"/>
      <c r="S592" s="5"/>
    </row>
    <row r="593" customFormat="false" ht="15.75" hidden="false" customHeight="false" outlineLevel="0" collapsed="false">
      <c r="P593" s="3"/>
      <c r="Q593" s="3"/>
      <c r="S593" s="5"/>
    </row>
    <row r="594" customFormat="false" ht="15.75" hidden="false" customHeight="false" outlineLevel="0" collapsed="false">
      <c r="P594" s="3"/>
      <c r="Q594" s="3"/>
      <c r="S594" s="5"/>
    </row>
    <row r="595" customFormat="false" ht="15.75" hidden="false" customHeight="false" outlineLevel="0" collapsed="false">
      <c r="P595" s="3"/>
      <c r="Q595" s="3"/>
      <c r="S595" s="5"/>
    </row>
    <row r="596" customFormat="false" ht="15.75" hidden="false" customHeight="false" outlineLevel="0" collapsed="false">
      <c r="P596" s="3"/>
      <c r="Q596" s="3"/>
      <c r="S596" s="5"/>
    </row>
    <row r="597" customFormat="false" ht="15.75" hidden="false" customHeight="false" outlineLevel="0" collapsed="false">
      <c r="P597" s="3"/>
      <c r="Q597" s="3"/>
      <c r="S597" s="5"/>
    </row>
    <row r="598" customFormat="false" ht="15.75" hidden="false" customHeight="false" outlineLevel="0" collapsed="false">
      <c r="P598" s="3"/>
      <c r="Q598" s="3"/>
      <c r="S598" s="5"/>
    </row>
    <row r="599" customFormat="false" ht="15.75" hidden="false" customHeight="false" outlineLevel="0" collapsed="false">
      <c r="P599" s="3"/>
      <c r="Q599" s="3"/>
      <c r="S599" s="5"/>
    </row>
    <row r="600" customFormat="false" ht="15.75" hidden="false" customHeight="false" outlineLevel="0" collapsed="false">
      <c r="P600" s="3"/>
      <c r="Q600" s="3"/>
      <c r="S600" s="5"/>
    </row>
    <row r="601" customFormat="false" ht="15.75" hidden="false" customHeight="false" outlineLevel="0" collapsed="false">
      <c r="P601" s="3"/>
      <c r="Q601" s="3"/>
      <c r="S601" s="5"/>
    </row>
    <row r="602" customFormat="false" ht="15.75" hidden="false" customHeight="false" outlineLevel="0" collapsed="false">
      <c r="P602" s="3"/>
      <c r="Q602" s="3"/>
      <c r="S602" s="5"/>
    </row>
    <row r="603" customFormat="false" ht="15.75" hidden="false" customHeight="false" outlineLevel="0" collapsed="false">
      <c r="P603" s="3"/>
      <c r="Q603" s="3"/>
      <c r="S603" s="5"/>
    </row>
    <row r="604" customFormat="false" ht="15.75" hidden="false" customHeight="false" outlineLevel="0" collapsed="false">
      <c r="P604" s="3"/>
      <c r="Q604" s="3"/>
      <c r="S604" s="5"/>
    </row>
    <row r="605" customFormat="false" ht="15.75" hidden="false" customHeight="false" outlineLevel="0" collapsed="false">
      <c r="P605" s="3"/>
      <c r="Q605" s="3"/>
      <c r="S605" s="5"/>
    </row>
    <row r="606" customFormat="false" ht="15.75" hidden="false" customHeight="false" outlineLevel="0" collapsed="false">
      <c r="P606" s="3"/>
      <c r="Q606" s="3"/>
      <c r="S606" s="5"/>
    </row>
    <row r="607" customFormat="false" ht="15.75" hidden="false" customHeight="false" outlineLevel="0" collapsed="false">
      <c r="P607" s="3"/>
      <c r="Q607" s="3"/>
      <c r="S607" s="5"/>
    </row>
    <row r="608" customFormat="false" ht="15.75" hidden="false" customHeight="false" outlineLevel="0" collapsed="false">
      <c r="P608" s="3"/>
      <c r="Q608" s="3"/>
      <c r="S608" s="5"/>
    </row>
    <row r="609" customFormat="false" ht="15.75" hidden="false" customHeight="false" outlineLevel="0" collapsed="false">
      <c r="P609" s="3"/>
      <c r="Q609" s="3"/>
      <c r="S609" s="5"/>
    </row>
    <row r="610" customFormat="false" ht="15.75" hidden="false" customHeight="false" outlineLevel="0" collapsed="false">
      <c r="P610" s="3"/>
      <c r="Q610" s="3"/>
      <c r="S610" s="5"/>
    </row>
    <row r="611" customFormat="false" ht="15.75" hidden="false" customHeight="false" outlineLevel="0" collapsed="false">
      <c r="P611" s="3"/>
      <c r="Q611" s="3"/>
      <c r="S611" s="5"/>
    </row>
    <row r="612" customFormat="false" ht="15.75" hidden="false" customHeight="false" outlineLevel="0" collapsed="false">
      <c r="P612" s="3"/>
      <c r="Q612" s="3"/>
      <c r="S612" s="5"/>
    </row>
    <row r="613" customFormat="false" ht="15.75" hidden="false" customHeight="false" outlineLevel="0" collapsed="false">
      <c r="P613" s="3"/>
      <c r="Q613" s="3"/>
      <c r="S613" s="5"/>
    </row>
    <row r="614" customFormat="false" ht="15.75" hidden="false" customHeight="false" outlineLevel="0" collapsed="false">
      <c r="P614" s="3"/>
      <c r="Q614" s="3"/>
      <c r="S614" s="5"/>
    </row>
    <row r="615" customFormat="false" ht="15.75" hidden="false" customHeight="false" outlineLevel="0" collapsed="false">
      <c r="P615" s="3"/>
      <c r="Q615" s="3"/>
      <c r="S615" s="5"/>
    </row>
    <row r="616" customFormat="false" ht="15.75" hidden="false" customHeight="false" outlineLevel="0" collapsed="false">
      <c r="P616" s="3"/>
      <c r="Q616" s="3"/>
      <c r="S616" s="5"/>
    </row>
    <row r="617" customFormat="false" ht="15.75" hidden="false" customHeight="false" outlineLevel="0" collapsed="false">
      <c r="P617" s="3"/>
      <c r="Q617" s="3"/>
      <c r="S617" s="5"/>
    </row>
    <row r="618" customFormat="false" ht="15.75" hidden="false" customHeight="false" outlineLevel="0" collapsed="false">
      <c r="P618" s="3"/>
      <c r="Q618" s="3"/>
      <c r="S618" s="5"/>
    </row>
    <row r="619" customFormat="false" ht="15.75" hidden="false" customHeight="false" outlineLevel="0" collapsed="false">
      <c r="P619" s="3"/>
      <c r="Q619" s="3"/>
      <c r="S619" s="5"/>
    </row>
    <row r="620" customFormat="false" ht="15.75" hidden="false" customHeight="false" outlineLevel="0" collapsed="false">
      <c r="P620" s="3"/>
      <c r="Q620" s="3"/>
      <c r="S620" s="5"/>
    </row>
    <row r="621" customFormat="false" ht="15.75" hidden="false" customHeight="false" outlineLevel="0" collapsed="false">
      <c r="P621" s="3"/>
      <c r="Q621" s="3"/>
      <c r="S621" s="5"/>
    </row>
    <row r="622" customFormat="false" ht="15.75" hidden="false" customHeight="false" outlineLevel="0" collapsed="false">
      <c r="P622" s="3"/>
      <c r="Q622" s="3"/>
      <c r="S622" s="5"/>
    </row>
    <row r="623" customFormat="false" ht="15.75" hidden="false" customHeight="false" outlineLevel="0" collapsed="false">
      <c r="P623" s="3"/>
      <c r="Q623" s="3"/>
      <c r="S623" s="5"/>
    </row>
    <row r="624" customFormat="false" ht="15.75" hidden="false" customHeight="false" outlineLevel="0" collapsed="false">
      <c r="P624" s="3"/>
      <c r="Q624" s="3"/>
      <c r="S624" s="5"/>
    </row>
    <row r="625" customFormat="false" ht="15.75" hidden="false" customHeight="false" outlineLevel="0" collapsed="false">
      <c r="P625" s="3"/>
      <c r="Q625" s="3"/>
      <c r="S625" s="5"/>
    </row>
    <row r="626" customFormat="false" ht="15.75" hidden="false" customHeight="false" outlineLevel="0" collapsed="false">
      <c r="P626" s="3"/>
      <c r="Q626" s="3"/>
      <c r="S626" s="5"/>
    </row>
    <row r="627" customFormat="false" ht="15.75" hidden="false" customHeight="false" outlineLevel="0" collapsed="false">
      <c r="P627" s="3"/>
      <c r="Q627" s="3"/>
      <c r="S627" s="5"/>
    </row>
    <row r="628" customFormat="false" ht="15.75" hidden="false" customHeight="false" outlineLevel="0" collapsed="false">
      <c r="P628" s="3"/>
      <c r="Q628" s="3"/>
      <c r="S628" s="5"/>
    </row>
    <row r="629" customFormat="false" ht="15.75" hidden="false" customHeight="false" outlineLevel="0" collapsed="false">
      <c r="P629" s="3"/>
      <c r="Q629" s="3"/>
      <c r="S629" s="5"/>
    </row>
    <row r="630" customFormat="false" ht="15.75" hidden="false" customHeight="false" outlineLevel="0" collapsed="false">
      <c r="P630" s="3"/>
      <c r="Q630" s="3"/>
      <c r="S630" s="5"/>
    </row>
    <row r="631" customFormat="false" ht="15.75" hidden="false" customHeight="false" outlineLevel="0" collapsed="false">
      <c r="P631" s="3"/>
      <c r="Q631" s="3"/>
      <c r="S631" s="5"/>
    </row>
    <row r="632" customFormat="false" ht="15.75" hidden="false" customHeight="false" outlineLevel="0" collapsed="false">
      <c r="P632" s="3"/>
      <c r="Q632" s="3"/>
      <c r="S632" s="5"/>
    </row>
    <row r="633" customFormat="false" ht="15.75" hidden="false" customHeight="false" outlineLevel="0" collapsed="false">
      <c r="P633" s="3"/>
      <c r="Q633" s="3"/>
      <c r="S633" s="5"/>
    </row>
    <row r="634" customFormat="false" ht="15.75" hidden="false" customHeight="false" outlineLevel="0" collapsed="false">
      <c r="P634" s="3"/>
      <c r="Q634" s="3"/>
      <c r="S634" s="5"/>
    </row>
    <row r="635" customFormat="false" ht="15.75" hidden="false" customHeight="false" outlineLevel="0" collapsed="false">
      <c r="P635" s="3"/>
      <c r="Q635" s="3"/>
      <c r="S635" s="5"/>
    </row>
    <row r="636" customFormat="false" ht="15.75" hidden="false" customHeight="false" outlineLevel="0" collapsed="false">
      <c r="P636" s="3"/>
      <c r="Q636" s="3"/>
      <c r="S636" s="5"/>
    </row>
    <row r="637" customFormat="false" ht="15.75" hidden="false" customHeight="false" outlineLevel="0" collapsed="false">
      <c r="P637" s="3"/>
      <c r="Q637" s="3"/>
      <c r="S637" s="5"/>
    </row>
    <row r="638" customFormat="false" ht="15.75" hidden="false" customHeight="false" outlineLevel="0" collapsed="false">
      <c r="P638" s="3"/>
      <c r="Q638" s="3"/>
      <c r="S638" s="5"/>
    </row>
    <row r="639" customFormat="false" ht="15.75" hidden="false" customHeight="false" outlineLevel="0" collapsed="false">
      <c r="P639" s="3"/>
      <c r="Q639" s="3"/>
      <c r="S639" s="5"/>
    </row>
    <row r="640" customFormat="false" ht="15.75" hidden="false" customHeight="false" outlineLevel="0" collapsed="false">
      <c r="P640" s="3"/>
      <c r="Q640" s="3"/>
      <c r="S640" s="5"/>
    </row>
    <row r="641" customFormat="false" ht="15.75" hidden="false" customHeight="false" outlineLevel="0" collapsed="false">
      <c r="P641" s="3"/>
      <c r="Q641" s="3"/>
      <c r="S641" s="5"/>
    </row>
    <row r="642" customFormat="false" ht="15.75" hidden="false" customHeight="false" outlineLevel="0" collapsed="false">
      <c r="P642" s="3"/>
      <c r="Q642" s="3"/>
      <c r="S642" s="5"/>
    </row>
    <row r="643" customFormat="false" ht="15.75" hidden="false" customHeight="false" outlineLevel="0" collapsed="false">
      <c r="P643" s="3"/>
      <c r="Q643" s="3"/>
      <c r="S643" s="5"/>
    </row>
    <row r="644" customFormat="false" ht="15.75" hidden="false" customHeight="false" outlineLevel="0" collapsed="false">
      <c r="P644" s="3"/>
      <c r="Q644" s="3"/>
      <c r="S644" s="5"/>
    </row>
    <row r="645" customFormat="false" ht="15.75" hidden="false" customHeight="false" outlineLevel="0" collapsed="false">
      <c r="P645" s="3"/>
      <c r="Q645" s="3"/>
      <c r="S645" s="5"/>
    </row>
    <row r="646" customFormat="false" ht="15.75" hidden="false" customHeight="false" outlineLevel="0" collapsed="false">
      <c r="P646" s="3"/>
      <c r="Q646" s="3"/>
      <c r="S646" s="5"/>
    </row>
    <row r="647" customFormat="false" ht="15.75" hidden="false" customHeight="false" outlineLevel="0" collapsed="false">
      <c r="P647" s="3"/>
      <c r="Q647" s="3"/>
      <c r="S647" s="5"/>
    </row>
    <row r="648" customFormat="false" ht="15.75" hidden="false" customHeight="false" outlineLevel="0" collapsed="false">
      <c r="P648" s="3"/>
      <c r="Q648" s="3"/>
      <c r="S648" s="5"/>
    </row>
    <row r="649" customFormat="false" ht="15.75" hidden="false" customHeight="false" outlineLevel="0" collapsed="false">
      <c r="P649" s="3"/>
      <c r="Q649" s="3"/>
      <c r="S649" s="5"/>
    </row>
    <row r="650" customFormat="false" ht="15.75" hidden="false" customHeight="false" outlineLevel="0" collapsed="false">
      <c r="P650" s="3"/>
      <c r="Q650" s="3"/>
      <c r="S650" s="5"/>
    </row>
    <row r="651" customFormat="false" ht="15.75" hidden="false" customHeight="false" outlineLevel="0" collapsed="false">
      <c r="P651" s="3"/>
      <c r="Q651" s="3"/>
      <c r="S651" s="5"/>
    </row>
    <row r="652" customFormat="false" ht="15.75" hidden="false" customHeight="false" outlineLevel="0" collapsed="false">
      <c r="P652" s="3"/>
      <c r="Q652" s="3"/>
      <c r="S652" s="5"/>
    </row>
    <row r="653" customFormat="false" ht="15.75" hidden="false" customHeight="false" outlineLevel="0" collapsed="false">
      <c r="P653" s="3"/>
      <c r="Q653" s="3"/>
      <c r="S653" s="5"/>
    </row>
    <row r="654" customFormat="false" ht="15.75" hidden="false" customHeight="false" outlineLevel="0" collapsed="false">
      <c r="P654" s="3"/>
      <c r="Q654" s="3"/>
      <c r="S654" s="5"/>
    </row>
    <row r="655" customFormat="false" ht="15.75" hidden="false" customHeight="false" outlineLevel="0" collapsed="false">
      <c r="P655" s="3"/>
      <c r="Q655" s="3"/>
      <c r="S655" s="5"/>
    </row>
    <row r="656" customFormat="false" ht="15.75" hidden="false" customHeight="false" outlineLevel="0" collapsed="false">
      <c r="P656" s="3"/>
      <c r="Q656" s="3"/>
      <c r="S656" s="5"/>
    </row>
    <row r="657" customFormat="false" ht="15.75" hidden="false" customHeight="false" outlineLevel="0" collapsed="false">
      <c r="P657" s="3"/>
      <c r="Q657" s="3"/>
      <c r="S657" s="5"/>
    </row>
    <row r="658" customFormat="false" ht="15.75" hidden="false" customHeight="false" outlineLevel="0" collapsed="false">
      <c r="P658" s="3"/>
      <c r="Q658" s="3"/>
      <c r="S658" s="5"/>
    </row>
    <row r="659" customFormat="false" ht="15.75" hidden="false" customHeight="false" outlineLevel="0" collapsed="false">
      <c r="P659" s="3"/>
      <c r="Q659" s="3"/>
      <c r="S659" s="5"/>
    </row>
    <row r="660" customFormat="false" ht="15.75" hidden="false" customHeight="false" outlineLevel="0" collapsed="false">
      <c r="P660" s="3"/>
      <c r="Q660" s="3"/>
      <c r="S660" s="5"/>
    </row>
    <row r="661" customFormat="false" ht="15.75" hidden="false" customHeight="false" outlineLevel="0" collapsed="false">
      <c r="P661" s="3"/>
      <c r="Q661" s="3"/>
      <c r="S661" s="5"/>
    </row>
    <row r="662" customFormat="false" ht="15.75" hidden="false" customHeight="false" outlineLevel="0" collapsed="false">
      <c r="P662" s="3"/>
      <c r="Q662" s="3"/>
      <c r="S662" s="5"/>
    </row>
    <row r="663" customFormat="false" ht="15.75" hidden="false" customHeight="false" outlineLevel="0" collapsed="false">
      <c r="P663" s="3"/>
      <c r="Q663" s="3"/>
      <c r="S663" s="5"/>
    </row>
    <row r="664" customFormat="false" ht="15.75" hidden="false" customHeight="false" outlineLevel="0" collapsed="false">
      <c r="P664" s="3"/>
      <c r="Q664" s="3"/>
      <c r="S664" s="5"/>
    </row>
    <row r="665" customFormat="false" ht="15.75" hidden="false" customHeight="false" outlineLevel="0" collapsed="false">
      <c r="P665" s="3"/>
      <c r="Q665" s="3"/>
      <c r="S665" s="5"/>
    </row>
    <row r="666" customFormat="false" ht="15.75" hidden="false" customHeight="false" outlineLevel="0" collapsed="false">
      <c r="P666" s="3"/>
      <c r="Q666" s="3"/>
      <c r="S666" s="5"/>
    </row>
    <row r="667" customFormat="false" ht="15.75" hidden="false" customHeight="false" outlineLevel="0" collapsed="false">
      <c r="P667" s="3"/>
      <c r="Q667" s="3"/>
      <c r="S667" s="5"/>
    </row>
    <row r="668" customFormat="false" ht="15.75" hidden="false" customHeight="false" outlineLevel="0" collapsed="false">
      <c r="P668" s="3"/>
      <c r="Q668" s="3"/>
      <c r="S668" s="5"/>
    </row>
    <row r="669" customFormat="false" ht="15.75" hidden="false" customHeight="false" outlineLevel="0" collapsed="false">
      <c r="P669" s="3"/>
      <c r="Q669" s="3"/>
      <c r="S669" s="5"/>
    </row>
    <row r="670" customFormat="false" ht="15.75" hidden="false" customHeight="false" outlineLevel="0" collapsed="false">
      <c r="P670" s="3"/>
      <c r="Q670" s="3"/>
      <c r="S670" s="5"/>
    </row>
    <row r="671" customFormat="false" ht="15.75" hidden="false" customHeight="false" outlineLevel="0" collapsed="false">
      <c r="P671" s="3"/>
      <c r="Q671" s="3"/>
      <c r="S671" s="5"/>
    </row>
    <row r="672" customFormat="false" ht="15.75" hidden="false" customHeight="false" outlineLevel="0" collapsed="false">
      <c r="P672" s="3"/>
      <c r="Q672" s="3"/>
      <c r="S672" s="5"/>
    </row>
    <row r="673" customFormat="false" ht="15.75" hidden="false" customHeight="false" outlineLevel="0" collapsed="false">
      <c r="P673" s="3"/>
      <c r="Q673" s="3"/>
      <c r="S673" s="5"/>
    </row>
    <row r="674" customFormat="false" ht="15.75" hidden="false" customHeight="false" outlineLevel="0" collapsed="false">
      <c r="P674" s="3"/>
      <c r="Q674" s="3"/>
      <c r="S674" s="5"/>
    </row>
    <row r="675" customFormat="false" ht="15.75" hidden="false" customHeight="false" outlineLevel="0" collapsed="false">
      <c r="P675" s="3"/>
      <c r="Q675" s="3"/>
      <c r="S675" s="5"/>
    </row>
    <row r="676" customFormat="false" ht="15.75" hidden="false" customHeight="false" outlineLevel="0" collapsed="false">
      <c r="P676" s="3"/>
      <c r="Q676" s="3"/>
      <c r="S676" s="5"/>
    </row>
    <row r="677" customFormat="false" ht="15.75" hidden="false" customHeight="false" outlineLevel="0" collapsed="false">
      <c r="P677" s="3"/>
      <c r="Q677" s="3"/>
      <c r="S677" s="5"/>
    </row>
    <row r="678" customFormat="false" ht="15.75" hidden="false" customHeight="false" outlineLevel="0" collapsed="false">
      <c r="P678" s="3"/>
      <c r="Q678" s="3"/>
      <c r="S678" s="5"/>
    </row>
    <row r="679" customFormat="false" ht="15.75" hidden="false" customHeight="false" outlineLevel="0" collapsed="false">
      <c r="P679" s="3"/>
      <c r="Q679" s="3"/>
      <c r="S679" s="5"/>
    </row>
    <row r="680" customFormat="false" ht="15.75" hidden="false" customHeight="false" outlineLevel="0" collapsed="false">
      <c r="P680" s="3"/>
      <c r="Q680" s="3"/>
      <c r="S680" s="5"/>
    </row>
    <row r="681" customFormat="false" ht="15.75" hidden="false" customHeight="false" outlineLevel="0" collapsed="false">
      <c r="P681" s="3"/>
      <c r="Q681" s="3"/>
      <c r="S681" s="5"/>
    </row>
    <row r="682" customFormat="false" ht="15.75" hidden="false" customHeight="false" outlineLevel="0" collapsed="false">
      <c r="P682" s="3"/>
      <c r="Q682" s="3"/>
      <c r="S682" s="5"/>
    </row>
    <row r="683" customFormat="false" ht="15.75" hidden="false" customHeight="false" outlineLevel="0" collapsed="false">
      <c r="P683" s="3"/>
      <c r="Q683" s="3"/>
      <c r="S683" s="5"/>
    </row>
    <row r="684" customFormat="false" ht="15.75" hidden="false" customHeight="false" outlineLevel="0" collapsed="false">
      <c r="P684" s="3"/>
      <c r="Q684" s="3"/>
      <c r="S684" s="5"/>
    </row>
    <row r="685" customFormat="false" ht="15.75" hidden="false" customHeight="false" outlineLevel="0" collapsed="false">
      <c r="P685" s="3"/>
      <c r="Q685" s="3"/>
      <c r="S685" s="5"/>
    </row>
    <row r="686" customFormat="false" ht="15.75" hidden="false" customHeight="false" outlineLevel="0" collapsed="false">
      <c r="P686" s="3"/>
      <c r="Q686" s="3"/>
      <c r="S686" s="5"/>
    </row>
    <row r="687" customFormat="false" ht="15.75" hidden="false" customHeight="false" outlineLevel="0" collapsed="false">
      <c r="P687" s="3"/>
      <c r="Q687" s="3"/>
      <c r="S687" s="5"/>
    </row>
    <row r="688" customFormat="false" ht="15.75" hidden="false" customHeight="false" outlineLevel="0" collapsed="false">
      <c r="P688" s="3"/>
      <c r="Q688" s="3"/>
      <c r="S688" s="5"/>
    </row>
    <row r="689" customFormat="false" ht="15.75" hidden="false" customHeight="false" outlineLevel="0" collapsed="false">
      <c r="P689" s="3"/>
      <c r="Q689" s="3"/>
      <c r="S689" s="5"/>
    </row>
    <row r="690" customFormat="false" ht="15.75" hidden="false" customHeight="false" outlineLevel="0" collapsed="false">
      <c r="P690" s="3"/>
      <c r="Q690" s="3"/>
      <c r="S690" s="5"/>
    </row>
    <row r="691" customFormat="false" ht="15.75" hidden="false" customHeight="false" outlineLevel="0" collapsed="false">
      <c r="P691" s="3"/>
      <c r="Q691" s="3"/>
      <c r="S691" s="5"/>
    </row>
    <row r="692" customFormat="false" ht="15.75" hidden="false" customHeight="false" outlineLevel="0" collapsed="false">
      <c r="P692" s="3"/>
      <c r="Q692" s="3"/>
      <c r="S692" s="5"/>
    </row>
    <row r="693" customFormat="false" ht="15.75" hidden="false" customHeight="false" outlineLevel="0" collapsed="false">
      <c r="P693" s="3"/>
      <c r="Q693" s="3"/>
      <c r="S693" s="5"/>
    </row>
    <row r="694" customFormat="false" ht="15.75" hidden="false" customHeight="false" outlineLevel="0" collapsed="false">
      <c r="P694" s="3"/>
      <c r="Q694" s="3"/>
      <c r="S694" s="5"/>
    </row>
    <row r="695" customFormat="false" ht="15.75" hidden="false" customHeight="false" outlineLevel="0" collapsed="false">
      <c r="P695" s="3"/>
      <c r="Q695" s="3"/>
      <c r="S695" s="5"/>
    </row>
    <row r="696" customFormat="false" ht="15.75" hidden="false" customHeight="false" outlineLevel="0" collapsed="false">
      <c r="P696" s="3"/>
      <c r="Q696" s="3"/>
      <c r="S696" s="5"/>
    </row>
    <row r="697" customFormat="false" ht="15.75" hidden="false" customHeight="false" outlineLevel="0" collapsed="false">
      <c r="P697" s="3"/>
      <c r="Q697" s="3"/>
      <c r="S697" s="5"/>
    </row>
    <row r="698" customFormat="false" ht="15.75" hidden="false" customHeight="false" outlineLevel="0" collapsed="false">
      <c r="P698" s="3"/>
      <c r="Q698" s="3"/>
      <c r="S698" s="5"/>
    </row>
    <row r="699" customFormat="false" ht="15.75" hidden="false" customHeight="false" outlineLevel="0" collapsed="false">
      <c r="P699" s="3"/>
      <c r="Q699" s="3"/>
      <c r="S699" s="5"/>
    </row>
    <row r="700" customFormat="false" ht="15.75" hidden="false" customHeight="false" outlineLevel="0" collapsed="false">
      <c r="P700" s="3"/>
      <c r="Q700" s="3"/>
      <c r="S700" s="5"/>
    </row>
    <row r="701" customFormat="false" ht="15.75" hidden="false" customHeight="false" outlineLevel="0" collapsed="false">
      <c r="P701" s="3"/>
      <c r="Q701" s="3"/>
      <c r="S701" s="5"/>
    </row>
    <row r="702" customFormat="false" ht="15.75" hidden="false" customHeight="false" outlineLevel="0" collapsed="false">
      <c r="P702" s="3"/>
      <c r="Q702" s="3"/>
      <c r="S702" s="5"/>
    </row>
    <row r="703" customFormat="false" ht="15.75" hidden="false" customHeight="false" outlineLevel="0" collapsed="false">
      <c r="P703" s="3"/>
      <c r="Q703" s="3"/>
      <c r="S703" s="5"/>
    </row>
    <row r="704" customFormat="false" ht="15.75" hidden="false" customHeight="false" outlineLevel="0" collapsed="false">
      <c r="P704" s="3"/>
      <c r="Q704" s="3"/>
      <c r="S704" s="5"/>
    </row>
    <row r="705" customFormat="false" ht="15.75" hidden="false" customHeight="false" outlineLevel="0" collapsed="false">
      <c r="P705" s="3"/>
      <c r="Q705" s="3"/>
      <c r="S705" s="5"/>
    </row>
    <row r="706" customFormat="false" ht="15.75" hidden="false" customHeight="false" outlineLevel="0" collapsed="false">
      <c r="P706" s="3"/>
      <c r="Q706" s="3"/>
      <c r="S706" s="5"/>
    </row>
    <row r="707" customFormat="false" ht="15.75" hidden="false" customHeight="false" outlineLevel="0" collapsed="false">
      <c r="P707" s="3"/>
      <c r="Q707" s="3"/>
      <c r="S707" s="5"/>
    </row>
    <row r="708" customFormat="false" ht="15.75" hidden="false" customHeight="false" outlineLevel="0" collapsed="false">
      <c r="P708" s="3"/>
      <c r="Q708" s="3"/>
      <c r="S708" s="5"/>
    </row>
    <row r="709" customFormat="false" ht="15.75" hidden="false" customHeight="false" outlineLevel="0" collapsed="false">
      <c r="P709" s="3"/>
      <c r="Q709" s="3"/>
      <c r="S709" s="5"/>
    </row>
    <row r="710" customFormat="false" ht="15.75" hidden="false" customHeight="false" outlineLevel="0" collapsed="false">
      <c r="P710" s="3"/>
      <c r="Q710" s="3"/>
      <c r="S710" s="5"/>
    </row>
    <row r="711" customFormat="false" ht="15.75" hidden="false" customHeight="false" outlineLevel="0" collapsed="false">
      <c r="P711" s="3"/>
      <c r="Q711" s="3"/>
      <c r="S711" s="5"/>
    </row>
    <row r="712" customFormat="false" ht="15.75" hidden="false" customHeight="false" outlineLevel="0" collapsed="false">
      <c r="P712" s="3"/>
      <c r="Q712" s="3"/>
      <c r="S712" s="5"/>
    </row>
    <row r="713" customFormat="false" ht="15.75" hidden="false" customHeight="false" outlineLevel="0" collapsed="false">
      <c r="P713" s="3"/>
      <c r="Q713" s="3"/>
      <c r="S713" s="5"/>
    </row>
    <row r="714" customFormat="false" ht="15.75" hidden="false" customHeight="false" outlineLevel="0" collapsed="false">
      <c r="P714" s="3"/>
      <c r="Q714" s="3"/>
      <c r="S714" s="5"/>
    </row>
    <row r="715" customFormat="false" ht="15.75" hidden="false" customHeight="false" outlineLevel="0" collapsed="false">
      <c r="P715" s="3"/>
      <c r="Q715" s="3"/>
      <c r="S715" s="5"/>
    </row>
    <row r="716" customFormat="false" ht="15.75" hidden="false" customHeight="false" outlineLevel="0" collapsed="false">
      <c r="P716" s="3"/>
      <c r="Q716" s="3"/>
      <c r="S716" s="5"/>
    </row>
    <row r="717" customFormat="false" ht="15.75" hidden="false" customHeight="false" outlineLevel="0" collapsed="false">
      <c r="P717" s="3"/>
      <c r="Q717" s="3"/>
      <c r="S717" s="5"/>
    </row>
    <row r="718" customFormat="false" ht="15.75" hidden="false" customHeight="false" outlineLevel="0" collapsed="false">
      <c r="P718" s="3"/>
      <c r="Q718" s="3"/>
      <c r="S718" s="5"/>
    </row>
    <row r="719" customFormat="false" ht="15.75" hidden="false" customHeight="false" outlineLevel="0" collapsed="false">
      <c r="P719" s="3"/>
      <c r="Q719" s="3"/>
      <c r="S719" s="5"/>
    </row>
    <row r="720" customFormat="false" ht="15.75" hidden="false" customHeight="false" outlineLevel="0" collapsed="false">
      <c r="P720" s="3"/>
      <c r="Q720" s="3"/>
      <c r="S720" s="5"/>
    </row>
    <row r="721" customFormat="false" ht="15.75" hidden="false" customHeight="false" outlineLevel="0" collapsed="false">
      <c r="P721" s="3"/>
      <c r="Q721" s="3"/>
      <c r="S721" s="5"/>
    </row>
    <row r="722" customFormat="false" ht="15.75" hidden="false" customHeight="false" outlineLevel="0" collapsed="false">
      <c r="P722" s="3"/>
      <c r="Q722" s="3"/>
      <c r="S722" s="5"/>
    </row>
    <row r="723" customFormat="false" ht="15.75" hidden="false" customHeight="false" outlineLevel="0" collapsed="false">
      <c r="P723" s="3"/>
      <c r="Q723" s="3"/>
      <c r="S723" s="5"/>
    </row>
    <row r="724" customFormat="false" ht="15.75" hidden="false" customHeight="false" outlineLevel="0" collapsed="false">
      <c r="P724" s="3"/>
      <c r="Q724" s="3"/>
      <c r="S724" s="5"/>
    </row>
    <row r="725" customFormat="false" ht="15.75" hidden="false" customHeight="false" outlineLevel="0" collapsed="false">
      <c r="P725" s="3"/>
      <c r="Q725" s="3"/>
      <c r="S725" s="5"/>
    </row>
    <row r="726" customFormat="false" ht="15.75" hidden="false" customHeight="false" outlineLevel="0" collapsed="false">
      <c r="P726" s="3"/>
      <c r="Q726" s="3"/>
      <c r="S726" s="5"/>
    </row>
    <row r="727" customFormat="false" ht="15.75" hidden="false" customHeight="false" outlineLevel="0" collapsed="false">
      <c r="P727" s="3"/>
      <c r="Q727" s="3"/>
      <c r="S727" s="5"/>
    </row>
    <row r="728" customFormat="false" ht="15.75" hidden="false" customHeight="false" outlineLevel="0" collapsed="false">
      <c r="P728" s="3"/>
      <c r="Q728" s="3"/>
      <c r="S728" s="5"/>
    </row>
    <row r="729" customFormat="false" ht="15.75" hidden="false" customHeight="false" outlineLevel="0" collapsed="false">
      <c r="P729" s="3"/>
      <c r="Q729" s="3"/>
      <c r="S729" s="5"/>
    </row>
    <row r="730" customFormat="false" ht="15.75" hidden="false" customHeight="false" outlineLevel="0" collapsed="false">
      <c r="P730" s="3"/>
      <c r="Q730" s="3"/>
      <c r="S730" s="5"/>
    </row>
    <row r="731" customFormat="false" ht="15.75" hidden="false" customHeight="false" outlineLevel="0" collapsed="false">
      <c r="P731" s="3"/>
      <c r="Q731" s="3"/>
      <c r="S731" s="5"/>
    </row>
    <row r="732" customFormat="false" ht="15.75" hidden="false" customHeight="false" outlineLevel="0" collapsed="false">
      <c r="P732" s="3"/>
      <c r="Q732" s="3"/>
      <c r="S732" s="5"/>
    </row>
    <row r="733" customFormat="false" ht="15.75" hidden="false" customHeight="false" outlineLevel="0" collapsed="false">
      <c r="P733" s="3"/>
      <c r="Q733" s="3"/>
      <c r="S733" s="5"/>
    </row>
    <row r="734" customFormat="false" ht="15.75" hidden="false" customHeight="false" outlineLevel="0" collapsed="false">
      <c r="P734" s="3"/>
      <c r="Q734" s="3"/>
      <c r="S734" s="5"/>
    </row>
    <row r="735" customFormat="false" ht="15.75" hidden="false" customHeight="false" outlineLevel="0" collapsed="false">
      <c r="P735" s="3"/>
      <c r="Q735" s="3"/>
      <c r="S735" s="5"/>
    </row>
    <row r="736" customFormat="false" ht="15.75" hidden="false" customHeight="false" outlineLevel="0" collapsed="false">
      <c r="P736" s="3"/>
      <c r="Q736" s="3"/>
      <c r="S736" s="5"/>
    </row>
    <row r="737" customFormat="false" ht="15.75" hidden="false" customHeight="false" outlineLevel="0" collapsed="false">
      <c r="P737" s="3"/>
      <c r="Q737" s="3"/>
      <c r="S737" s="5"/>
    </row>
    <row r="738" customFormat="false" ht="15.75" hidden="false" customHeight="false" outlineLevel="0" collapsed="false">
      <c r="P738" s="3"/>
      <c r="Q738" s="3"/>
      <c r="S738" s="5"/>
    </row>
    <row r="739" customFormat="false" ht="15.75" hidden="false" customHeight="false" outlineLevel="0" collapsed="false">
      <c r="P739" s="3"/>
      <c r="Q739" s="3"/>
      <c r="S739" s="5"/>
    </row>
    <row r="740" customFormat="false" ht="15.75" hidden="false" customHeight="false" outlineLevel="0" collapsed="false">
      <c r="P740" s="3"/>
      <c r="Q740" s="3"/>
      <c r="S740" s="5"/>
    </row>
    <row r="741" customFormat="false" ht="15.75" hidden="false" customHeight="false" outlineLevel="0" collapsed="false">
      <c r="P741" s="3"/>
      <c r="Q741" s="3"/>
      <c r="S741" s="5"/>
    </row>
    <row r="742" customFormat="false" ht="15.75" hidden="false" customHeight="false" outlineLevel="0" collapsed="false">
      <c r="P742" s="3"/>
      <c r="Q742" s="3"/>
      <c r="S742" s="5"/>
    </row>
    <row r="743" customFormat="false" ht="15.75" hidden="false" customHeight="false" outlineLevel="0" collapsed="false">
      <c r="P743" s="3"/>
      <c r="Q743" s="3"/>
      <c r="S743" s="5"/>
    </row>
    <row r="744" customFormat="false" ht="15.75" hidden="false" customHeight="false" outlineLevel="0" collapsed="false">
      <c r="P744" s="3"/>
      <c r="Q744" s="3"/>
      <c r="S744" s="5"/>
    </row>
    <row r="745" customFormat="false" ht="15.75" hidden="false" customHeight="false" outlineLevel="0" collapsed="false">
      <c r="P745" s="3"/>
      <c r="Q745" s="3"/>
      <c r="S745" s="5"/>
    </row>
    <row r="746" customFormat="false" ht="15.75" hidden="false" customHeight="false" outlineLevel="0" collapsed="false">
      <c r="P746" s="3"/>
      <c r="Q746" s="3"/>
      <c r="S746" s="5"/>
    </row>
    <row r="747" customFormat="false" ht="15.75" hidden="false" customHeight="false" outlineLevel="0" collapsed="false">
      <c r="P747" s="3"/>
      <c r="Q747" s="3"/>
      <c r="S747" s="5"/>
    </row>
    <row r="748" customFormat="false" ht="15.75" hidden="false" customHeight="false" outlineLevel="0" collapsed="false">
      <c r="P748" s="3"/>
      <c r="Q748" s="3"/>
      <c r="S748" s="5"/>
    </row>
    <row r="749" customFormat="false" ht="15.75" hidden="false" customHeight="false" outlineLevel="0" collapsed="false">
      <c r="P749" s="3"/>
      <c r="Q749" s="3"/>
      <c r="S749" s="5"/>
    </row>
    <row r="750" customFormat="false" ht="15.75" hidden="false" customHeight="false" outlineLevel="0" collapsed="false">
      <c r="P750" s="3"/>
      <c r="Q750" s="3"/>
      <c r="S750" s="5"/>
    </row>
    <row r="751" customFormat="false" ht="15.75" hidden="false" customHeight="false" outlineLevel="0" collapsed="false">
      <c r="P751" s="3"/>
      <c r="Q751" s="3"/>
      <c r="S751" s="5"/>
    </row>
    <row r="752" customFormat="false" ht="15.75" hidden="false" customHeight="false" outlineLevel="0" collapsed="false">
      <c r="P752" s="3"/>
      <c r="Q752" s="3"/>
      <c r="S752" s="5"/>
    </row>
    <row r="753" customFormat="false" ht="15.75" hidden="false" customHeight="false" outlineLevel="0" collapsed="false">
      <c r="P753" s="3"/>
      <c r="Q753" s="3"/>
      <c r="S753" s="5"/>
    </row>
    <row r="754" customFormat="false" ht="15.75" hidden="false" customHeight="false" outlineLevel="0" collapsed="false">
      <c r="P754" s="3"/>
      <c r="Q754" s="3"/>
      <c r="S754" s="5"/>
    </row>
    <row r="755" customFormat="false" ht="15.75" hidden="false" customHeight="false" outlineLevel="0" collapsed="false">
      <c r="P755" s="3"/>
      <c r="Q755" s="3"/>
      <c r="S755" s="5"/>
    </row>
    <row r="756" customFormat="false" ht="15.75" hidden="false" customHeight="false" outlineLevel="0" collapsed="false">
      <c r="P756" s="3"/>
      <c r="Q756" s="3"/>
      <c r="S756" s="5"/>
    </row>
    <row r="757" customFormat="false" ht="15.75" hidden="false" customHeight="false" outlineLevel="0" collapsed="false">
      <c r="P757" s="3"/>
      <c r="Q757" s="3"/>
      <c r="S757" s="5"/>
    </row>
    <row r="758" customFormat="false" ht="15.75" hidden="false" customHeight="false" outlineLevel="0" collapsed="false">
      <c r="P758" s="3"/>
      <c r="Q758" s="3"/>
      <c r="S758" s="5"/>
    </row>
    <row r="759" customFormat="false" ht="15.75" hidden="false" customHeight="false" outlineLevel="0" collapsed="false">
      <c r="P759" s="3"/>
      <c r="Q759" s="3"/>
      <c r="S759" s="5"/>
    </row>
    <row r="760" customFormat="false" ht="15.75" hidden="false" customHeight="false" outlineLevel="0" collapsed="false">
      <c r="P760" s="3"/>
      <c r="Q760" s="3"/>
      <c r="S760" s="5"/>
    </row>
    <row r="761" customFormat="false" ht="15.75" hidden="false" customHeight="false" outlineLevel="0" collapsed="false">
      <c r="P761" s="3"/>
      <c r="Q761" s="3"/>
      <c r="S761" s="5"/>
    </row>
    <row r="762" customFormat="false" ht="15.75" hidden="false" customHeight="false" outlineLevel="0" collapsed="false">
      <c r="P762" s="3"/>
      <c r="Q762" s="3"/>
      <c r="S762" s="5"/>
    </row>
    <row r="763" customFormat="false" ht="15.75" hidden="false" customHeight="false" outlineLevel="0" collapsed="false">
      <c r="P763" s="3"/>
      <c r="Q763" s="3"/>
      <c r="S763" s="5"/>
    </row>
    <row r="764" customFormat="false" ht="15.75" hidden="false" customHeight="false" outlineLevel="0" collapsed="false">
      <c r="P764" s="3"/>
      <c r="Q764" s="3"/>
      <c r="S764" s="5"/>
    </row>
    <row r="765" customFormat="false" ht="15.75" hidden="false" customHeight="false" outlineLevel="0" collapsed="false">
      <c r="P765" s="3"/>
      <c r="Q765" s="3"/>
      <c r="S765" s="5"/>
    </row>
    <row r="766" customFormat="false" ht="15.75" hidden="false" customHeight="false" outlineLevel="0" collapsed="false">
      <c r="P766" s="3"/>
      <c r="Q766" s="3"/>
      <c r="S766" s="5"/>
    </row>
    <row r="767" customFormat="false" ht="15.75" hidden="false" customHeight="false" outlineLevel="0" collapsed="false">
      <c r="P767" s="3"/>
      <c r="Q767" s="3"/>
      <c r="S767" s="5"/>
    </row>
    <row r="768" customFormat="false" ht="15.75" hidden="false" customHeight="false" outlineLevel="0" collapsed="false">
      <c r="P768" s="3"/>
      <c r="Q768" s="3"/>
      <c r="S768" s="5"/>
    </row>
    <row r="769" customFormat="false" ht="15.75" hidden="false" customHeight="false" outlineLevel="0" collapsed="false">
      <c r="P769" s="3"/>
      <c r="Q769" s="3"/>
      <c r="S769" s="5"/>
    </row>
    <row r="770" customFormat="false" ht="15.75" hidden="false" customHeight="false" outlineLevel="0" collapsed="false">
      <c r="P770" s="3"/>
      <c r="Q770" s="3"/>
      <c r="S770" s="5"/>
    </row>
    <row r="771" customFormat="false" ht="15.75" hidden="false" customHeight="false" outlineLevel="0" collapsed="false">
      <c r="P771" s="3"/>
      <c r="Q771" s="3"/>
      <c r="S771" s="5"/>
    </row>
    <row r="772" customFormat="false" ht="15.75" hidden="false" customHeight="false" outlineLevel="0" collapsed="false">
      <c r="P772" s="3"/>
      <c r="Q772" s="3"/>
      <c r="S772" s="5"/>
    </row>
    <row r="773" customFormat="false" ht="15.75" hidden="false" customHeight="false" outlineLevel="0" collapsed="false">
      <c r="P773" s="3"/>
      <c r="Q773" s="3"/>
      <c r="S773" s="5"/>
    </row>
    <row r="774" customFormat="false" ht="15.75" hidden="false" customHeight="false" outlineLevel="0" collapsed="false">
      <c r="P774" s="3"/>
      <c r="Q774" s="3"/>
      <c r="S774" s="5"/>
    </row>
    <row r="775" customFormat="false" ht="15.75" hidden="false" customHeight="false" outlineLevel="0" collapsed="false">
      <c r="P775" s="3"/>
      <c r="Q775" s="3"/>
      <c r="S775" s="5"/>
    </row>
    <row r="776" customFormat="false" ht="15.75" hidden="false" customHeight="false" outlineLevel="0" collapsed="false">
      <c r="P776" s="3"/>
      <c r="Q776" s="3"/>
      <c r="S776" s="5"/>
    </row>
    <row r="777" customFormat="false" ht="15.75" hidden="false" customHeight="false" outlineLevel="0" collapsed="false">
      <c r="P777" s="3"/>
      <c r="Q777" s="3"/>
      <c r="S777" s="5"/>
    </row>
    <row r="778" customFormat="false" ht="15.75" hidden="false" customHeight="false" outlineLevel="0" collapsed="false">
      <c r="P778" s="3"/>
      <c r="Q778" s="3"/>
      <c r="S778" s="5"/>
    </row>
    <row r="779" customFormat="false" ht="15.75" hidden="false" customHeight="false" outlineLevel="0" collapsed="false">
      <c r="P779" s="3"/>
      <c r="Q779" s="3"/>
      <c r="S779" s="5"/>
    </row>
    <row r="780" customFormat="false" ht="15.75" hidden="false" customHeight="false" outlineLevel="0" collapsed="false">
      <c r="P780" s="3"/>
      <c r="Q780" s="3"/>
      <c r="S780" s="5"/>
    </row>
    <row r="781" customFormat="false" ht="15.75" hidden="false" customHeight="false" outlineLevel="0" collapsed="false">
      <c r="P781" s="3"/>
      <c r="Q781" s="3"/>
      <c r="S781" s="5"/>
    </row>
    <row r="782" customFormat="false" ht="15.75" hidden="false" customHeight="false" outlineLevel="0" collapsed="false">
      <c r="P782" s="3"/>
      <c r="Q782" s="3"/>
      <c r="S782" s="5"/>
    </row>
    <row r="783" customFormat="false" ht="15.75" hidden="false" customHeight="false" outlineLevel="0" collapsed="false">
      <c r="P783" s="3"/>
      <c r="Q783" s="3"/>
      <c r="S783" s="5"/>
    </row>
    <row r="784" customFormat="false" ht="15.75" hidden="false" customHeight="false" outlineLevel="0" collapsed="false">
      <c r="P784" s="3"/>
      <c r="Q784" s="3"/>
      <c r="S784" s="5"/>
    </row>
    <row r="785" customFormat="false" ht="15.75" hidden="false" customHeight="false" outlineLevel="0" collapsed="false">
      <c r="P785" s="3"/>
      <c r="Q785" s="3"/>
      <c r="S785" s="5"/>
    </row>
    <row r="786" customFormat="false" ht="15.75" hidden="false" customHeight="false" outlineLevel="0" collapsed="false">
      <c r="P786" s="3"/>
      <c r="Q786" s="3"/>
      <c r="S786" s="5"/>
    </row>
    <row r="787" customFormat="false" ht="15.75" hidden="false" customHeight="false" outlineLevel="0" collapsed="false">
      <c r="P787" s="3"/>
      <c r="Q787" s="3"/>
      <c r="S787" s="5"/>
    </row>
    <row r="788" customFormat="false" ht="15.75" hidden="false" customHeight="false" outlineLevel="0" collapsed="false">
      <c r="P788" s="3"/>
      <c r="Q788" s="3"/>
      <c r="S788" s="5"/>
    </row>
    <row r="789" customFormat="false" ht="15.75" hidden="false" customHeight="false" outlineLevel="0" collapsed="false">
      <c r="P789" s="3"/>
      <c r="Q789" s="3"/>
      <c r="S789" s="5"/>
    </row>
    <row r="790" customFormat="false" ht="15.75" hidden="false" customHeight="false" outlineLevel="0" collapsed="false">
      <c r="P790" s="3"/>
      <c r="Q790" s="3"/>
      <c r="S790" s="5"/>
    </row>
    <row r="791" customFormat="false" ht="15.75" hidden="false" customHeight="false" outlineLevel="0" collapsed="false">
      <c r="P791" s="3"/>
      <c r="Q791" s="3"/>
      <c r="S791" s="5"/>
    </row>
    <row r="792" customFormat="false" ht="15.75" hidden="false" customHeight="false" outlineLevel="0" collapsed="false">
      <c r="P792" s="3"/>
      <c r="Q792" s="3"/>
      <c r="S792" s="5"/>
    </row>
    <row r="793" customFormat="false" ht="15.75" hidden="false" customHeight="false" outlineLevel="0" collapsed="false">
      <c r="P793" s="3"/>
      <c r="Q793" s="3"/>
      <c r="S793" s="5"/>
    </row>
    <row r="794" customFormat="false" ht="15.75" hidden="false" customHeight="false" outlineLevel="0" collapsed="false">
      <c r="P794" s="3"/>
      <c r="Q794" s="3"/>
      <c r="S794" s="5"/>
    </row>
    <row r="795" customFormat="false" ht="15.75" hidden="false" customHeight="false" outlineLevel="0" collapsed="false">
      <c r="P795" s="3"/>
      <c r="Q795" s="3"/>
      <c r="S795" s="5"/>
    </row>
    <row r="796" customFormat="false" ht="15.75" hidden="false" customHeight="false" outlineLevel="0" collapsed="false">
      <c r="P796" s="3"/>
      <c r="Q796" s="3"/>
      <c r="S796" s="5"/>
    </row>
    <row r="797" customFormat="false" ht="15.75" hidden="false" customHeight="false" outlineLevel="0" collapsed="false">
      <c r="P797" s="3"/>
      <c r="Q797" s="3"/>
      <c r="S797" s="5"/>
    </row>
    <row r="798" customFormat="false" ht="15.75" hidden="false" customHeight="false" outlineLevel="0" collapsed="false">
      <c r="P798" s="3"/>
      <c r="Q798" s="3"/>
      <c r="S798" s="5"/>
    </row>
    <row r="799" customFormat="false" ht="15.75" hidden="false" customHeight="false" outlineLevel="0" collapsed="false">
      <c r="P799" s="3"/>
      <c r="Q799" s="3"/>
      <c r="S799" s="5"/>
    </row>
    <row r="800" customFormat="false" ht="15.75" hidden="false" customHeight="false" outlineLevel="0" collapsed="false">
      <c r="P800" s="3"/>
      <c r="Q800" s="3"/>
      <c r="S800" s="5"/>
    </row>
    <row r="801" customFormat="false" ht="15.75" hidden="false" customHeight="false" outlineLevel="0" collapsed="false">
      <c r="P801" s="3"/>
      <c r="Q801" s="3"/>
      <c r="S801" s="5"/>
    </row>
    <row r="802" customFormat="false" ht="15.75" hidden="false" customHeight="false" outlineLevel="0" collapsed="false">
      <c r="P802" s="3"/>
      <c r="Q802" s="3"/>
      <c r="S802" s="5"/>
    </row>
    <row r="803" customFormat="false" ht="15.75" hidden="false" customHeight="false" outlineLevel="0" collapsed="false">
      <c r="P803" s="3"/>
      <c r="Q803" s="3"/>
      <c r="S803" s="5"/>
    </row>
    <row r="804" customFormat="false" ht="15.75" hidden="false" customHeight="false" outlineLevel="0" collapsed="false">
      <c r="P804" s="3"/>
      <c r="Q804" s="3"/>
      <c r="S804" s="5"/>
    </row>
    <row r="805" customFormat="false" ht="15.75" hidden="false" customHeight="false" outlineLevel="0" collapsed="false">
      <c r="P805" s="3"/>
      <c r="Q805" s="3"/>
      <c r="S805" s="5"/>
    </row>
    <row r="806" customFormat="false" ht="15.75" hidden="false" customHeight="false" outlineLevel="0" collapsed="false">
      <c r="P806" s="3"/>
      <c r="Q806" s="3"/>
      <c r="S806" s="5"/>
    </row>
    <row r="807" customFormat="false" ht="15.75" hidden="false" customHeight="false" outlineLevel="0" collapsed="false">
      <c r="P807" s="3"/>
      <c r="Q807" s="3"/>
      <c r="S807" s="5"/>
    </row>
    <row r="808" customFormat="false" ht="15.75" hidden="false" customHeight="false" outlineLevel="0" collapsed="false">
      <c r="P808" s="3"/>
      <c r="Q808" s="3"/>
      <c r="S808" s="5"/>
    </row>
    <row r="809" customFormat="false" ht="15.75" hidden="false" customHeight="false" outlineLevel="0" collapsed="false">
      <c r="P809" s="3"/>
      <c r="Q809" s="3"/>
      <c r="S809" s="5"/>
    </row>
    <row r="810" customFormat="false" ht="15.75" hidden="false" customHeight="false" outlineLevel="0" collapsed="false">
      <c r="P810" s="3"/>
      <c r="Q810" s="3"/>
      <c r="S810" s="5"/>
    </row>
    <row r="811" customFormat="false" ht="15.75" hidden="false" customHeight="false" outlineLevel="0" collapsed="false">
      <c r="P811" s="3"/>
      <c r="Q811" s="3"/>
      <c r="S811" s="5"/>
    </row>
    <row r="812" customFormat="false" ht="15.75" hidden="false" customHeight="false" outlineLevel="0" collapsed="false">
      <c r="P812" s="3"/>
      <c r="Q812" s="3"/>
      <c r="S812" s="5"/>
    </row>
    <row r="813" customFormat="false" ht="15.75" hidden="false" customHeight="false" outlineLevel="0" collapsed="false">
      <c r="P813" s="3"/>
      <c r="Q813" s="3"/>
      <c r="S813" s="5"/>
    </row>
    <row r="814" customFormat="false" ht="15.75" hidden="false" customHeight="false" outlineLevel="0" collapsed="false">
      <c r="P814" s="3"/>
      <c r="Q814" s="3"/>
      <c r="S814" s="5"/>
    </row>
    <row r="815" customFormat="false" ht="15.75" hidden="false" customHeight="false" outlineLevel="0" collapsed="false">
      <c r="P815" s="3"/>
      <c r="Q815" s="3"/>
      <c r="S815" s="5"/>
    </row>
    <row r="816" customFormat="false" ht="15.75" hidden="false" customHeight="false" outlineLevel="0" collapsed="false">
      <c r="P816" s="3"/>
      <c r="Q816" s="3"/>
      <c r="S816" s="5"/>
    </row>
    <row r="817" customFormat="false" ht="15.75" hidden="false" customHeight="false" outlineLevel="0" collapsed="false">
      <c r="P817" s="3"/>
      <c r="Q817" s="3"/>
      <c r="S817" s="5"/>
    </row>
    <row r="818" customFormat="false" ht="15.75" hidden="false" customHeight="false" outlineLevel="0" collapsed="false">
      <c r="P818" s="3"/>
      <c r="Q818" s="3"/>
      <c r="S818" s="5"/>
    </row>
    <row r="819" customFormat="false" ht="15.75" hidden="false" customHeight="false" outlineLevel="0" collapsed="false">
      <c r="P819" s="3"/>
      <c r="Q819" s="3"/>
      <c r="S819" s="5"/>
    </row>
    <row r="820" customFormat="false" ht="15.75" hidden="false" customHeight="false" outlineLevel="0" collapsed="false">
      <c r="P820" s="3"/>
      <c r="Q820" s="3"/>
      <c r="S820" s="5"/>
    </row>
    <row r="821" customFormat="false" ht="15.75" hidden="false" customHeight="false" outlineLevel="0" collapsed="false">
      <c r="P821" s="3"/>
      <c r="Q821" s="3"/>
      <c r="S821" s="5"/>
    </row>
    <row r="822" customFormat="false" ht="15.75" hidden="false" customHeight="false" outlineLevel="0" collapsed="false">
      <c r="P822" s="3"/>
      <c r="Q822" s="3"/>
      <c r="S822" s="5"/>
    </row>
    <row r="823" customFormat="false" ht="15.75" hidden="false" customHeight="false" outlineLevel="0" collapsed="false">
      <c r="P823" s="3"/>
      <c r="Q823" s="3"/>
      <c r="S823" s="5"/>
    </row>
    <row r="824" customFormat="false" ht="15.75" hidden="false" customHeight="false" outlineLevel="0" collapsed="false">
      <c r="P824" s="3"/>
      <c r="Q824" s="3"/>
      <c r="S824" s="5"/>
    </row>
    <row r="825" customFormat="false" ht="15.75" hidden="false" customHeight="false" outlineLevel="0" collapsed="false">
      <c r="P825" s="3"/>
      <c r="Q825" s="3"/>
      <c r="S825" s="5"/>
    </row>
    <row r="826" customFormat="false" ht="15.75" hidden="false" customHeight="false" outlineLevel="0" collapsed="false">
      <c r="P826" s="3"/>
      <c r="Q826" s="3"/>
      <c r="S826" s="5"/>
    </row>
    <row r="827" customFormat="false" ht="15.75" hidden="false" customHeight="false" outlineLevel="0" collapsed="false">
      <c r="P827" s="3"/>
      <c r="Q827" s="3"/>
      <c r="S827" s="5"/>
    </row>
    <row r="828" customFormat="false" ht="15.75" hidden="false" customHeight="false" outlineLevel="0" collapsed="false">
      <c r="P828" s="3"/>
      <c r="Q828" s="3"/>
      <c r="S828" s="5"/>
    </row>
    <row r="829" customFormat="false" ht="15.75" hidden="false" customHeight="false" outlineLevel="0" collapsed="false">
      <c r="P829" s="3"/>
      <c r="Q829" s="3"/>
      <c r="S829" s="5"/>
    </row>
    <row r="830" customFormat="false" ht="15.75" hidden="false" customHeight="false" outlineLevel="0" collapsed="false">
      <c r="P830" s="3"/>
      <c r="Q830" s="3"/>
      <c r="S830" s="5"/>
    </row>
    <row r="831" customFormat="false" ht="15.75" hidden="false" customHeight="false" outlineLevel="0" collapsed="false">
      <c r="P831" s="3"/>
      <c r="Q831" s="3"/>
      <c r="S831" s="5"/>
    </row>
    <row r="832" customFormat="false" ht="15.75" hidden="false" customHeight="false" outlineLevel="0" collapsed="false">
      <c r="P832" s="3"/>
      <c r="Q832" s="3"/>
      <c r="S832" s="5"/>
    </row>
    <row r="833" customFormat="false" ht="15.75" hidden="false" customHeight="false" outlineLevel="0" collapsed="false">
      <c r="P833" s="3"/>
      <c r="Q833" s="3"/>
      <c r="S833" s="5"/>
    </row>
    <row r="834" customFormat="false" ht="15.75" hidden="false" customHeight="false" outlineLevel="0" collapsed="false">
      <c r="P834" s="3"/>
      <c r="Q834" s="3"/>
      <c r="S834" s="5"/>
    </row>
    <row r="835" customFormat="false" ht="15.75" hidden="false" customHeight="false" outlineLevel="0" collapsed="false">
      <c r="P835" s="3"/>
      <c r="Q835" s="3"/>
      <c r="S835" s="5"/>
    </row>
    <row r="836" customFormat="false" ht="15.75" hidden="false" customHeight="false" outlineLevel="0" collapsed="false">
      <c r="P836" s="3"/>
      <c r="Q836" s="3"/>
      <c r="S836" s="5"/>
    </row>
    <row r="837" customFormat="false" ht="15.75" hidden="false" customHeight="false" outlineLevel="0" collapsed="false">
      <c r="P837" s="3"/>
      <c r="Q837" s="3"/>
      <c r="S837" s="5"/>
    </row>
    <row r="838" customFormat="false" ht="15.75" hidden="false" customHeight="false" outlineLevel="0" collapsed="false">
      <c r="P838" s="3"/>
      <c r="Q838" s="3"/>
      <c r="S838" s="5"/>
    </row>
    <row r="839" customFormat="false" ht="15.75" hidden="false" customHeight="false" outlineLevel="0" collapsed="false">
      <c r="P839" s="3"/>
      <c r="Q839" s="3"/>
      <c r="S839" s="5"/>
    </row>
    <row r="840" customFormat="false" ht="15.75" hidden="false" customHeight="false" outlineLevel="0" collapsed="false">
      <c r="P840" s="3"/>
      <c r="Q840" s="3"/>
      <c r="S840" s="5"/>
    </row>
    <row r="841" customFormat="false" ht="15.75" hidden="false" customHeight="false" outlineLevel="0" collapsed="false">
      <c r="P841" s="3"/>
      <c r="Q841" s="3"/>
      <c r="S841" s="5"/>
    </row>
    <row r="842" customFormat="false" ht="15.75" hidden="false" customHeight="false" outlineLevel="0" collapsed="false">
      <c r="P842" s="3"/>
      <c r="Q842" s="3"/>
      <c r="S842" s="5"/>
    </row>
    <row r="843" customFormat="false" ht="15.75" hidden="false" customHeight="false" outlineLevel="0" collapsed="false">
      <c r="P843" s="3"/>
      <c r="Q843" s="3"/>
      <c r="S843" s="5"/>
    </row>
    <row r="844" customFormat="false" ht="15.75" hidden="false" customHeight="false" outlineLevel="0" collapsed="false">
      <c r="P844" s="3"/>
      <c r="Q844" s="3"/>
      <c r="S844" s="5"/>
    </row>
    <row r="845" customFormat="false" ht="15.75" hidden="false" customHeight="false" outlineLevel="0" collapsed="false">
      <c r="P845" s="3"/>
      <c r="Q845" s="3"/>
      <c r="S845" s="5"/>
    </row>
    <row r="846" customFormat="false" ht="15.75" hidden="false" customHeight="false" outlineLevel="0" collapsed="false">
      <c r="P846" s="3"/>
      <c r="Q846" s="3"/>
      <c r="S846" s="5"/>
    </row>
    <row r="847" customFormat="false" ht="15.75" hidden="false" customHeight="false" outlineLevel="0" collapsed="false">
      <c r="P847" s="3"/>
      <c r="Q847" s="3"/>
      <c r="S847" s="5"/>
    </row>
    <row r="848" customFormat="false" ht="15.75" hidden="false" customHeight="false" outlineLevel="0" collapsed="false">
      <c r="P848" s="3"/>
      <c r="Q848" s="3"/>
      <c r="S848" s="5"/>
    </row>
    <row r="849" customFormat="false" ht="15.75" hidden="false" customHeight="false" outlineLevel="0" collapsed="false">
      <c r="P849" s="3"/>
      <c r="Q849" s="3"/>
      <c r="S849" s="5"/>
    </row>
    <row r="850" customFormat="false" ht="15.75" hidden="false" customHeight="false" outlineLevel="0" collapsed="false">
      <c r="P850" s="3"/>
      <c r="Q850" s="3"/>
      <c r="S850" s="5"/>
    </row>
    <row r="851" customFormat="false" ht="15.75" hidden="false" customHeight="false" outlineLevel="0" collapsed="false">
      <c r="P851" s="3"/>
      <c r="Q851" s="3"/>
      <c r="S851" s="5"/>
    </row>
    <row r="852" customFormat="false" ht="15.75" hidden="false" customHeight="false" outlineLevel="0" collapsed="false">
      <c r="P852" s="3"/>
      <c r="Q852" s="3"/>
      <c r="S852" s="5"/>
    </row>
    <row r="853" customFormat="false" ht="15.75" hidden="false" customHeight="false" outlineLevel="0" collapsed="false">
      <c r="P853" s="3"/>
      <c r="Q853" s="3"/>
      <c r="S853" s="5"/>
    </row>
    <row r="854" customFormat="false" ht="15.75" hidden="false" customHeight="false" outlineLevel="0" collapsed="false">
      <c r="P854" s="3"/>
      <c r="Q854" s="3"/>
      <c r="S854" s="5"/>
    </row>
    <row r="855" customFormat="false" ht="15.75" hidden="false" customHeight="false" outlineLevel="0" collapsed="false">
      <c r="P855" s="3"/>
      <c r="Q855" s="3"/>
      <c r="S855" s="5"/>
    </row>
    <row r="856" customFormat="false" ht="15.75" hidden="false" customHeight="false" outlineLevel="0" collapsed="false">
      <c r="P856" s="3"/>
      <c r="Q856" s="3"/>
      <c r="S856" s="5"/>
    </row>
    <row r="857" customFormat="false" ht="15.75" hidden="false" customHeight="false" outlineLevel="0" collapsed="false">
      <c r="P857" s="3"/>
      <c r="Q857" s="3"/>
      <c r="S857" s="5"/>
    </row>
    <row r="858" customFormat="false" ht="15.75" hidden="false" customHeight="false" outlineLevel="0" collapsed="false">
      <c r="P858" s="3"/>
      <c r="Q858" s="3"/>
      <c r="S858" s="5"/>
    </row>
    <row r="859" customFormat="false" ht="15.75" hidden="false" customHeight="false" outlineLevel="0" collapsed="false">
      <c r="P859" s="3"/>
      <c r="Q859" s="3"/>
      <c r="S859" s="5"/>
    </row>
    <row r="860" customFormat="false" ht="15.75" hidden="false" customHeight="false" outlineLevel="0" collapsed="false">
      <c r="P860" s="3"/>
      <c r="Q860" s="3"/>
      <c r="S860" s="5"/>
    </row>
    <row r="861" customFormat="false" ht="15.75" hidden="false" customHeight="false" outlineLevel="0" collapsed="false">
      <c r="P861" s="3"/>
      <c r="Q861" s="3"/>
      <c r="S861" s="5"/>
    </row>
    <row r="862" customFormat="false" ht="15.75" hidden="false" customHeight="false" outlineLevel="0" collapsed="false">
      <c r="P862" s="3"/>
      <c r="Q862" s="3"/>
      <c r="S862" s="5"/>
    </row>
    <row r="863" customFormat="false" ht="15.75" hidden="false" customHeight="false" outlineLevel="0" collapsed="false">
      <c r="P863" s="3"/>
      <c r="Q863" s="3"/>
      <c r="S863" s="5"/>
    </row>
    <row r="864" customFormat="false" ht="15.75" hidden="false" customHeight="false" outlineLevel="0" collapsed="false">
      <c r="P864" s="3"/>
      <c r="Q864" s="3"/>
      <c r="S864" s="5"/>
    </row>
    <row r="865" customFormat="false" ht="15.75" hidden="false" customHeight="false" outlineLevel="0" collapsed="false">
      <c r="P865" s="3"/>
      <c r="Q865" s="3"/>
      <c r="S865" s="5"/>
    </row>
    <row r="866" customFormat="false" ht="15.75" hidden="false" customHeight="false" outlineLevel="0" collapsed="false">
      <c r="P866" s="3"/>
      <c r="Q866" s="3"/>
      <c r="S866" s="5"/>
    </row>
    <row r="867" customFormat="false" ht="15.75" hidden="false" customHeight="false" outlineLevel="0" collapsed="false">
      <c r="P867" s="3"/>
      <c r="Q867" s="3"/>
      <c r="S867" s="5"/>
    </row>
    <row r="868" customFormat="false" ht="15.75" hidden="false" customHeight="false" outlineLevel="0" collapsed="false">
      <c r="P868" s="3"/>
      <c r="Q868" s="3"/>
      <c r="S868" s="5"/>
    </row>
    <row r="869" customFormat="false" ht="15.75" hidden="false" customHeight="false" outlineLevel="0" collapsed="false">
      <c r="P869" s="3"/>
      <c r="Q869" s="3"/>
      <c r="S869" s="5"/>
    </row>
    <row r="870" customFormat="false" ht="15.75" hidden="false" customHeight="false" outlineLevel="0" collapsed="false">
      <c r="P870" s="3"/>
      <c r="Q870" s="3"/>
      <c r="S870" s="5"/>
    </row>
    <row r="871" customFormat="false" ht="15.75" hidden="false" customHeight="false" outlineLevel="0" collapsed="false">
      <c r="P871" s="3"/>
      <c r="Q871" s="3"/>
      <c r="S871" s="5"/>
    </row>
    <row r="872" customFormat="false" ht="15.75" hidden="false" customHeight="false" outlineLevel="0" collapsed="false">
      <c r="P872" s="3"/>
      <c r="Q872" s="3"/>
      <c r="S872" s="5"/>
    </row>
    <row r="873" customFormat="false" ht="15.75" hidden="false" customHeight="false" outlineLevel="0" collapsed="false">
      <c r="P873" s="3"/>
      <c r="Q873" s="3"/>
      <c r="S873" s="5"/>
    </row>
    <row r="874" customFormat="false" ht="15.75" hidden="false" customHeight="false" outlineLevel="0" collapsed="false">
      <c r="P874" s="3"/>
      <c r="Q874" s="3"/>
      <c r="S874" s="5"/>
    </row>
    <row r="875" customFormat="false" ht="15.75" hidden="false" customHeight="false" outlineLevel="0" collapsed="false">
      <c r="P875" s="3"/>
      <c r="Q875" s="3"/>
      <c r="S875" s="5"/>
    </row>
    <row r="876" customFormat="false" ht="15.75" hidden="false" customHeight="false" outlineLevel="0" collapsed="false">
      <c r="P876" s="3"/>
      <c r="Q876" s="3"/>
      <c r="S876" s="5"/>
    </row>
    <row r="877" customFormat="false" ht="15.75" hidden="false" customHeight="false" outlineLevel="0" collapsed="false">
      <c r="P877" s="3"/>
      <c r="Q877" s="3"/>
      <c r="S877" s="5"/>
    </row>
    <row r="878" customFormat="false" ht="15.75" hidden="false" customHeight="false" outlineLevel="0" collapsed="false">
      <c r="P878" s="3"/>
      <c r="Q878" s="3"/>
      <c r="S878" s="5"/>
    </row>
    <row r="879" customFormat="false" ht="15.75" hidden="false" customHeight="false" outlineLevel="0" collapsed="false">
      <c r="P879" s="3"/>
      <c r="Q879" s="3"/>
      <c r="S879" s="5"/>
    </row>
    <row r="880" customFormat="false" ht="15.75" hidden="false" customHeight="false" outlineLevel="0" collapsed="false">
      <c r="P880" s="3"/>
      <c r="Q880" s="3"/>
      <c r="S880" s="5"/>
    </row>
    <row r="881" customFormat="false" ht="15.75" hidden="false" customHeight="false" outlineLevel="0" collapsed="false">
      <c r="P881" s="3"/>
      <c r="Q881" s="3"/>
      <c r="S881" s="5"/>
    </row>
    <row r="882" customFormat="false" ht="15.75" hidden="false" customHeight="false" outlineLevel="0" collapsed="false">
      <c r="P882" s="3"/>
      <c r="Q882" s="3"/>
      <c r="S882" s="5"/>
    </row>
    <row r="883" customFormat="false" ht="15.75" hidden="false" customHeight="false" outlineLevel="0" collapsed="false">
      <c r="P883" s="3"/>
      <c r="Q883" s="3"/>
      <c r="S883" s="5"/>
    </row>
    <row r="884" customFormat="false" ht="15.75" hidden="false" customHeight="false" outlineLevel="0" collapsed="false">
      <c r="P884" s="3"/>
      <c r="Q884" s="3"/>
      <c r="S884" s="5"/>
    </row>
    <row r="885" customFormat="false" ht="15.75" hidden="false" customHeight="false" outlineLevel="0" collapsed="false">
      <c r="P885" s="3"/>
      <c r="Q885" s="3"/>
      <c r="S885" s="5"/>
    </row>
    <row r="886" customFormat="false" ht="15.75" hidden="false" customHeight="false" outlineLevel="0" collapsed="false">
      <c r="P886" s="3"/>
      <c r="Q886" s="3"/>
      <c r="S886" s="5"/>
    </row>
    <row r="887" customFormat="false" ht="15.75" hidden="false" customHeight="false" outlineLevel="0" collapsed="false">
      <c r="P887" s="3"/>
      <c r="Q887" s="3"/>
      <c r="S887" s="5"/>
    </row>
    <row r="888" customFormat="false" ht="15.75" hidden="false" customHeight="false" outlineLevel="0" collapsed="false">
      <c r="P888" s="3"/>
      <c r="Q888" s="3"/>
      <c r="S888" s="5"/>
    </row>
    <row r="889" customFormat="false" ht="15.75" hidden="false" customHeight="false" outlineLevel="0" collapsed="false">
      <c r="P889" s="3"/>
      <c r="Q889" s="3"/>
      <c r="S889" s="5"/>
    </row>
    <row r="890" customFormat="false" ht="15.75" hidden="false" customHeight="false" outlineLevel="0" collapsed="false">
      <c r="P890" s="3"/>
      <c r="Q890" s="3"/>
      <c r="S890" s="5"/>
    </row>
    <row r="891" customFormat="false" ht="15.75" hidden="false" customHeight="false" outlineLevel="0" collapsed="false">
      <c r="P891" s="3"/>
      <c r="Q891" s="3"/>
      <c r="S891" s="5"/>
    </row>
    <row r="892" customFormat="false" ht="15.75" hidden="false" customHeight="false" outlineLevel="0" collapsed="false">
      <c r="P892" s="3"/>
      <c r="Q892" s="3"/>
      <c r="S892" s="5"/>
    </row>
    <row r="893" customFormat="false" ht="15.75" hidden="false" customHeight="false" outlineLevel="0" collapsed="false">
      <c r="P893" s="3"/>
      <c r="Q893" s="3"/>
      <c r="S893" s="5"/>
    </row>
    <row r="894" customFormat="false" ht="15.75" hidden="false" customHeight="false" outlineLevel="0" collapsed="false">
      <c r="P894" s="3"/>
      <c r="Q894" s="3"/>
      <c r="S894" s="5"/>
    </row>
    <row r="895" customFormat="false" ht="15.75" hidden="false" customHeight="false" outlineLevel="0" collapsed="false">
      <c r="P895" s="3"/>
      <c r="Q895" s="3"/>
      <c r="S895" s="5"/>
    </row>
    <row r="896" customFormat="false" ht="15.75" hidden="false" customHeight="false" outlineLevel="0" collapsed="false">
      <c r="P896" s="3"/>
      <c r="Q896" s="3"/>
      <c r="S896" s="5"/>
    </row>
    <row r="897" customFormat="false" ht="15.75" hidden="false" customHeight="false" outlineLevel="0" collapsed="false">
      <c r="P897" s="3"/>
      <c r="Q897" s="3"/>
      <c r="S897" s="5"/>
    </row>
    <row r="898" customFormat="false" ht="15.75" hidden="false" customHeight="false" outlineLevel="0" collapsed="false">
      <c r="P898" s="3"/>
      <c r="Q898" s="3"/>
      <c r="S898" s="5"/>
    </row>
    <row r="899" customFormat="false" ht="15.75" hidden="false" customHeight="false" outlineLevel="0" collapsed="false">
      <c r="P899" s="3"/>
      <c r="Q899" s="3"/>
      <c r="S899" s="5"/>
    </row>
    <row r="900" customFormat="false" ht="15.75" hidden="false" customHeight="false" outlineLevel="0" collapsed="false">
      <c r="P900" s="3"/>
      <c r="Q900" s="3"/>
      <c r="S900" s="5"/>
    </row>
    <row r="901" customFormat="false" ht="15.75" hidden="false" customHeight="false" outlineLevel="0" collapsed="false">
      <c r="P901" s="3"/>
      <c r="Q901" s="3"/>
      <c r="S901" s="5"/>
    </row>
    <row r="902" customFormat="false" ht="15.75" hidden="false" customHeight="false" outlineLevel="0" collapsed="false">
      <c r="P902" s="3"/>
      <c r="Q902" s="3"/>
      <c r="S902" s="5"/>
    </row>
    <row r="903" customFormat="false" ht="15.75" hidden="false" customHeight="false" outlineLevel="0" collapsed="false">
      <c r="P903" s="3"/>
      <c r="Q903" s="3"/>
      <c r="S903" s="5"/>
    </row>
    <row r="904" customFormat="false" ht="15.75" hidden="false" customHeight="false" outlineLevel="0" collapsed="false">
      <c r="P904" s="3"/>
      <c r="Q904" s="3"/>
      <c r="S904" s="5"/>
    </row>
    <row r="905" customFormat="false" ht="15.75" hidden="false" customHeight="false" outlineLevel="0" collapsed="false">
      <c r="P905" s="3"/>
      <c r="Q905" s="3"/>
      <c r="S905" s="5"/>
    </row>
    <row r="906" customFormat="false" ht="15.75" hidden="false" customHeight="false" outlineLevel="0" collapsed="false">
      <c r="P906" s="3"/>
      <c r="Q906" s="3"/>
      <c r="S906" s="5"/>
    </row>
    <row r="907" customFormat="false" ht="15.75" hidden="false" customHeight="false" outlineLevel="0" collapsed="false">
      <c r="P907" s="3"/>
      <c r="Q907" s="3"/>
      <c r="S907" s="5"/>
    </row>
    <row r="908" customFormat="false" ht="15.75" hidden="false" customHeight="false" outlineLevel="0" collapsed="false">
      <c r="P908" s="3"/>
      <c r="Q908" s="3"/>
      <c r="S908" s="5"/>
    </row>
    <row r="909" customFormat="false" ht="15.75" hidden="false" customHeight="false" outlineLevel="0" collapsed="false">
      <c r="P909" s="3"/>
      <c r="Q909" s="3"/>
      <c r="S909" s="5"/>
    </row>
    <row r="910" customFormat="false" ht="15.75" hidden="false" customHeight="false" outlineLevel="0" collapsed="false">
      <c r="P910" s="3"/>
      <c r="Q910" s="3"/>
      <c r="S910" s="5"/>
    </row>
    <row r="911" customFormat="false" ht="15.75" hidden="false" customHeight="false" outlineLevel="0" collapsed="false">
      <c r="P911" s="3"/>
      <c r="Q911" s="3"/>
      <c r="S911" s="5"/>
    </row>
    <row r="912" customFormat="false" ht="15.75" hidden="false" customHeight="false" outlineLevel="0" collapsed="false">
      <c r="P912" s="3"/>
      <c r="Q912" s="3"/>
      <c r="S912" s="5"/>
    </row>
    <row r="913" customFormat="false" ht="15.75" hidden="false" customHeight="false" outlineLevel="0" collapsed="false">
      <c r="P913" s="3"/>
      <c r="Q913" s="3"/>
      <c r="S913" s="5"/>
    </row>
    <row r="914" customFormat="false" ht="15.75" hidden="false" customHeight="false" outlineLevel="0" collapsed="false">
      <c r="P914" s="3"/>
      <c r="Q914" s="3"/>
      <c r="S914" s="5"/>
    </row>
    <row r="915" customFormat="false" ht="15.75" hidden="false" customHeight="false" outlineLevel="0" collapsed="false">
      <c r="P915" s="3"/>
      <c r="Q915" s="3"/>
      <c r="S915" s="5"/>
    </row>
    <row r="916" customFormat="false" ht="15.75" hidden="false" customHeight="false" outlineLevel="0" collapsed="false">
      <c r="P916" s="3"/>
      <c r="Q916" s="3"/>
      <c r="S916" s="5"/>
    </row>
    <row r="917" customFormat="false" ht="15.75" hidden="false" customHeight="false" outlineLevel="0" collapsed="false">
      <c r="P917" s="3"/>
      <c r="Q917" s="3"/>
      <c r="S917" s="5"/>
    </row>
    <row r="918" customFormat="false" ht="15.75" hidden="false" customHeight="false" outlineLevel="0" collapsed="false">
      <c r="P918" s="3"/>
      <c r="Q918" s="3"/>
      <c r="S918" s="5"/>
    </row>
    <row r="919" customFormat="false" ht="15.75" hidden="false" customHeight="false" outlineLevel="0" collapsed="false">
      <c r="P919" s="3"/>
      <c r="Q919" s="3"/>
      <c r="S919" s="5"/>
    </row>
    <row r="920" customFormat="false" ht="15.75" hidden="false" customHeight="false" outlineLevel="0" collapsed="false">
      <c r="P920" s="3"/>
      <c r="Q920" s="3"/>
      <c r="S920" s="5"/>
    </row>
    <row r="921" customFormat="false" ht="15.75" hidden="false" customHeight="false" outlineLevel="0" collapsed="false">
      <c r="P921" s="3"/>
      <c r="Q921" s="3"/>
      <c r="S921" s="5"/>
    </row>
    <row r="922" customFormat="false" ht="15.75" hidden="false" customHeight="false" outlineLevel="0" collapsed="false">
      <c r="P922" s="3"/>
      <c r="Q922" s="3"/>
      <c r="S922" s="5"/>
    </row>
    <row r="923" customFormat="false" ht="15.75" hidden="false" customHeight="false" outlineLevel="0" collapsed="false">
      <c r="P923" s="3"/>
      <c r="Q923" s="3"/>
      <c r="S923" s="5"/>
    </row>
    <row r="924" customFormat="false" ht="15.75" hidden="false" customHeight="false" outlineLevel="0" collapsed="false">
      <c r="P924" s="3"/>
      <c r="Q924" s="3"/>
      <c r="S924" s="5"/>
    </row>
    <row r="925" customFormat="false" ht="15.75" hidden="false" customHeight="false" outlineLevel="0" collapsed="false">
      <c r="P925" s="3"/>
      <c r="Q925" s="3"/>
      <c r="S925" s="5"/>
    </row>
    <row r="926" customFormat="false" ht="15.75" hidden="false" customHeight="false" outlineLevel="0" collapsed="false">
      <c r="P926" s="3"/>
      <c r="Q926" s="3"/>
      <c r="S926" s="5"/>
    </row>
    <row r="927" customFormat="false" ht="15.75" hidden="false" customHeight="false" outlineLevel="0" collapsed="false">
      <c r="P927" s="3"/>
      <c r="Q927" s="3"/>
      <c r="S927" s="5"/>
    </row>
    <row r="928" customFormat="false" ht="15.75" hidden="false" customHeight="false" outlineLevel="0" collapsed="false">
      <c r="P928" s="3"/>
      <c r="Q928" s="3"/>
      <c r="S928" s="5"/>
    </row>
    <row r="929" customFormat="false" ht="15.75" hidden="false" customHeight="false" outlineLevel="0" collapsed="false">
      <c r="P929" s="3"/>
      <c r="Q929" s="3"/>
      <c r="S929" s="5"/>
    </row>
    <row r="930" customFormat="false" ht="15.75" hidden="false" customHeight="false" outlineLevel="0" collapsed="false">
      <c r="P930" s="3"/>
      <c r="Q930" s="3"/>
      <c r="S930" s="5"/>
    </row>
    <row r="931" customFormat="false" ht="15.75" hidden="false" customHeight="false" outlineLevel="0" collapsed="false">
      <c r="P931" s="3"/>
      <c r="Q931" s="3"/>
      <c r="S931" s="5"/>
    </row>
    <row r="932" customFormat="false" ht="15.75" hidden="false" customHeight="false" outlineLevel="0" collapsed="false">
      <c r="P932" s="3"/>
      <c r="Q932" s="3"/>
      <c r="S932" s="5"/>
    </row>
    <row r="933" customFormat="false" ht="15.75" hidden="false" customHeight="false" outlineLevel="0" collapsed="false">
      <c r="P933" s="3"/>
      <c r="Q933" s="3"/>
      <c r="S933" s="5"/>
    </row>
    <row r="934" customFormat="false" ht="15.75" hidden="false" customHeight="false" outlineLevel="0" collapsed="false">
      <c r="P934" s="3"/>
      <c r="Q934" s="3"/>
      <c r="S934" s="5"/>
    </row>
    <row r="935" customFormat="false" ht="15.75" hidden="false" customHeight="false" outlineLevel="0" collapsed="false">
      <c r="P935" s="3"/>
      <c r="Q935" s="3"/>
      <c r="S935" s="5"/>
    </row>
    <row r="936" customFormat="false" ht="15.75" hidden="false" customHeight="false" outlineLevel="0" collapsed="false">
      <c r="P936" s="3"/>
      <c r="Q936" s="3"/>
      <c r="S936" s="5"/>
    </row>
    <row r="937" customFormat="false" ht="15.75" hidden="false" customHeight="false" outlineLevel="0" collapsed="false">
      <c r="P937" s="3"/>
      <c r="Q937" s="3"/>
      <c r="S937" s="5"/>
    </row>
    <row r="938" customFormat="false" ht="15.75" hidden="false" customHeight="false" outlineLevel="0" collapsed="false">
      <c r="P938" s="3"/>
      <c r="Q938" s="3"/>
      <c r="S938" s="5"/>
    </row>
    <row r="939" customFormat="false" ht="15.75" hidden="false" customHeight="false" outlineLevel="0" collapsed="false">
      <c r="P939" s="3"/>
      <c r="Q939" s="3"/>
      <c r="S939" s="5"/>
    </row>
    <row r="940" customFormat="false" ht="15.75" hidden="false" customHeight="false" outlineLevel="0" collapsed="false">
      <c r="P940" s="3"/>
      <c r="Q940" s="3"/>
      <c r="S940" s="5"/>
    </row>
    <row r="941" customFormat="false" ht="15.75" hidden="false" customHeight="false" outlineLevel="0" collapsed="false">
      <c r="P941" s="3"/>
      <c r="Q941" s="3"/>
      <c r="S941" s="5"/>
    </row>
    <row r="942" customFormat="false" ht="15.75" hidden="false" customHeight="false" outlineLevel="0" collapsed="false">
      <c r="P942" s="3"/>
      <c r="Q942" s="3"/>
      <c r="S942" s="5"/>
    </row>
    <row r="943" customFormat="false" ht="15.75" hidden="false" customHeight="false" outlineLevel="0" collapsed="false">
      <c r="P943" s="3"/>
      <c r="Q943" s="3"/>
      <c r="S943" s="5"/>
    </row>
    <row r="944" customFormat="false" ht="15.75" hidden="false" customHeight="false" outlineLevel="0" collapsed="false">
      <c r="P944" s="3"/>
      <c r="Q944" s="3"/>
      <c r="S944" s="5"/>
    </row>
    <row r="945" customFormat="false" ht="15.75" hidden="false" customHeight="false" outlineLevel="0" collapsed="false">
      <c r="P945" s="3"/>
      <c r="Q945" s="3"/>
      <c r="S945" s="5"/>
    </row>
    <row r="946" customFormat="false" ht="15.75" hidden="false" customHeight="false" outlineLevel="0" collapsed="false">
      <c r="P946" s="3"/>
      <c r="Q946" s="3"/>
      <c r="S946" s="5"/>
    </row>
    <row r="947" customFormat="false" ht="15.75" hidden="false" customHeight="false" outlineLevel="0" collapsed="false">
      <c r="P947" s="3"/>
      <c r="Q947" s="3"/>
      <c r="S947" s="5"/>
    </row>
    <row r="948" customFormat="false" ht="15.75" hidden="false" customHeight="false" outlineLevel="0" collapsed="false">
      <c r="P948" s="3"/>
      <c r="Q948" s="3"/>
      <c r="S948" s="5"/>
    </row>
    <row r="949" customFormat="false" ht="15.75" hidden="false" customHeight="false" outlineLevel="0" collapsed="false">
      <c r="P949" s="3"/>
      <c r="Q949" s="3"/>
      <c r="S949" s="5"/>
    </row>
    <row r="950" customFormat="false" ht="15.75" hidden="false" customHeight="false" outlineLevel="0" collapsed="false">
      <c r="P950" s="3"/>
      <c r="Q950" s="3"/>
      <c r="S950" s="5"/>
    </row>
    <row r="951" customFormat="false" ht="15.75" hidden="false" customHeight="false" outlineLevel="0" collapsed="false">
      <c r="P951" s="3"/>
      <c r="Q951" s="3"/>
      <c r="S951" s="5"/>
    </row>
    <row r="952" customFormat="false" ht="15.75" hidden="false" customHeight="false" outlineLevel="0" collapsed="false">
      <c r="P952" s="3"/>
      <c r="Q952" s="3"/>
      <c r="S952" s="5"/>
    </row>
    <row r="953" customFormat="false" ht="15.75" hidden="false" customHeight="false" outlineLevel="0" collapsed="false">
      <c r="P953" s="3"/>
      <c r="Q953" s="3"/>
      <c r="S953" s="5"/>
    </row>
    <row r="954" customFormat="false" ht="15.75" hidden="false" customHeight="false" outlineLevel="0" collapsed="false">
      <c r="P954" s="3"/>
      <c r="Q954" s="3"/>
      <c r="S954" s="5"/>
    </row>
    <row r="955" customFormat="false" ht="15.75" hidden="false" customHeight="false" outlineLevel="0" collapsed="false">
      <c r="P955" s="3"/>
      <c r="Q955" s="3"/>
      <c r="S955" s="5"/>
    </row>
    <row r="956" customFormat="false" ht="15.75" hidden="false" customHeight="false" outlineLevel="0" collapsed="false">
      <c r="P956" s="3"/>
      <c r="Q956" s="3"/>
      <c r="S956" s="5"/>
    </row>
    <row r="957" customFormat="false" ht="15.75" hidden="false" customHeight="false" outlineLevel="0" collapsed="false">
      <c r="P957" s="3"/>
      <c r="Q957" s="3"/>
      <c r="S957" s="5"/>
    </row>
    <row r="958" customFormat="false" ht="15.75" hidden="false" customHeight="false" outlineLevel="0" collapsed="false">
      <c r="P958" s="3"/>
      <c r="Q958" s="3"/>
      <c r="S958" s="5"/>
    </row>
    <row r="959" customFormat="false" ht="15.75" hidden="false" customHeight="false" outlineLevel="0" collapsed="false">
      <c r="P959" s="3"/>
      <c r="Q959" s="3"/>
      <c r="S959" s="5"/>
    </row>
    <row r="960" customFormat="false" ht="15.75" hidden="false" customHeight="false" outlineLevel="0" collapsed="false">
      <c r="P960" s="3"/>
      <c r="Q960" s="3"/>
      <c r="S960" s="5"/>
    </row>
    <row r="961" customFormat="false" ht="15.75" hidden="false" customHeight="false" outlineLevel="0" collapsed="false">
      <c r="P961" s="3"/>
      <c r="Q961" s="3"/>
      <c r="S961" s="5"/>
    </row>
    <row r="962" customFormat="false" ht="15.75" hidden="false" customHeight="false" outlineLevel="0" collapsed="false">
      <c r="P962" s="3"/>
      <c r="Q962" s="3"/>
      <c r="S962" s="5"/>
    </row>
    <row r="963" customFormat="false" ht="15.75" hidden="false" customHeight="false" outlineLevel="0" collapsed="false">
      <c r="P963" s="3"/>
      <c r="Q963" s="3"/>
      <c r="S963" s="5"/>
    </row>
    <row r="964" customFormat="false" ht="15.75" hidden="false" customHeight="false" outlineLevel="0" collapsed="false">
      <c r="P964" s="3"/>
      <c r="Q964" s="3"/>
      <c r="S964" s="5"/>
    </row>
    <row r="965" customFormat="false" ht="15.75" hidden="false" customHeight="false" outlineLevel="0" collapsed="false">
      <c r="P965" s="3"/>
      <c r="Q965" s="3"/>
      <c r="S965" s="5"/>
    </row>
    <row r="966" customFormat="false" ht="15.75" hidden="false" customHeight="false" outlineLevel="0" collapsed="false">
      <c r="P966" s="3"/>
      <c r="Q966" s="3"/>
      <c r="S966" s="5"/>
    </row>
    <row r="967" customFormat="false" ht="15.75" hidden="false" customHeight="false" outlineLevel="0" collapsed="false">
      <c r="P967" s="3"/>
      <c r="Q967" s="3"/>
      <c r="S967" s="5"/>
    </row>
    <row r="968" customFormat="false" ht="15.75" hidden="false" customHeight="false" outlineLevel="0" collapsed="false">
      <c r="P968" s="3"/>
      <c r="Q968" s="3"/>
      <c r="S968" s="5"/>
    </row>
    <row r="969" customFormat="false" ht="15.75" hidden="false" customHeight="false" outlineLevel="0" collapsed="false">
      <c r="P969" s="3"/>
      <c r="Q969" s="3"/>
      <c r="S969" s="5"/>
    </row>
    <row r="970" customFormat="false" ht="15.75" hidden="false" customHeight="false" outlineLevel="0" collapsed="false">
      <c r="P970" s="3"/>
      <c r="Q970" s="3"/>
      <c r="S970" s="5"/>
    </row>
    <row r="971" customFormat="false" ht="15.75" hidden="false" customHeight="false" outlineLevel="0" collapsed="false">
      <c r="P971" s="3"/>
      <c r="Q971" s="3"/>
      <c r="S971" s="5"/>
    </row>
    <row r="972" customFormat="false" ht="15.75" hidden="false" customHeight="false" outlineLevel="0" collapsed="false">
      <c r="P972" s="3"/>
      <c r="Q972" s="3"/>
      <c r="S972" s="5"/>
    </row>
    <row r="973" customFormat="false" ht="15.75" hidden="false" customHeight="false" outlineLevel="0" collapsed="false">
      <c r="P973" s="3"/>
      <c r="Q973" s="3"/>
      <c r="S973" s="5"/>
    </row>
    <row r="974" customFormat="false" ht="15.75" hidden="false" customHeight="false" outlineLevel="0" collapsed="false">
      <c r="P974" s="3"/>
      <c r="Q974" s="3"/>
      <c r="S974" s="5"/>
    </row>
    <row r="975" customFormat="false" ht="15.75" hidden="false" customHeight="false" outlineLevel="0" collapsed="false">
      <c r="P975" s="3"/>
      <c r="Q975" s="3"/>
      <c r="S975" s="5"/>
    </row>
    <row r="976" customFormat="false" ht="15.75" hidden="false" customHeight="false" outlineLevel="0" collapsed="false">
      <c r="P976" s="3"/>
      <c r="Q976" s="3"/>
      <c r="S976" s="5"/>
    </row>
    <row r="977" customFormat="false" ht="15.75" hidden="false" customHeight="false" outlineLevel="0" collapsed="false">
      <c r="P977" s="3"/>
      <c r="Q977" s="3"/>
      <c r="S977" s="5"/>
    </row>
    <row r="978" customFormat="false" ht="15.75" hidden="false" customHeight="false" outlineLevel="0" collapsed="false">
      <c r="P978" s="3"/>
      <c r="Q978" s="3"/>
      <c r="S978" s="5"/>
    </row>
    <row r="979" customFormat="false" ht="15.75" hidden="false" customHeight="false" outlineLevel="0" collapsed="false">
      <c r="P979" s="3"/>
      <c r="Q979" s="3"/>
      <c r="S979" s="5"/>
    </row>
    <row r="980" customFormat="false" ht="15.75" hidden="false" customHeight="false" outlineLevel="0" collapsed="false">
      <c r="P980" s="3"/>
      <c r="Q980" s="3"/>
      <c r="S980" s="5"/>
    </row>
    <row r="981" customFormat="false" ht="15.75" hidden="false" customHeight="false" outlineLevel="0" collapsed="false">
      <c r="P981" s="3"/>
      <c r="Q981" s="3"/>
      <c r="S981" s="5"/>
    </row>
    <row r="982" customFormat="false" ht="15.75" hidden="false" customHeight="false" outlineLevel="0" collapsed="false">
      <c r="P982" s="3"/>
      <c r="Q982" s="3"/>
      <c r="S982" s="5"/>
    </row>
    <row r="983" customFormat="false" ht="15.75" hidden="false" customHeight="false" outlineLevel="0" collapsed="false">
      <c r="P983" s="3"/>
      <c r="Q983" s="3"/>
      <c r="S983" s="5"/>
    </row>
    <row r="984" customFormat="false" ht="15.75" hidden="false" customHeight="false" outlineLevel="0" collapsed="false">
      <c r="P984" s="3"/>
      <c r="Q984" s="3"/>
      <c r="S984" s="5"/>
    </row>
    <row r="985" customFormat="false" ht="15.75" hidden="false" customHeight="false" outlineLevel="0" collapsed="false">
      <c r="P985" s="3"/>
      <c r="Q985" s="3"/>
      <c r="S985" s="5"/>
    </row>
    <row r="986" customFormat="false" ht="15.75" hidden="false" customHeight="false" outlineLevel="0" collapsed="false">
      <c r="P986" s="3"/>
      <c r="Q986" s="3"/>
      <c r="S986" s="5"/>
    </row>
    <row r="987" customFormat="false" ht="15.75" hidden="false" customHeight="false" outlineLevel="0" collapsed="false">
      <c r="P987" s="3"/>
      <c r="Q987" s="3"/>
      <c r="S987" s="5"/>
    </row>
    <row r="988" customFormat="false" ht="15.75" hidden="false" customHeight="false" outlineLevel="0" collapsed="false">
      <c r="P988" s="3"/>
      <c r="Q988" s="3"/>
      <c r="S988" s="5"/>
    </row>
    <row r="989" customFormat="false" ht="15.75" hidden="false" customHeight="false" outlineLevel="0" collapsed="false">
      <c r="P989" s="3"/>
      <c r="Q989" s="3"/>
      <c r="S989" s="5"/>
    </row>
    <row r="990" customFormat="false" ht="15.75" hidden="false" customHeight="false" outlineLevel="0" collapsed="false">
      <c r="P990" s="3"/>
      <c r="Q990" s="3"/>
      <c r="S990" s="5"/>
    </row>
    <row r="991" customFormat="false" ht="15.75" hidden="false" customHeight="false" outlineLevel="0" collapsed="false">
      <c r="P991" s="3"/>
      <c r="Q991" s="3"/>
      <c r="S991" s="5"/>
    </row>
    <row r="992" customFormat="false" ht="15.75" hidden="false" customHeight="false" outlineLevel="0" collapsed="false">
      <c r="P992" s="3"/>
      <c r="Q992" s="3"/>
      <c r="S992" s="5"/>
    </row>
    <row r="993" customFormat="false" ht="15.75" hidden="false" customHeight="false" outlineLevel="0" collapsed="false">
      <c r="P993" s="3"/>
      <c r="Q993" s="3"/>
      <c r="S993" s="5"/>
    </row>
    <row r="994" customFormat="false" ht="15.75" hidden="false" customHeight="false" outlineLevel="0" collapsed="false">
      <c r="P994" s="3"/>
      <c r="Q994" s="3"/>
      <c r="S994" s="5"/>
    </row>
    <row r="995" customFormat="false" ht="15.75" hidden="false" customHeight="false" outlineLevel="0" collapsed="false">
      <c r="P995" s="3"/>
      <c r="Q995" s="3"/>
      <c r="S995" s="5"/>
    </row>
    <row r="996" customFormat="false" ht="15.75" hidden="false" customHeight="false" outlineLevel="0" collapsed="false">
      <c r="P996" s="3"/>
      <c r="Q996" s="3"/>
      <c r="S996" s="5"/>
    </row>
    <row r="997" customFormat="false" ht="15.75" hidden="false" customHeight="false" outlineLevel="0" collapsed="false">
      <c r="P997" s="3"/>
      <c r="Q997" s="3"/>
      <c r="S997" s="5"/>
    </row>
    <row r="998" customFormat="false" ht="15.75" hidden="false" customHeight="false" outlineLevel="0" collapsed="false">
      <c r="P998" s="3"/>
      <c r="Q998" s="3"/>
      <c r="S998" s="5"/>
    </row>
    <row r="999" customFormat="false" ht="15.75" hidden="false" customHeight="false" outlineLevel="0" collapsed="false">
      <c r="P999" s="3"/>
      <c r="Q999" s="3"/>
      <c r="S999" s="5"/>
    </row>
    <row r="1000" customFormat="false" ht="15.75" hidden="false" customHeight="false" outlineLevel="0" collapsed="false">
      <c r="P1000" s="3"/>
      <c r="Q1000" s="3"/>
      <c r="S1000" s="5"/>
    </row>
    <row r="1001" customFormat="false" ht="15.75" hidden="false" customHeight="false" outlineLevel="0" collapsed="false">
      <c r="P1001" s="3"/>
      <c r="Q1001" s="3"/>
      <c r="S1001" s="5"/>
    </row>
    <row r="1002" customFormat="false" ht="15.75" hidden="false" customHeight="false" outlineLevel="0" collapsed="false">
      <c r="P1002" s="3"/>
      <c r="Q1002" s="3"/>
      <c r="S1002" s="5"/>
    </row>
    <row r="1003" customFormat="false" ht="15.75" hidden="false" customHeight="false" outlineLevel="0" collapsed="false">
      <c r="P1003" s="3"/>
      <c r="Q1003" s="3"/>
      <c r="S1003" s="5"/>
    </row>
    <row r="1004" customFormat="false" ht="15.75" hidden="false" customHeight="false" outlineLevel="0" collapsed="false">
      <c r="P1004" s="3"/>
      <c r="Q1004" s="3"/>
      <c r="S1004" s="5"/>
    </row>
    <row r="1005" customFormat="false" ht="15.75" hidden="false" customHeight="false" outlineLevel="0" collapsed="false">
      <c r="P1005" s="3"/>
      <c r="Q1005" s="3"/>
      <c r="S1005" s="5"/>
    </row>
    <row r="1006" customFormat="false" ht="15.75" hidden="false" customHeight="false" outlineLevel="0" collapsed="false">
      <c r="P1006" s="3"/>
      <c r="Q1006" s="3"/>
      <c r="S1006" s="5"/>
    </row>
    <row r="1007" customFormat="false" ht="15.75" hidden="false" customHeight="false" outlineLevel="0" collapsed="false">
      <c r="P1007" s="3"/>
      <c r="Q1007" s="3"/>
      <c r="S1007" s="5"/>
    </row>
    <row r="1008" customFormat="false" ht="15.75" hidden="false" customHeight="false" outlineLevel="0" collapsed="false">
      <c r="P1008" s="3"/>
      <c r="Q1008" s="3"/>
      <c r="S1008" s="5"/>
    </row>
    <row r="1009" customFormat="false" ht="15.75" hidden="false" customHeight="false" outlineLevel="0" collapsed="false">
      <c r="P1009" s="3"/>
      <c r="Q1009" s="3"/>
      <c r="S1009" s="5"/>
    </row>
    <row r="1010" customFormat="false" ht="15.75" hidden="false" customHeight="false" outlineLevel="0" collapsed="false">
      <c r="P1010" s="3"/>
      <c r="Q1010" s="3"/>
      <c r="S1010" s="5"/>
    </row>
    <row r="1011" customFormat="false" ht="15.75" hidden="false" customHeight="false" outlineLevel="0" collapsed="false">
      <c r="P1011" s="3"/>
      <c r="Q1011" s="3"/>
      <c r="S1011" s="5"/>
    </row>
    <row r="1012" customFormat="false" ht="15.75" hidden="false" customHeight="false" outlineLevel="0" collapsed="false">
      <c r="P1012" s="3"/>
      <c r="Q1012" s="3"/>
      <c r="S1012" s="5"/>
    </row>
    <row r="1013" customFormat="false" ht="15.75" hidden="false" customHeight="false" outlineLevel="0" collapsed="false">
      <c r="P1013" s="3"/>
      <c r="Q1013" s="3"/>
      <c r="S1013" s="5"/>
    </row>
    <row r="1014" customFormat="false" ht="15.75" hidden="false" customHeight="false" outlineLevel="0" collapsed="false">
      <c r="P1014" s="3"/>
      <c r="Q1014" s="3"/>
      <c r="S1014" s="5"/>
    </row>
    <row r="1015" customFormat="false" ht="15.75" hidden="false" customHeight="false" outlineLevel="0" collapsed="false">
      <c r="P1015" s="3"/>
      <c r="Q1015" s="3"/>
      <c r="S1015" s="5"/>
    </row>
    <row r="1016" customFormat="false" ht="15.75" hidden="false" customHeight="false" outlineLevel="0" collapsed="false">
      <c r="P1016" s="3"/>
      <c r="Q1016" s="3"/>
      <c r="S1016" s="5"/>
    </row>
    <row r="1017" customFormat="false" ht="15.75" hidden="false" customHeight="false" outlineLevel="0" collapsed="false">
      <c r="P1017" s="3"/>
      <c r="Q1017" s="3"/>
      <c r="S1017" s="5"/>
    </row>
    <row r="1018" customFormat="false" ht="15.75" hidden="false" customHeight="false" outlineLevel="0" collapsed="false">
      <c r="P1018" s="3"/>
      <c r="Q1018" s="3"/>
      <c r="S1018" s="5"/>
    </row>
    <row r="1019" customFormat="false" ht="15.75" hidden="false" customHeight="false" outlineLevel="0" collapsed="false">
      <c r="P1019" s="3"/>
      <c r="Q1019" s="3"/>
      <c r="S1019" s="5"/>
    </row>
    <row r="1020" customFormat="false" ht="15.75" hidden="false" customHeight="false" outlineLevel="0" collapsed="false">
      <c r="P1020" s="3"/>
      <c r="Q1020" s="3"/>
      <c r="S1020" s="5"/>
    </row>
    <row r="1021" customFormat="false" ht="15.75" hidden="false" customHeight="false" outlineLevel="0" collapsed="false">
      <c r="P1021" s="3"/>
      <c r="Q1021" s="3"/>
      <c r="S1021" s="5"/>
    </row>
    <row r="1022" customFormat="false" ht="15.75" hidden="false" customHeight="false" outlineLevel="0" collapsed="false">
      <c r="P1022" s="3"/>
      <c r="Q1022" s="3"/>
      <c r="S1022" s="5"/>
    </row>
    <row r="1023" customFormat="false" ht="15.75" hidden="false" customHeight="false" outlineLevel="0" collapsed="false">
      <c r="P1023" s="3"/>
      <c r="Q1023" s="3"/>
      <c r="S1023" s="5"/>
    </row>
    <row r="1024" customFormat="false" ht="15.75" hidden="false" customHeight="false" outlineLevel="0" collapsed="false">
      <c r="P1024" s="3"/>
      <c r="Q1024" s="3"/>
      <c r="S1024" s="5"/>
    </row>
    <row r="1025" customFormat="false" ht="15.75" hidden="false" customHeight="false" outlineLevel="0" collapsed="false">
      <c r="P1025" s="3"/>
      <c r="Q1025" s="3"/>
      <c r="S1025" s="5"/>
    </row>
    <row r="1026" customFormat="false" ht="15.75" hidden="false" customHeight="false" outlineLevel="0" collapsed="false">
      <c r="P1026" s="3"/>
      <c r="Q1026" s="3"/>
      <c r="S1026" s="5"/>
    </row>
    <row r="1027" customFormat="false" ht="15.75" hidden="false" customHeight="false" outlineLevel="0" collapsed="false">
      <c r="P1027" s="3"/>
      <c r="Q1027" s="3"/>
      <c r="S1027" s="5"/>
    </row>
    <row r="1028" customFormat="false" ht="15.75" hidden="false" customHeight="false" outlineLevel="0" collapsed="false">
      <c r="P1028" s="3"/>
      <c r="Q1028" s="3"/>
      <c r="S1028" s="5"/>
    </row>
    <row r="1029" customFormat="false" ht="15.75" hidden="false" customHeight="false" outlineLevel="0" collapsed="false">
      <c r="P1029" s="3"/>
      <c r="Q1029" s="3"/>
      <c r="S1029" s="5"/>
    </row>
    <row r="1030" customFormat="false" ht="15.75" hidden="false" customHeight="false" outlineLevel="0" collapsed="false">
      <c r="P1030" s="3"/>
      <c r="Q1030" s="3"/>
      <c r="S1030" s="5"/>
    </row>
    <row r="1031" customFormat="false" ht="15.75" hidden="false" customHeight="false" outlineLevel="0" collapsed="false">
      <c r="P1031" s="3"/>
      <c r="Q1031" s="3"/>
      <c r="S1031" s="5"/>
    </row>
    <row r="1032" customFormat="false" ht="15.75" hidden="false" customHeight="false" outlineLevel="0" collapsed="false">
      <c r="P1032" s="3"/>
      <c r="Q1032" s="3"/>
      <c r="S1032" s="5"/>
    </row>
    <row r="1033" customFormat="false" ht="15.75" hidden="false" customHeight="false" outlineLevel="0" collapsed="false">
      <c r="P1033" s="3"/>
      <c r="Q1033" s="3"/>
      <c r="S1033" s="5"/>
    </row>
    <row r="1034" customFormat="false" ht="15.75" hidden="false" customHeight="false" outlineLevel="0" collapsed="false">
      <c r="P1034" s="3"/>
      <c r="Q1034" s="3"/>
      <c r="S1034" s="5"/>
    </row>
    <row r="1035" customFormat="false" ht="15.75" hidden="false" customHeight="false" outlineLevel="0" collapsed="false">
      <c r="P1035" s="3"/>
      <c r="Q1035" s="3"/>
      <c r="S1035" s="5"/>
    </row>
  </sheetData>
  <mergeCells count="11">
    <mergeCell ref="E11:E12"/>
    <mergeCell ref="F11:M11"/>
    <mergeCell ref="N11:O11"/>
    <mergeCell ref="P11:S11"/>
    <mergeCell ref="T11:U11"/>
    <mergeCell ref="V11:V12"/>
    <mergeCell ref="W11:W12"/>
    <mergeCell ref="X11:X12"/>
    <mergeCell ref="Y11:Y12"/>
    <mergeCell ref="Z11:Z12"/>
    <mergeCell ref="AA11:AA12"/>
  </mergeCells>
  <conditionalFormatting sqref="Y13:Y93">
    <cfRule type="cellIs" priority="2" operator="notEqual" aboveAverage="0" equalAverage="0" bottom="0" percent="0" rank="0" text="" dxfId="0">
      <formula>"Pass"</formula>
    </cfRule>
  </conditionalFormatting>
  <conditionalFormatting sqref="Y13:Y93">
    <cfRule type="cellIs" priority="3" operator="equal" aboveAverage="0" equalAverage="0" bottom="0" percent="0" rank="0" text="" dxfId="1">
      <formula>"Pass"</formula>
    </cfRule>
  </conditionalFormatting>
  <conditionalFormatting sqref="Z14:AA93">
    <cfRule type="cellIs" priority="4" operator="equal" aboveAverage="0" equalAverage="0" bottom="0" percent="0" rank="0" text="" dxfId="1">
      <formula>"Pass"</formula>
    </cfRule>
  </conditionalFormatting>
  <conditionalFormatting sqref="Z14:AA93">
    <cfRule type="cellIs" priority="5" operator="equal" aboveAverage="0" equalAverage="0" bottom="0" percent="0" rank="0" text="" dxfId="0">
      <formula>"Fail"</formula>
    </cfRule>
  </conditionalFormatting>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LibreOffice/7.2.1.2$MacOSX_X86_64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2023-09-05T20:35:17Z</dcterms:modified>
  <cp:revision>3</cp:revision>
  <dc:subject/>
  <dc:title/>
</cp:coreProperties>
</file>