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esktop\"/>
    </mc:Choice>
  </mc:AlternateContent>
  <xr:revisionPtr revIDLastSave="0" documentId="8_{A17FFCA1-912F-4F03-9C2B-7D162DF9B1F9}" xr6:coauthVersionLast="47" xr6:coauthVersionMax="47" xr10:uidLastSave="{00000000-0000-0000-0000-000000000000}"/>
  <bookViews>
    <workbookView xWindow="-96" yWindow="-96" windowWidth="23232" windowHeight="12552" activeTab="1" xr2:uid="{C18DFBE1-CFCF-45C6-9CB3-A317288ED387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1" i="3" l="1"/>
  <c r="O181" i="3"/>
  <c r="M181" i="3"/>
  <c r="K181" i="3"/>
  <c r="I181" i="3"/>
  <c r="B181" i="3"/>
  <c r="P180" i="3"/>
  <c r="O180" i="3"/>
  <c r="M180" i="3"/>
  <c r="K180" i="3"/>
  <c r="I180" i="3"/>
  <c r="B180" i="3"/>
  <c r="P179" i="3"/>
  <c r="O179" i="3"/>
  <c r="M179" i="3"/>
  <c r="K179" i="3"/>
  <c r="I179" i="3"/>
  <c r="B179" i="3"/>
  <c r="P178" i="3"/>
  <c r="O178" i="3"/>
  <c r="M178" i="3"/>
  <c r="K178" i="3"/>
  <c r="I178" i="3"/>
  <c r="B178" i="3"/>
  <c r="P177" i="3"/>
  <c r="O177" i="3"/>
  <c r="M177" i="3"/>
  <c r="K177" i="3"/>
  <c r="I177" i="3"/>
  <c r="B177" i="3"/>
  <c r="P176" i="3"/>
  <c r="O176" i="3"/>
  <c r="M176" i="3"/>
  <c r="K176" i="3"/>
  <c r="I176" i="3"/>
  <c r="B176" i="3"/>
  <c r="P175" i="3"/>
  <c r="O175" i="3"/>
  <c r="M175" i="3"/>
  <c r="K175" i="3"/>
  <c r="I175" i="3"/>
  <c r="B175" i="3"/>
  <c r="P174" i="3"/>
  <c r="O174" i="3"/>
  <c r="M174" i="3"/>
  <c r="K174" i="3"/>
  <c r="I174" i="3"/>
  <c r="B174" i="3"/>
  <c r="P173" i="3"/>
  <c r="O173" i="3"/>
  <c r="M173" i="3"/>
  <c r="K173" i="3"/>
  <c r="I173" i="3"/>
  <c r="B173" i="3"/>
  <c r="P172" i="3"/>
  <c r="O172" i="3"/>
  <c r="M172" i="3"/>
  <c r="K172" i="3"/>
  <c r="I172" i="3"/>
  <c r="B172" i="3"/>
  <c r="P171" i="3"/>
  <c r="O171" i="3"/>
  <c r="M171" i="3"/>
  <c r="K171" i="3"/>
  <c r="I171" i="3"/>
  <c r="B171" i="3"/>
  <c r="P170" i="3"/>
  <c r="O170" i="3"/>
  <c r="M170" i="3"/>
  <c r="K170" i="3"/>
  <c r="I170" i="3"/>
  <c r="B170" i="3"/>
  <c r="P169" i="3"/>
  <c r="O169" i="3"/>
  <c r="M169" i="3"/>
  <c r="K169" i="3"/>
  <c r="I169" i="3"/>
  <c r="B169" i="3"/>
  <c r="P168" i="3"/>
  <c r="O168" i="3"/>
  <c r="M168" i="3"/>
  <c r="K168" i="3"/>
  <c r="I168" i="3"/>
  <c r="B168" i="3"/>
  <c r="P167" i="3"/>
  <c r="O167" i="3"/>
  <c r="M167" i="3"/>
  <c r="K167" i="3"/>
  <c r="I167" i="3"/>
  <c r="B167" i="3"/>
  <c r="P166" i="3"/>
  <c r="O166" i="3"/>
  <c r="M166" i="3"/>
  <c r="K166" i="3"/>
  <c r="I166" i="3"/>
  <c r="B166" i="3"/>
  <c r="P165" i="3"/>
  <c r="O165" i="3"/>
  <c r="M165" i="3"/>
  <c r="K165" i="3"/>
  <c r="I165" i="3"/>
  <c r="B165" i="3"/>
  <c r="P164" i="3"/>
  <c r="O164" i="3"/>
  <c r="M164" i="3"/>
  <c r="K164" i="3"/>
  <c r="I164" i="3"/>
  <c r="B164" i="3"/>
  <c r="P163" i="3"/>
  <c r="O163" i="3"/>
  <c r="M163" i="3"/>
  <c r="K163" i="3"/>
  <c r="I163" i="3"/>
  <c r="B163" i="3"/>
  <c r="P162" i="3"/>
  <c r="O162" i="3"/>
  <c r="M162" i="3"/>
  <c r="K162" i="3"/>
  <c r="I162" i="3"/>
  <c r="B162" i="3"/>
  <c r="P161" i="3"/>
  <c r="O161" i="3"/>
  <c r="M161" i="3"/>
  <c r="K161" i="3"/>
  <c r="I161" i="3"/>
  <c r="B161" i="3"/>
  <c r="P160" i="3"/>
  <c r="O160" i="3"/>
  <c r="M160" i="3"/>
  <c r="K160" i="3"/>
  <c r="I160" i="3"/>
  <c r="B160" i="3"/>
  <c r="P159" i="3"/>
  <c r="O159" i="3"/>
  <c r="M159" i="3"/>
  <c r="K159" i="3"/>
  <c r="I159" i="3"/>
  <c r="B159" i="3"/>
  <c r="P158" i="3"/>
  <c r="O158" i="3"/>
  <c r="M158" i="3"/>
  <c r="K158" i="3"/>
  <c r="I158" i="3"/>
  <c r="B158" i="3"/>
  <c r="P157" i="3"/>
  <c r="O157" i="3"/>
  <c r="M157" i="3"/>
  <c r="K157" i="3"/>
  <c r="I157" i="3"/>
  <c r="B157" i="3"/>
  <c r="P156" i="3"/>
  <c r="O156" i="3"/>
  <c r="M156" i="3"/>
  <c r="K156" i="3"/>
  <c r="I156" i="3"/>
  <c r="B156" i="3"/>
  <c r="P155" i="3"/>
  <c r="O155" i="3"/>
  <c r="M155" i="3"/>
  <c r="K155" i="3"/>
  <c r="I155" i="3"/>
  <c r="B155" i="3"/>
  <c r="P154" i="3"/>
  <c r="O154" i="3"/>
  <c r="M154" i="3"/>
  <c r="K154" i="3"/>
  <c r="I154" i="3"/>
  <c r="B154" i="3"/>
  <c r="P153" i="3"/>
  <c r="O153" i="3"/>
  <c r="M153" i="3"/>
  <c r="K153" i="3"/>
  <c r="I153" i="3"/>
  <c r="B153" i="3"/>
  <c r="P152" i="3"/>
  <c r="O152" i="3"/>
  <c r="M152" i="3"/>
  <c r="K152" i="3"/>
  <c r="I152" i="3"/>
  <c r="B152" i="3"/>
  <c r="P151" i="3"/>
  <c r="O151" i="3"/>
  <c r="M151" i="3"/>
  <c r="K151" i="3"/>
  <c r="I151" i="3"/>
  <c r="B151" i="3"/>
  <c r="P150" i="3"/>
  <c r="O150" i="3"/>
  <c r="M150" i="3"/>
  <c r="K150" i="3"/>
  <c r="I150" i="3"/>
  <c r="B150" i="3"/>
  <c r="P149" i="3"/>
  <c r="O149" i="3"/>
  <c r="M149" i="3"/>
  <c r="K149" i="3"/>
  <c r="I149" i="3"/>
  <c r="B149" i="3"/>
  <c r="P148" i="3"/>
  <c r="O148" i="3"/>
  <c r="M148" i="3"/>
  <c r="K148" i="3"/>
  <c r="I148" i="3"/>
  <c r="B148" i="3"/>
  <c r="P147" i="3"/>
  <c r="O147" i="3"/>
  <c r="M147" i="3"/>
  <c r="K147" i="3"/>
  <c r="I147" i="3"/>
  <c r="B147" i="3"/>
  <c r="P146" i="3"/>
  <c r="O146" i="3"/>
  <c r="M146" i="3"/>
  <c r="K146" i="3"/>
  <c r="I146" i="3"/>
  <c r="B146" i="3"/>
  <c r="P145" i="3"/>
  <c r="O145" i="3"/>
  <c r="M145" i="3"/>
  <c r="K145" i="3"/>
  <c r="I145" i="3"/>
  <c r="B145" i="3"/>
  <c r="P144" i="3"/>
  <c r="O144" i="3"/>
  <c r="M144" i="3"/>
  <c r="K144" i="3"/>
  <c r="I144" i="3"/>
  <c r="B144" i="3"/>
  <c r="P143" i="3"/>
  <c r="O143" i="3"/>
  <c r="M143" i="3"/>
  <c r="K143" i="3"/>
  <c r="I143" i="3"/>
  <c r="B143" i="3"/>
  <c r="P142" i="3"/>
  <c r="O142" i="3"/>
  <c r="M142" i="3"/>
  <c r="K142" i="3"/>
  <c r="I142" i="3"/>
  <c r="B142" i="3"/>
  <c r="P141" i="3"/>
  <c r="O141" i="3"/>
  <c r="M141" i="3"/>
  <c r="K141" i="3"/>
  <c r="I141" i="3"/>
  <c r="B141" i="3"/>
  <c r="P140" i="3"/>
  <c r="O140" i="3"/>
  <c r="M140" i="3"/>
  <c r="K140" i="3"/>
  <c r="I140" i="3"/>
  <c r="B140" i="3"/>
  <c r="P139" i="3"/>
  <c r="O139" i="3"/>
  <c r="M139" i="3"/>
  <c r="K139" i="3"/>
  <c r="I139" i="3"/>
  <c r="B139" i="3"/>
  <c r="P138" i="3"/>
  <c r="O138" i="3"/>
  <c r="M138" i="3"/>
  <c r="K138" i="3"/>
  <c r="I138" i="3"/>
  <c r="B138" i="3"/>
  <c r="P137" i="3"/>
  <c r="O137" i="3"/>
  <c r="M137" i="3"/>
  <c r="K137" i="3"/>
  <c r="I137" i="3"/>
  <c r="B137" i="3"/>
  <c r="P136" i="3"/>
  <c r="O136" i="3"/>
  <c r="M136" i="3"/>
  <c r="K136" i="3"/>
  <c r="I136" i="3"/>
  <c r="B136" i="3"/>
  <c r="P135" i="3"/>
  <c r="O135" i="3"/>
  <c r="M135" i="3"/>
  <c r="K135" i="3"/>
  <c r="I135" i="3"/>
  <c r="B135" i="3"/>
  <c r="P134" i="3"/>
  <c r="O134" i="3"/>
  <c r="M134" i="3"/>
  <c r="K134" i="3"/>
  <c r="I134" i="3"/>
  <c r="B134" i="3"/>
  <c r="P133" i="3"/>
  <c r="O133" i="3"/>
  <c r="M133" i="3"/>
  <c r="K133" i="3"/>
  <c r="I133" i="3"/>
  <c r="B133" i="3"/>
  <c r="P132" i="3"/>
  <c r="O132" i="3"/>
  <c r="M132" i="3"/>
  <c r="K132" i="3"/>
  <c r="I132" i="3"/>
  <c r="B132" i="3"/>
  <c r="P131" i="3"/>
  <c r="O131" i="3"/>
  <c r="M131" i="3"/>
  <c r="K131" i="3"/>
  <c r="I131" i="3"/>
  <c r="B131" i="3"/>
  <c r="P130" i="3"/>
  <c r="O130" i="3"/>
  <c r="M130" i="3"/>
  <c r="K130" i="3"/>
  <c r="I130" i="3"/>
  <c r="B130" i="3"/>
  <c r="P129" i="3"/>
  <c r="O129" i="3"/>
  <c r="M129" i="3"/>
  <c r="K129" i="3"/>
  <c r="I129" i="3"/>
  <c r="B129" i="3"/>
  <c r="P128" i="3"/>
  <c r="O128" i="3"/>
  <c r="M128" i="3"/>
  <c r="K128" i="3"/>
  <c r="I128" i="3"/>
  <c r="B128" i="3"/>
  <c r="P127" i="3"/>
  <c r="O127" i="3"/>
  <c r="M127" i="3"/>
  <c r="K127" i="3"/>
  <c r="I127" i="3"/>
  <c r="B127" i="3"/>
  <c r="P126" i="3"/>
  <c r="O126" i="3"/>
  <c r="M126" i="3"/>
  <c r="K126" i="3"/>
  <c r="I126" i="3"/>
  <c r="B126" i="3"/>
  <c r="P125" i="3"/>
  <c r="O125" i="3"/>
  <c r="M125" i="3"/>
  <c r="K125" i="3"/>
  <c r="I125" i="3"/>
  <c r="B125" i="3"/>
  <c r="P124" i="3"/>
  <c r="O124" i="3"/>
  <c r="M124" i="3"/>
  <c r="K124" i="3"/>
  <c r="I124" i="3"/>
  <c r="B124" i="3"/>
  <c r="P123" i="3"/>
  <c r="O123" i="3"/>
  <c r="M123" i="3"/>
  <c r="K123" i="3"/>
  <c r="I123" i="3"/>
  <c r="B123" i="3"/>
  <c r="P122" i="3"/>
  <c r="O122" i="3"/>
  <c r="M122" i="3"/>
  <c r="K122" i="3"/>
  <c r="I122" i="3"/>
  <c r="B122" i="3"/>
  <c r="P121" i="3"/>
  <c r="O121" i="3"/>
  <c r="M121" i="3"/>
  <c r="K121" i="3"/>
  <c r="I121" i="3"/>
  <c r="B121" i="3"/>
  <c r="P120" i="3"/>
  <c r="O120" i="3"/>
  <c r="M120" i="3"/>
  <c r="K120" i="3"/>
  <c r="I120" i="3"/>
  <c r="B120" i="3"/>
  <c r="P119" i="3"/>
  <c r="O119" i="3"/>
  <c r="M119" i="3"/>
  <c r="K119" i="3"/>
  <c r="I119" i="3"/>
  <c r="B119" i="3"/>
  <c r="P118" i="3"/>
  <c r="O118" i="3"/>
  <c r="M118" i="3"/>
  <c r="K118" i="3"/>
  <c r="I118" i="3"/>
  <c r="B118" i="3"/>
  <c r="P117" i="3"/>
  <c r="O117" i="3"/>
  <c r="M117" i="3"/>
  <c r="K117" i="3"/>
  <c r="I117" i="3"/>
  <c r="B117" i="3"/>
  <c r="P116" i="3"/>
  <c r="O116" i="3"/>
  <c r="M116" i="3"/>
  <c r="K116" i="3"/>
  <c r="I116" i="3"/>
  <c r="B116" i="3"/>
  <c r="P115" i="3"/>
  <c r="O115" i="3"/>
  <c r="M115" i="3"/>
  <c r="K115" i="3"/>
  <c r="I115" i="3"/>
  <c r="B115" i="3"/>
  <c r="P114" i="3"/>
  <c r="O114" i="3"/>
  <c r="M114" i="3"/>
  <c r="K114" i="3"/>
  <c r="I114" i="3"/>
  <c r="B114" i="3"/>
  <c r="P113" i="3"/>
  <c r="O113" i="3"/>
  <c r="M113" i="3"/>
  <c r="K113" i="3"/>
  <c r="I113" i="3"/>
  <c r="B113" i="3"/>
  <c r="P112" i="3"/>
  <c r="O112" i="3"/>
  <c r="M112" i="3"/>
  <c r="K112" i="3"/>
  <c r="I112" i="3"/>
  <c r="B112" i="3"/>
  <c r="P111" i="3"/>
  <c r="O111" i="3"/>
  <c r="M111" i="3"/>
  <c r="K111" i="3"/>
  <c r="I111" i="3"/>
  <c r="B111" i="3"/>
  <c r="P110" i="3"/>
  <c r="O110" i="3"/>
  <c r="M110" i="3"/>
  <c r="K110" i="3"/>
  <c r="I110" i="3"/>
  <c r="B110" i="3"/>
  <c r="P109" i="3"/>
  <c r="O109" i="3"/>
  <c r="M109" i="3"/>
  <c r="K109" i="3"/>
  <c r="I109" i="3"/>
  <c r="B109" i="3"/>
  <c r="P108" i="3"/>
  <c r="O108" i="3"/>
  <c r="M108" i="3"/>
  <c r="K108" i="3"/>
  <c r="I108" i="3"/>
  <c r="B108" i="3"/>
  <c r="P107" i="3"/>
  <c r="O107" i="3"/>
  <c r="M107" i="3"/>
  <c r="K107" i="3"/>
  <c r="I107" i="3"/>
  <c r="B107" i="3"/>
  <c r="P106" i="3"/>
  <c r="O106" i="3"/>
  <c r="M106" i="3"/>
  <c r="K106" i="3"/>
  <c r="I106" i="3"/>
  <c r="B106" i="3"/>
  <c r="P105" i="3"/>
  <c r="O105" i="3"/>
  <c r="M105" i="3"/>
  <c r="K105" i="3"/>
  <c r="I105" i="3"/>
  <c r="B105" i="3"/>
  <c r="P104" i="3"/>
  <c r="O104" i="3"/>
  <c r="M104" i="3"/>
  <c r="K104" i="3"/>
  <c r="I104" i="3"/>
  <c r="B104" i="3"/>
  <c r="P103" i="3"/>
  <c r="O103" i="3"/>
  <c r="M103" i="3"/>
  <c r="K103" i="3"/>
  <c r="I103" i="3"/>
  <c r="B103" i="3"/>
  <c r="P102" i="3"/>
  <c r="O102" i="3"/>
  <c r="M102" i="3"/>
  <c r="K102" i="3"/>
  <c r="I102" i="3"/>
  <c r="B102" i="3"/>
  <c r="P101" i="3"/>
  <c r="O101" i="3"/>
  <c r="M101" i="3"/>
  <c r="K101" i="3"/>
  <c r="I101" i="3"/>
  <c r="B101" i="3"/>
  <c r="P100" i="3"/>
  <c r="O100" i="3"/>
  <c r="M100" i="3"/>
  <c r="K100" i="3"/>
  <c r="I100" i="3"/>
  <c r="B100" i="3"/>
  <c r="P99" i="3"/>
  <c r="O99" i="3"/>
  <c r="M99" i="3"/>
  <c r="K99" i="3"/>
  <c r="I99" i="3"/>
  <c r="B99" i="3"/>
  <c r="P98" i="3"/>
  <c r="O98" i="3"/>
  <c r="M98" i="3"/>
  <c r="K98" i="3"/>
  <c r="I98" i="3"/>
  <c r="B98" i="3"/>
  <c r="P97" i="3"/>
  <c r="O97" i="3"/>
  <c r="M97" i="3"/>
  <c r="K97" i="3"/>
  <c r="I97" i="3"/>
  <c r="B97" i="3"/>
  <c r="P96" i="3"/>
  <c r="O96" i="3"/>
  <c r="M96" i="3"/>
  <c r="K96" i="3"/>
  <c r="I96" i="3"/>
  <c r="B96" i="3"/>
  <c r="P95" i="3"/>
  <c r="O95" i="3"/>
  <c r="M95" i="3"/>
  <c r="K95" i="3"/>
  <c r="I95" i="3"/>
  <c r="B95" i="3"/>
  <c r="P94" i="3"/>
  <c r="O94" i="3"/>
  <c r="M94" i="3"/>
  <c r="K94" i="3"/>
  <c r="I94" i="3"/>
  <c r="B94" i="3"/>
  <c r="P93" i="3"/>
  <c r="O93" i="3"/>
  <c r="M93" i="3"/>
  <c r="K93" i="3"/>
  <c r="I93" i="3"/>
  <c r="B93" i="3"/>
  <c r="P92" i="3"/>
  <c r="O92" i="3"/>
  <c r="M92" i="3"/>
  <c r="K92" i="3"/>
  <c r="I92" i="3"/>
  <c r="B92" i="3"/>
  <c r="P91" i="3"/>
  <c r="O91" i="3"/>
  <c r="M91" i="3"/>
  <c r="K91" i="3"/>
  <c r="I91" i="3"/>
  <c r="B91" i="3"/>
  <c r="P90" i="3"/>
  <c r="O90" i="3"/>
  <c r="M90" i="3"/>
  <c r="K90" i="3"/>
  <c r="I90" i="3"/>
  <c r="B90" i="3"/>
  <c r="P89" i="3"/>
  <c r="O89" i="3"/>
  <c r="M89" i="3"/>
  <c r="K89" i="3"/>
  <c r="I89" i="3"/>
  <c r="B89" i="3"/>
  <c r="P88" i="3"/>
  <c r="O88" i="3"/>
  <c r="M88" i="3"/>
  <c r="K88" i="3"/>
  <c r="I88" i="3"/>
  <c r="B88" i="3"/>
  <c r="P87" i="3"/>
  <c r="O87" i="3"/>
  <c r="M87" i="3"/>
  <c r="K87" i="3"/>
  <c r="I87" i="3"/>
  <c r="B87" i="3"/>
  <c r="P86" i="3"/>
  <c r="O86" i="3"/>
  <c r="M86" i="3"/>
  <c r="K86" i="3"/>
  <c r="I86" i="3"/>
  <c r="B86" i="3"/>
  <c r="P85" i="3"/>
  <c r="O85" i="3"/>
  <c r="M85" i="3"/>
  <c r="K85" i="3"/>
  <c r="I85" i="3"/>
  <c r="B85" i="3"/>
  <c r="P84" i="3"/>
  <c r="O84" i="3"/>
  <c r="M84" i="3"/>
  <c r="K84" i="3"/>
  <c r="I84" i="3"/>
  <c r="B84" i="3"/>
  <c r="P83" i="3"/>
  <c r="O83" i="3"/>
  <c r="M83" i="3"/>
  <c r="K83" i="3"/>
  <c r="I83" i="3"/>
  <c r="B83" i="3"/>
  <c r="P82" i="3"/>
  <c r="O82" i="3"/>
  <c r="M82" i="3"/>
  <c r="K82" i="3"/>
  <c r="I82" i="3"/>
  <c r="B82" i="3"/>
  <c r="P81" i="3"/>
  <c r="O81" i="3"/>
  <c r="M81" i="3"/>
  <c r="K81" i="3"/>
  <c r="I81" i="3"/>
  <c r="B81" i="3"/>
  <c r="P80" i="3"/>
  <c r="O80" i="3"/>
  <c r="M80" i="3"/>
  <c r="K80" i="3"/>
  <c r="I80" i="3"/>
  <c r="B80" i="3"/>
  <c r="P79" i="3"/>
  <c r="O79" i="3"/>
  <c r="M79" i="3"/>
  <c r="K79" i="3"/>
  <c r="I79" i="3"/>
  <c r="B79" i="3"/>
  <c r="P78" i="3"/>
  <c r="O78" i="3"/>
  <c r="M78" i="3"/>
  <c r="K78" i="3"/>
  <c r="I78" i="3"/>
  <c r="B78" i="3"/>
  <c r="P77" i="3"/>
  <c r="O77" i="3"/>
  <c r="M77" i="3"/>
  <c r="K77" i="3"/>
  <c r="I77" i="3"/>
  <c r="B77" i="3"/>
  <c r="P76" i="3"/>
  <c r="O76" i="3"/>
  <c r="M76" i="3"/>
  <c r="K76" i="3"/>
  <c r="I76" i="3"/>
  <c r="B76" i="3"/>
  <c r="P75" i="3"/>
  <c r="O75" i="3"/>
  <c r="M75" i="3"/>
  <c r="K75" i="3"/>
  <c r="I75" i="3"/>
  <c r="B75" i="3"/>
  <c r="P74" i="3"/>
  <c r="O74" i="3"/>
  <c r="M74" i="3"/>
  <c r="K74" i="3"/>
  <c r="I74" i="3"/>
  <c r="B74" i="3"/>
  <c r="P73" i="3"/>
  <c r="O73" i="3"/>
  <c r="M73" i="3"/>
  <c r="K73" i="3"/>
  <c r="I73" i="3"/>
  <c r="B73" i="3"/>
  <c r="P72" i="3"/>
  <c r="O72" i="3"/>
  <c r="M72" i="3"/>
  <c r="K72" i="3"/>
  <c r="I72" i="3"/>
  <c r="B72" i="3"/>
  <c r="P71" i="3"/>
  <c r="O71" i="3"/>
  <c r="M71" i="3"/>
  <c r="K71" i="3"/>
  <c r="I71" i="3"/>
  <c r="B71" i="3"/>
  <c r="P70" i="3"/>
  <c r="O70" i="3"/>
  <c r="M70" i="3"/>
  <c r="K70" i="3"/>
  <c r="I70" i="3"/>
  <c r="B70" i="3"/>
  <c r="P69" i="3"/>
  <c r="O69" i="3"/>
  <c r="M69" i="3"/>
  <c r="K69" i="3"/>
  <c r="I69" i="3"/>
  <c r="B69" i="3"/>
  <c r="P68" i="3"/>
  <c r="O68" i="3"/>
  <c r="M68" i="3"/>
  <c r="K68" i="3"/>
  <c r="I68" i="3"/>
  <c r="B68" i="3"/>
  <c r="P67" i="3"/>
  <c r="O67" i="3"/>
  <c r="M67" i="3"/>
  <c r="K67" i="3"/>
  <c r="I67" i="3"/>
  <c r="B67" i="3"/>
  <c r="P66" i="3"/>
  <c r="O66" i="3"/>
  <c r="M66" i="3"/>
  <c r="K66" i="3"/>
  <c r="I66" i="3"/>
  <c r="B66" i="3"/>
  <c r="P65" i="3"/>
  <c r="O65" i="3"/>
  <c r="M65" i="3"/>
  <c r="K65" i="3"/>
  <c r="I65" i="3"/>
  <c r="B65" i="3"/>
  <c r="P64" i="3"/>
  <c r="O64" i="3"/>
  <c r="M64" i="3"/>
  <c r="K64" i="3"/>
  <c r="I64" i="3"/>
  <c r="B64" i="3"/>
  <c r="P63" i="3"/>
  <c r="O63" i="3"/>
  <c r="M63" i="3"/>
  <c r="K63" i="3"/>
  <c r="I63" i="3"/>
  <c r="B63" i="3"/>
  <c r="P62" i="3"/>
  <c r="O62" i="3"/>
  <c r="M62" i="3"/>
  <c r="K62" i="3"/>
  <c r="I62" i="3"/>
  <c r="B62" i="3"/>
  <c r="P61" i="3"/>
  <c r="O61" i="3"/>
  <c r="M61" i="3"/>
  <c r="K61" i="3"/>
  <c r="I61" i="3"/>
  <c r="B61" i="3"/>
  <c r="P60" i="3"/>
  <c r="O60" i="3"/>
  <c r="M60" i="3"/>
  <c r="K60" i="3"/>
  <c r="I60" i="3"/>
  <c r="B60" i="3"/>
  <c r="P59" i="3"/>
  <c r="O59" i="3"/>
  <c r="M59" i="3"/>
  <c r="K59" i="3"/>
  <c r="I59" i="3"/>
  <c r="B59" i="3"/>
  <c r="P58" i="3"/>
  <c r="O58" i="3"/>
  <c r="M58" i="3"/>
  <c r="K58" i="3"/>
  <c r="I58" i="3"/>
  <c r="B58" i="3"/>
  <c r="P57" i="3"/>
  <c r="O57" i="3"/>
  <c r="M57" i="3"/>
  <c r="K57" i="3"/>
  <c r="I57" i="3"/>
  <c r="B57" i="3"/>
  <c r="P56" i="3"/>
  <c r="O56" i="3"/>
  <c r="M56" i="3"/>
  <c r="K56" i="3"/>
  <c r="I56" i="3"/>
  <c r="B56" i="3"/>
  <c r="P55" i="3"/>
  <c r="O55" i="3"/>
  <c r="M55" i="3"/>
  <c r="K55" i="3"/>
  <c r="I55" i="3"/>
  <c r="B55" i="3"/>
  <c r="P54" i="3"/>
  <c r="O54" i="3"/>
  <c r="M54" i="3"/>
  <c r="K54" i="3"/>
  <c r="I54" i="3"/>
  <c r="B54" i="3"/>
  <c r="P53" i="3"/>
  <c r="O53" i="3"/>
  <c r="M53" i="3"/>
  <c r="K53" i="3"/>
  <c r="I53" i="3"/>
  <c r="B53" i="3"/>
  <c r="P52" i="3"/>
  <c r="O52" i="3"/>
  <c r="M52" i="3"/>
  <c r="K52" i="3"/>
  <c r="I52" i="3"/>
  <c r="B52" i="3"/>
  <c r="P51" i="3"/>
  <c r="O51" i="3"/>
  <c r="M51" i="3"/>
  <c r="K51" i="3"/>
  <c r="I51" i="3"/>
  <c r="B51" i="3"/>
  <c r="P50" i="3"/>
  <c r="O50" i="3"/>
  <c r="M50" i="3"/>
  <c r="K50" i="3"/>
  <c r="I50" i="3"/>
  <c r="B50" i="3"/>
  <c r="P49" i="3"/>
  <c r="O49" i="3"/>
  <c r="M49" i="3"/>
  <c r="K49" i="3"/>
  <c r="I49" i="3"/>
  <c r="B49" i="3"/>
  <c r="P48" i="3"/>
  <c r="O48" i="3"/>
  <c r="M48" i="3"/>
  <c r="K48" i="3"/>
  <c r="I48" i="3"/>
  <c r="B48" i="3"/>
  <c r="P47" i="3"/>
  <c r="O47" i="3"/>
  <c r="M47" i="3"/>
  <c r="K47" i="3"/>
  <c r="I47" i="3"/>
  <c r="B47" i="3"/>
  <c r="P46" i="3"/>
  <c r="O46" i="3"/>
  <c r="M46" i="3"/>
  <c r="K46" i="3"/>
  <c r="I46" i="3"/>
  <c r="B46" i="3"/>
  <c r="P45" i="3"/>
  <c r="O45" i="3"/>
  <c r="M45" i="3"/>
  <c r="K45" i="3"/>
  <c r="I45" i="3"/>
  <c r="B45" i="3"/>
  <c r="P44" i="3"/>
  <c r="O44" i="3"/>
  <c r="M44" i="3"/>
  <c r="K44" i="3"/>
  <c r="I44" i="3"/>
  <c r="B44" i="3"/>
  <c r="P43" i="3"/>
  <c r="O43" i="3"/>
  <c r="M43" i="3"/>
  <c r="K43" i="3"/>
  <c r="I43" i="3"/>
  <c r="B43" i="3"/>
  <c r="P42" i="3"/>
  <c r="O42" i="3"/>
  <c r="M42" i="3"/>
  <c r="K42" i="3"/>
  <c r="I42" i="3"/>
  <c r="B42" i="3"/>
  <c r="P41" i="3"/>
  <c r="O41" i="3"/>
  <c r="M41" i="3"/>
  <c r="K41" i="3"/>
  <c r="I41" i="3"/>
  <c r="B41" i="3"/>
  <c r="P40" i="3"/>
  <c r="O40" i="3"/>
  <c r="M40" i="3"/>
  <c r="K40" i="3"/>
  <c r="I40" i="3"/>
  <c r="B40" i="3"/>
  <c r="P39" i="3"/>
  <c r="O39" i="3"/>
  <c r="M39" i="3"/>
  <c r="K39" i="3"/>
  <c r="I39" i="3"/>
  <c r="B39" i="3"/>
  <c r="P38" i="3"/>
  <c r="O38" i="3"/>
  <c r="M38" i="3"/>
  <c r="K38" i="3"/>
  <c r="I38" i="3"/>
  <c r="B38" i="3"/>
  <c r="P37" i="3"/>
  <c r="O37" i="3"/>
  <c r="M37" i="3"/>
  <c r="K37" i="3"/>
  <c r="I37" i="3"/>
  <c r="B37" i="3"/>
  <c r="P36" i="3"/>
  <c r="O36" i="3"/>
  <c r="M36" i="3"/>
  <c r="K36" i="3"/>
  <c r="I36" i="3"/>
  <c r="B36" i="3"/>
  <c r="P35" i="3"/>
  <c r="O35" i="3"/>
  <c r="M35" i="3"/>
  <c r="K35" i="3"/>
  <c r="I35" i="3"/>
  <c r="B35" i="3"/>
  <c r="P34" i="3"/>
  <c r="O34" i="3"/>
  <c r="M34" i="3"/>
  <c r="K34" i="3"/>
  <c r="I34" i="3"/>
  <c r="B34" i="3"/>
  <c r="P33" i="3"/>
  <c r="O33" i="3"/>
  <c r="M33" i="3"/>
  <c r="K33" i="3"/>
  <c r="I33" i="3"/>
  <c r="B33" i="3"/>
  <c r="P32" i="3"/>
  <c r="O32" i="3"/>
  <c r="M32" i="3"/>
  <c r="K32" i="3"/>
  <c r="I32" i="3"/>
  <c r="B32" i="3"/>
  <c r="P31" i="3"/>
  <c r="O31" i="3"/>
  <c r="M31" i="3"/>
  <c r="K31" i="3"/>
  <c r="I31" i="3"/>
  <c r="B31" i="3"/>
  <c r="P30" i="3"/>
  <c r="O30" i="3"/>
  <c r="M30" i="3"/>
  <c r="K30" i="3"/>
  <c r="I30" i="3"/>
  <c r="B30" i="3"/>
  <c r="P29" i="3"/>
  <c r="O29" i="3"/>
  <c r="M29" i="3"/>
  <c r="K29" i="3"/>
  <c r="I29" i="3"/>
  <c r="B29" i="3"/>
  <c r="P28" i="3"/>
  <c r="O28" i="3"/>
  <c r="M28" i="3"/>
  <c r="K28" i="3"/>
  <c r="I28" i="3"/>
  <c r="B28" i="3"/>
  <c r="P27" i="3"/>
  <c r="O27" i="3"/>
  <c r="M27" i="3"/>
  <c r="K27" i="3"/>
  <c r="I27" i="3"/>
  <c r="B27" i="3"/>
  <c r="P26" i="3"/>
  <c r="O26" i="3"/>
  <c r="M26" i="3"/>
  <c r="K26" i="3"/>
  <c r="I26" i="3"/>
  <c r="B26" i="3"/>
  <c r="P25" i="3"/>
  <c r="O25" i="3"/>
  <c r="M25" i="3"/>
  <c r="K25" i="3"/>
  <c r="I25" i="3"/>
  <c r="B25" i="3"/>
  <c r="P24" i="3"/>
  <c r="O24" i="3"/>
  <c r="M24" i="3"/>
  <c r="K24" i="3"/>
  <c r="I24" i="3"/>
  <c r="B24" i="3"/>
  <c r="P23" i="3"/>
  <c r="O23" i="3"/>
  <c r="M23" i="3"/>
  <c r="K23" i="3"/>
  <c r="I23" i="3"/>
  <c r="B23" i="3"/>
  <c r="P22" i="3"/>
  <c r="O22" i="3"/>
  <c r="M22" i="3"/>
  <c r="K22" i="3"/>
  <c r="I22" i="3"/>
  <c r="B22" i="3"/>
  <c r="P21" i="3"/>
  <c r="O21" i="3"/>
  <c r="M21" i="3"/>
  <c r="K21" i="3"/>
  <c r="I21" i="3"/>
  <c r="B21" i="3"/>
  <c r="P20" i="3"/>
  <c r="O20" i="3"/>
  <c r="M20" i="3"/>
  <c r="K20" i="3"/>
  <c r="I20" i="3"/>
  <c r="B20" i="3"/>
  <c r="P19" i="3"/>
  <c r="O19" i="3"/>
  <c r="M19" i="3"/>
  <c r="K19" i="3"/>
  <c r="I19" i="3"/>
  <c r="B19" i="3"/>
  <c r="P18" i="3"/>
  <c r="O18" i="3"/>
  <c r="M18" i="3"/>
  <c r="K18" i="3"/>
  <c r="I18" i="3"/>
  <c r="B18" i="3"/>
  <c r="P17" i="3"/>
  <c r="O17" i="3"/>
  <c r="M17" i="3"/>
  <c r="K17" i="3"/>
  <c r="I17" i="3"/>
  <c r="B17" i="3"/>
  <c r="P16" i="3"/>
  <c r="O16" i="3"/>
  <c r="M16" i="3"/>
  <c r="K16" i="3"/>
  <c r="I16" i="3"/>
  <c r="B16" i="3"/>
  <c r="P15" i="3"/>
  <c r="O15" i="3"/>
  <c r="M15" i="3"/>
  <c r="K15" i="3"/>
  <c r="I15" i="3"/>
  <c r="B15" i="3"/>
  <c r="P14" i="3"/>
  <c r="O14" i="3"/>
  <c r="M14" i="3"/>
  <c r="K14" i="3"/>
  <c r="I14" i="3"/>
  <c r="B14" i="3"/>
  <c r="P13" i="3"/>
  <c r="O13" i="3"/>
  <c r="M13" i="3"/>
  <c r="K13" i="3"/>
  <c r="I13" i="3"/>
  <c r="B13" i="3"/>
  <c r="P12" i="3"/>
  <c r="O12" i="3"/>
  <c r="M12" i="3"/>
  <c r="K12" i="3"/>
  <c r="I12" i="3"/>
  <c r="B12" i="3"/>
  <c r="P11" i="3"/>
  <c r="O11" i="3"/>
  <c r="M11" i="3"/>
  <c r="K11" i="3"/>
  <c r="I11" i="3"/>
  <c r="B11" i="3"/>
  <c r="P10" i="3"/>
  <c r="O10" i="3"/>
  <c r="M10" i="3"/>
  <c r="K10" i="3"/>
  <c r="I10" i="3"/>
  <c r="B10" i="3"/>
  <c r="P9" i="3"/>
  <c r="O9" i="3"/>
  <c r="M9" i="3"/>
  <c r="K9" i="3"/>
  <c r="I9" i="3"/>
  <c r="B9" i="3"/>
  <c r="P8" i="3"/>
  <c r="O8" i="3"/>
  <c r="M8" i="3"/>
  <c r="K8" i="3"/>
  <c r="I8" i="3"/>
  <c r="B8" i="3"/>
  <c r="P7" i="3"/>
  <c r="O7" i="3"/>
  <c r="M7" i="3"/>
  <c r="K7" i="3"/>
  <c r="I7" i="3"/>
  <c r="B7" i="3"/>
  <c r="P6" i="3"/>
  <c r="O6" i="3"/>
  <c r="M6" i="3"/>
  <c r="K6" i="3"/>
  <c r="I6" i="3"/>
  <c r="B6" i="3"/>
  <c r="P5" i="3"/>
  <c r="O5" i="3"/>
  <c r="M5" i="3"/>
  <c r="K5" i="3"/>
  <c r="I5" i="3"/>
  <c r="B5" i="3"/>
  <c r="P4" i="3"/>
  <c r="O4" i="3"/>
  <c r="M4" i="3"/>
  <c r="K4" i="3"/>
  <c r="I4" i="3"/>
  <c r="B4" i="3"/>
  <c r="P3" i="3"/>
  <c r="O3" i="3"/>
  <c r="M3" i="3"/>
  <c r="K3" i="3"/>
  <c r="I3" i="3"/>
  <c r="B3" i="3"/>
  <c r="P2" i="3"/>
  <c r="O2" i="3"/>
  <c r="M2" i="3"/>
  <c r="K2" i="3"/>
  <c r="I2" i="3"/>
  <c r="B2" i="3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2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92" i="1"/>
  <c r="N121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9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2" i="1"/>
  <c r="C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</calcChain>
</file>

<file path=xl/sharedStrings.xml><?xml version="1.0" encoding="utf-8"?>
<sst xmlns="http://schemas.openxmlformats.org/spreadsheetml/2006/main" count="215" uniqueCount="48">
  <si>
    <t>TEAM</t>
  </si>
  <si>
    <t>PACE</t>
  </si>
  <si>
    <t>AST</t>
  </si>
  <si>
    <t>TO</t>
  </si>
  <si>
    <t>ORR</t>
  </si>
  <si>
    <t>DRR</t>
  </si>
  <si>
    <t>REBR</t>
  </si>
  <si>
    <t>EFF FG%</t>
  </si>
  <si>
    <t>TS%</t>
  </si>
  <si>
    <t>OFF EFF</t>
  </si>
  <si>
    <t>DEF EFF</t>
  </si>
  <si>
    <t>Brooklyn</t>
  </si>
  <si>
    <t>LA Clippers</t>
  </si>
  <si>
    <t>Utah</t>
  </si>
  <si>
    <t>Phoenix</t>
  </si>
  <si>
    <t>Portland</t>
  </si>
  <si>
    <t>Milwaukee</t>
  </si>
  <si>
    <t>Denver</t>
  </si>
  <si>
    <t>Atlanta</t>
  </si>
  <si>
    <t>Dallas</t>
  </si>
  <si>
    <t>Sacramento</t>
  </si>
  <si>
    <t>Boston</t>
  </si>
  <si>
    <t>Philadelphia</t>
  </si>
  <si>
    <t>New Orleans</t>
  </si>
  <si>
    <t>Indiana</t>
  </si>
  <si>
    <t>Memphis</t>
  </si>
  <si>
    <t>Toronto</t>
  </si>
  <si>
    <t>Miami</t>
  </si>
  <si>
    <t>Washington</t>
  </si>
  <si>
    <t>Golden State</t>
  </si>
  <si>
    <t>Chicago</t>
  </si>
  <si>
    <t>San Antonio</t>
  </si>
  <si>
    <t>New York</t>
  </si>
  <si>
    <t>Charlotte</t>
  </si>
  <si>
    <t>LA Lakers</t>
  </si>
  <si>
    <t>Minnesota</t>
  </si>
  <si>
    <t>Detroit</t>
  </si>
  <si>
    <t>Houston</t>
  </si>
  <si>
    <t>Cleveland</t>
  </si>
  <si>
    <t>Orlando</t>
  </si>
  <si>
    <t>Oklahoma City</t>
  </si>
  <si>
    <t>Finalist</t>
  </si>
  <si>
    <t>NET EFF</t>
  </si>
  <si>
    <t>PACEvsLA</t>
  </si>
  <si>
    <t>EFFFGvsLA</t>
  </si>
  <si>
    <t>TSvsLA</t>
  </si>
  <si>
    <t>OFFEFFvsLA</t>
  </si>
  <si>
    <t>DEFEFFvsLA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</si>
</sst>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nba/team/_/name/por/portland-trail-blazers" TargetMode="External"/><Relationship Id="rId21" Type="http://schemas.openxmlformats.org/officeDocument/2006/relationships/hyperlink" Target="http://www.espn.com/nba/team/_/name/phi/philadelphia-76ers" TargetMode="External"/><Relationship Id="rId42" Type="http://schemas.openxmlformats.org/officeDocument/2006/relationships/hyperlink" Target="http://www.espn.com/nba/team/_/name/utah/utah-jazz" TargetMode="External"/><Relationship Id="rId63" Type="http://schemas.openxmlformats.org/officeDocument/2006/relationships/hyperlink" Target="http://www.espn.com/nba/team/_/name/atl/atlanta-hawks" TargetMode="External"/><Relationship Id="rId84" Type="http://schemas.openxmlformats.org/officeDocument/2006/relationships/hyperlink" Target="http://www.espn.com/nba/team/_/name/den/denver-nuggets" TargetMode="External"/><Relationship Id="rId138" Type="http://schemas.openxmlformats.org/officeDocument/2006/relationships/hyperlink" Target="http://www.espn.com/nba/team/_/name/wsh/washington-wizards" TargetMode="External"/><Relationship Id="rId159" Type="http://schemas.openxmlformats.org/officeDocument/2006/relationships/hyperlink" Target="http://www.espn.com/nba/team/_/name/orl/orlando-magic" TargetMode="External"/><Relationship Id="rId170" Type="http://schemas.openxmlformats.org/officeDocument/2006/relationships/hyperlink" Target="http://www.espn.com/nba/team/_/name/por/portland-trail-blazers" TargetMode="External"/><Relationship Id="rId191" Type="http://schemas.openxmlformats.org/officeDocument/2006/relationships/printerSettings" Target="../printerSettings/printerSettings1.bin"/><Relationship Id="rId107" Type="http://schemas.openxmlformats.org/officeDocument/2006/relationships/hyperlink" Target="http://www.espn.com/nba/team/_/name/den/denver-nuggets" TargetMode="External"/><Relationship Id="rId11" Type="http://schemas.openxmlformats.org/officeDocument/2006/relationships/hyperlink" Target="http://www.espn.com/nba/team/_/name/lac/la-clippers" TargetMode="External"/><Relationship Id="rId32" Type="http://schemas.openxmlformats.org/officeDocument/2006/relationships/hyperlink" Target="http://www.espn.com/nba/team/_/name/cha/charlotte-hornets" TargetMode="External"/><Relationship Id="rId53" Type="http://schemas.openxmlformats.org/officeDocument/2006/relationships/hyperlink" Target="http://www.espn.com/nba/team/_/name/bos/boston-celtics" TargetMode="External"/><Relationship Id="rId74" Type="http://schemas.openxmlformats.org/officeDocument/2006/relationships/hyperlink" Target="http://www.espn.com/nba/team/_/name/tor/toronto-raptors" TargetMode="External"/><Relationship Id="rId128" Type="http://schemas.openxmlformats.org/officeDocument/2006/relationships/hyperlink" Target="http://www.espn.com/nba/team/_/name/phx/phoenix-suns" TargetMode="External"/><Relationship Id="rId149" Type="http://schemas.openxmlformats.org/officeDocument/2006/relationships/hyperlink" Target="http://www.espn.com/nba/team/_/name/dal/dallas-mavericks" TargetMode="External"/><Relationship Id="rId5" Type="http://schemas.openxmlformats.org/officeDocument/2006/relationships/hyperlink" Target="http://www.espn.com/nba/hollinger/teamstats/_/sort/defReboundRate" TargetMode="External"/><Relationship Id="rId95" Type="http://schemas.openxmlformats.org/officeDocument/2006/relationships/hyperlink" Target="http://www.espn.com/nba/team/_/name/okc/oklahoma-city-thunder" TargetMode="External"/><Relationship Id="rId160" Type="http://schemas.openxmlformats.org/officeDocument/2006/relationships/hyperlink" Target="http://www.espn.com/nba/team/_/name/det/detroit-pistons" TargetMode="External"/><Relationship Id="rId181" Type="http://schemas.openxmlformats.org/officeDocument/2006/relationships/hyperlink" Target="http://www.espn.com/nba/team/_/name/bos/boston-celtics" TargetMode="External"/><Relationship Id="rId22" Type="http://schemas.openxmlformats.org/officeDocument/2006/relationships/hyperlink" Target="http://www.espn.com/nba/team/_/name/no/new-orleans-pelicans" TargetMode="External"/><Relationship Id="rId43" Type="http://schemas.openxmlformats.org/officeDocument/2006/relationships/hyperlink" Target="http://www.espn.com/nba/team/_/name/mil/milwaukee-bucks" TargetMode="External"/><Relationship Id="rId64" Type="http://schemas.openxmlformats.org/officeDocument/2006/relationships/hyperlink" Target="http://www.espn.com/nba/team/_/name/cle/cleveland-cavaliers" TargetMode="External"/><Relationship Id="rId118" Type="http://schemas.openxmlformats.org/officeDocument/2006/relationships/hyperlink" Target="http://www.espn.com/nba/team/_/name/cha/charlotte-hornets" TargetMode="External"/><Relationship Id="rId139" Type="http://schemas.openxmlformats.org/officeDocument/2006/relationships/hyperlink" Target="http://www.espn.com/nba/team/_/name/sa/san-antonio-spurs" TargetMode="External"/><Relationship Id="rId85" Type="http://schemas.openxmlformats.org/officeDocument/2006/relationships/hyperlink" Target="http://www.espn.com/nba/team/_/name/bkn/brooklyn-nets" TargetMode="External"/><Relationship Id="rId150" Type="http://schemas.openxmlformats.org/officeDocument/2006/relationships/hyperlink" Target="http://www.espn.com/nba/team/_/name/atl/atlanta-hawks" TargetMode="External"/><Relationship Id="rId171" Type="http://schemas.openxmlformats.org/officeDocument/2006/relationships/hyperlink" Target="http://www.espn.com/nba/team/_/name/sac/sacramento-kings" TargetMode="External"/><Relationship Id="rId12" Type="http://schemas.openxmlformats.org/officeDocument/2006/relationships/hyperlink" Target="http://www.espn.com/nba/team/_/name/utah/utah-jazz" TargetMode="External"/><Relationship Id="rId33" Type="http://schemas.openxmlformats.org/officeDocument/2006/relationships/hyperlink" Target="http://www.espn.com/nba/team/_/name/lal/los-angeles-lakers" TargetMode="External"/><Relationship Id="rId108" Type="http://schemas.openxmlformats.org/officeDocument/2006/relationships/hyperlink" Target="http://www.espn.com/nba/team/_/name/phi/philadelphia-76ers" TargetMode="External"/><Relationship Id="rId129" Type="http://schemas.openxmlformats.org/officeDocument/2006/relationships/hyperlink" Target="http://www.espn.com/nba/team/_/name/chi/chicago-bulls" TargetMode="External"/><Relationship Id="rId54" Type="http://schemas.openxmlformats.org/officeDocument/2006/relationships/hyperlink" Target="http://www.espn.com/nba/team/_/name/no/new-orleans-pelicans" TargetMode="External"/><Relationship Id="rId75" Type="http://schemas.openxmlformats.org/officeDocument/2006/relationships/hyperlink" Target="http://www.espn.com/nba/team/_/name/lac/la-clippers" TargetMode="External"/><Relationship Id="rId96" Type="http://schemas.openxmlformats.org/officeDocument/2006/relationships/hyperlink" Target="http://www.espn.com/nba/team/_/name/det/detroit-pistons" TargetMode="External"/><Relationship Id="rId140" Type="http://schemas.openxmlformats.org/officeDocument/2006/relationships/hyperlink" Target="http://www.espn.com/nba/team/_/name/utah/utah-jazz" TargetMode="External"/><Relationship Id="rId161" Type="http://schemas.openxmlformats.org/officeDocument/2006/relationships/hyperlink" Target="http://www.espn.com/nba/team/_/name/gs/golden-state-warriors" TargetMode="External"/><Relationship Id="rId182" Type="http://schemas.openxmlformats.org/officeDocument/2006/relationships/hyperlink" Target="http://www.espn.com/nba/team/_/name/den/denver-nuggets" TargetMode="External"/><Relationship Id="rId6" Type="http://schemas.openxmlformats.org/officeDocument/2006/relationships/hyperlink" Target="http://www.espn.com/nba/hollinger/teamstats/_/sort/reboundRate" TargetMode="External"/><Relationship Id="rId23" Type="http://schemas.openxmlformats.org/officeDocument/2006/relationships/hyperlink" Target="http://www.espn.com/nba/team/_/name/ind/indiana-pacers" TargetMode="External"/><Relationship Id="rId119" Type="http://schemas.openxmlformats.org/officeDocument/2006/relationships/hyperlink" Target="http://www.espn.com/nba/team/_/name/lal/los-angeles-lakers" TargetMode="External"/><Relationship Id="rId44" Type="http://schemas.openxmlformats.org/officeDocument/2006/relationships/hyperlink" Target="http://www.espn.com/nba/team/_/name/dal/dallas-mavericks" TargetMode="External"/><Relationship Id="rId65" Type="http://schemas.openxmlformats.org/officeDocument/2006/relationships/hyperlink" Target="http://www.espn.com/nba/team/_/name/min/minnesota-timberwolves" TargetMode="External"/><Relationship Id="rId86" Type="http://schemas.openxmlformats.org/officeDocument/2006/relationships/hyperlink" Target="http://www.espn.com/nba/team/_/name/dal/dallas-mavericks" TargetMode="External"/><Relationship Id="rId130" Type="http://schemas.openxmlformats.org/officeDocument/2006/relationships/hyperlink" Target="http://www.espn.com/nba/team/_/name/sac/sacramento-kings" TargetMode="External"/><Relationship Id="rId151" Type="http://schemas.openxmlformats.org/officeDocument/2006/relationships/hyperlink" Target="http://www.espn.com/nba/team/_/name/okc/oklahoma-city-thunder" TargetMode="External"/><Relationship Id="rId172" Type="http://schemas.openxmlformats.org/officeDocument/2006/relationships/hyperlink" Target="http://www.espn.com/nba/team/_/name/cha/charlotte-hornets" TargetMode="External"/><Relationship Id="rId13" Type="http://schemas.openxmlformats.org/officeDocument/2006/relationships/hyperlink" Target="http://www.espn.com/nba/team/_/name/phx/phoenix-suns" TargetMode="External"/><Relationship Id="rId18" Type="http://schemas.openxmlformats.org/officeDocument/2006/relationships/hyperlink" Target="http://www.espn.com/nba/team/_/name/dal/dallas-mavericks" TargetMode="External"/><Relationship Id="rId39" Type="http://schemas.openxmlformats.org/officeDocument/2006/relationships/hyperlink" Target="http://www.espn.com/nba/team/_/name/okc/oklahoma-city-thunder" TargetMode="External"/><Relationship Id="rId109" Type="http://schemas.openxmlformats.org/officeDocument/2006/relationships/hyperlink" Target="http://www.espn.com/nba/team/_/name/min/minnesota-timberwolves" TargetMode="External"/><Relationship Id="rId34" Type="http://schemas.openxmlformats.org/officeDocument/2006/relationships/hyperlink" Target="http://www.espn.com/nba/team/_/name/min/minnesota-timberwolves" TargetMode="External"/><Relationship Id="rId50" Type="http://schemas.openxmlformats.org/officeDocument/2006/relationships/hyperlink" Target="http://www.espn.com/nba/team/_/name/okc/oklahoma-city-thunder" TargetMode="External"/><Relationship Id="rId55" Type="http://schemas.openxmlformats.org/officeDocument/2006/relationships/hyperlink" Target="http://www.espn.com/nba/team/_/name/den/denver-nuggets" TargetMode="External"/><Relationship Id="rId76" Type="http://schemas.openxmlformats.org/officeDocument/2006/relationships/hyperlink" Target="http://www.espn.com/nba/team/_/name/phi/philadelphia-76ers" TargetMode="External"/><Relationship Id="rId97" Type="http://schemas.openxmlformats.org/officeDocument/2006/relationships/hyperlink" Target="http://www.espn.com/nba/team/_/name/mia/miami-heat" TargetMode="External"/><Relationship Id="rId104" Type="http://schemas.openxmlformats.org/officeDocument/2006/relationships/hyperlink" Target="http://www.espn.com/nba/team/_/name/tor/toronto-raptors" TargetMode="External"/><Relationship Id="rId120" Type="http://schemas.openxmlformats.org/officeDocument/2006/relationships/hyperlink" Target="http://www.espn.com/nba/team/_/name/atl/atlanta-hawks" TargetMode="External"/><Relationship Id="rId125" Type="http://schemas.openxmlformats.org/officeDocument/2006/relationships/hyperlink" Target="http://www.espn.com/nba/team/_/name/sa/san-antonio-spurs" TargetMode="External"/><Relationship Id="rId141" Type="http://schemas.openxmlformats.org/officeDocument/2006/relationships/hyperlink" Target="http://www.espn.com/nba/team/_/name/tor/toronto-raptors" TargetMode="External"/><Relationship Id="rId146" Type="http://schemas.openxmlformats.org/officeDocument/2006/relationships/hyperlink" Target="http://www.espn.com/nba/team/_/name/bkn/brooklyn-nets" TargetMode="External"/><Relationship Id="rId167" Type="http://schemas.openxmlformats.org/officeDocument/2006/relationships/hyperlink" Target="http://www.espn.com/nba/team/_/name/tor/toronto-raptors" TargetMode="External"/><Relationship Id="rId188" Type="http://schemas.openxmlformats.org/officeDocument/2006/relationships/hyperlink" Target="http://www.espn.com/nba/team/_/name/det/detroit-pistons" TargetMode="External"/><Relationship Id="rId7" Type="http://schemas.openxmlformats.org/officeDocument/2006/relationships/hyperlink" Target="http://www.espn.com/nba/hollinger/teamstats/_/sort/trueShootingPct" TargetMode="External"/><Relationship Id="rId71" Type="http://schemas.openxmlformats.org/officeDocument/2006/relationships/hyperlink" Target="http://www.espn.com/nba/team/_/name/gs/golden-state-warriors" TargetMode="External"/><Relationship Id="rId92" Type="http://schemas.openxmlformats.org/officeDocument/2006/relationships/hyperlink" Target="http://www.espn.com/nba/team/_/name/min/minnesota-timberwolves" TargetMode="External"/><Relationship Id="rId162" Type="http://schemas.openxmlformats.org/officeDocument/2006/relationships/hyperlink" Target="http://www.espn.com/nba/team/_/name/okc/oklahoma-city-thunder" TargetMode="External"/><Relationship Id="rId183" Type="http://schemas.openxmlformats.org/officeDocument/2006/relationships/hyperlink" Target="http://www.espn.com/nba/team/_/name/bkn/brooklyn-nets" TargetMode="External"/><Relationship Id="rId2" Type="http://schemas.openxmlformats.org/officeDocument/2006/relationships/hyperlink" Target="http://www.espn.com/nba/hollinger/teamstats/_/sort/assistRatio" TargetMode="External"/><Relationship Id="rId29" Type="http://schemas.openxmlformats.org/officeDocument/2006/relationships/hyperlink" Target="http://www.espn.com/nba/team/_/name/chi/chicago-bulls" TargetMode="External"/><Relationship Id="rId24" Type="http://schemas.openxmlformats.org/officeDocument/2006/relationships/hyperlink" Target="http://www.espn.com/nba/team/_/name/mem/memphis-grizzlies" TargetMode="External"/><Relationship Id="rId40" Type="http://schemas.openxmlformats.org/officeDocument/2006/relationships/hyperlink" Target="http://www.espn.com/nba/hollinger/teamstats/_/sort/effectiveFGPct" TargetMode="External"/><Relationship Id="rId45" Type="http://schemas.openxmlformats.org/officeDocument/2006/relationships/hyperlink" Target="http://www.espn.com/nba/team/_/name/hou/houston-rockets" TargetMode="External"/><Relationship Id="rId66" Type="http://schemas.openxmlformats.org/officeDocument/2006/relationships/hyperlink" Target="http://www.espn.com/nba/team/_/name/chi/chicago-bulls" TargetMode="External"/><Relationship Id="rId87" Type="http://schemas.openxmlformats.org/officeDocument/2006/relationships/hyperlink" Target="http://www.espn.com/nba/team/_/name/atl/atlanta-hawks" TargetMode="External"/><Relationship Id="rId110" Type="http://schemas.openxmlformats.org/officeDocument/2006/relationships/hyperlink" Target="http://www.espn.com/nba/team/_/name/lac/la-clippers" TargetMode="External"/><Relationship Id="rId115" Type="http://schemas.openxmlformats.org/officeDocument/2006/relationships/hyperlink" Target="http://www.espn.com/nba/team/_/name/bkn/brooklyn-nets" TargetMode="External"/><Relationship Id="rId131" Type="http://schemas.openxmlformats.org/officeDocument/2006/relationships/hyperlink" Target="http://www.espn.com/nba/team/_/name/gs/golden-state-warriors" TargetMode="External"/><Relationship Id="rId136" Type="http://schemas.openxmlformats.org/officeDocument/2006/relationships/hyperlink" Target="http://www.espn.com/nba/team/_/name/bos/boston-celtics" TargetMode="External"/><Relationship Id="rId157" Type="http://schemas.openxmlformats.org/officeDocument/2006/relationships/hyperlink" Target="http://www.espn.com/nba/team/_/name/ny/new-york-knicks" TargetMode="External"/><Relationship Id="rId178" Type="http://schemas.openxmlformats.org/officeDocument/2006/relationships/hyperlink" Target="http://www.espn.com/nba/team/_/name/no/new-orleans-pelicans" TargetMode="External"/><Relationship Id="rId61" Type="http://schemas.openxmlformats.org/officeDocument/2006/relationships/hyperlink" Target="http://www.espn.com/nba/team/_/name/mem/memphis-grizzlies" TargetMode="External"/><Relationship Id="rId82" Type="http://schemas.openxmlformats.org/officeDocument/2006/relationships/hyperlink" Target="http://www.espn.com/nba/team/_/name/no/new-orleans-pelicans" TargetMode="External"/><Relationship Id="rId152" Type="http://schemas.openxmlformats.org/officeDocument/2006/relationships/hyperlink" Target="http://www.espn.com/nba/team/_/name/phi/philadelphia-76ers" TargetMode="External"/><Relationship Id="rId173" Type="http://schemas.openxmlformats.org/officeDocument/2006/relationships/hyperlink" Target="http://www.espn.com/nba/team/_/name/mia/miami-heat" TargetMode="External"/><Relationship Id="rId19" Type="http://schemas.openxmlformats.org/officeDocument/2006/relationships/hyperlink" Target="http://www.espn.com/nba/team/_/name/sac/sacramento-kings" TargetMode="External"/><Relationship Id="rId14" Type="http://schemas.openxmlformats.org/officeDocument/2006/relationships/hyperlink" Target="http://www.espn.com/nba/team/_/name/por/portland-trail-blazers" TargetMode="External"/><Relationship Id="rId30" Type="http://schemas.openxmlformats.org/officeDocument/2006/relationships/hyperlink" Target="http://www.espn.com/nba/team/_/name/sa/san-antonio-spurs" TargetMode="External"/><Relationship Id="rId35" Type="http://schemas.openxmlformats.org/officeDocument/2006/relationships/hyperlink" Target="http://www.espn.com/nba/team/_/name/det/detroit-pistons" TargetMode="External"/><Relationship Id="rId56" Type="http://schemas.openxmlformats.org/officeDocument/2006/relationships/hyperlink" Target="http://www.espn.com/nba/team/_/name/phi/philadelphia-76ers" TargetMode="External"/><Relationship Id="rId77" Type="http://schemas.openxmlformats.org/officeDocument/2006/relationships/hyperlink" Target="http://www.espn.com/nba/team/_/name/utah/utah-jazz" TargetMode="External"/><Relationship Id="rId100" Type="http://schemas.openxmlformats.org/officeDocument/2006/relationships/hyperlink" Target="http://www.espn.com/nba/team/_/name/ny/new-york-knicks" TargetMode="External"/><Relationship Id="rId105" Type="http://schemas.openxmlformats.org/officeDocument/2006/relationships/hyperlink" Target="http://www.espn.com/nba/team/_/name/no/new-orleans-pelicans" TargetMode="External"/><Relationship Id="rId126" Type="http://schemas.openxmlformats.org/officeDocument/2006/relationships/hyperlink" Target="http://www.espn.com/nba/team/_/name/det/detroit-pistons" TargetMode="External"/><Relationship Id="rId147" Type="http://schemas.openxmlformats.org/officeDocument/2006/relationships/hyperlink" Target="http://www.espn.com/nba/team/_/name/cha/charlotte-hornets" TargetMode="External"/><Relationship Id="rId168" Type="http://schemas.openxmlformats.org/officeDocument/2006/relationships/hyperlink" Target="http://www.espn.com/nba/team/_/name/atl/atlanta-hawks" TargetMode="External"/><Relationship Id="rId8" Type="http://schemas.openxmlformats.org/officeDocument/2006/relationships/hyperlink" Target="http://www.espn.com/nba/hollinger/teamstats/_/order/false" TargetMode="External"/><Relationship Id="rId51" Type="http://schemas.openxmlformats.org/officeDocument/2006/relationships/hyperlink" Target="http://www.espn.com/nba/team/_/name/sa/san-antonio-spurs" TargetMode="External"/><Relationship Id="rId72" Type="http://schemas.openxmlformats.org/officeDocument/2006/relationships/hyperlink" Target="http://www.espn.com/nba/team/_/name/mil/milwaukee-bucks" TargetMode="External"/><Relationship Id="rId93" Type="http://schemas.openxmlformats.org/officeDocument/2006/relationships/hyperlink" Target="http://www.espn.com/nba/team/_/name/orl/orlando-magic" TargetMode="External"/><Relationship Id="rId98" Type="http://schemas.openxmlformats.org/officeDocument/2006/relationships/hyperlink" Target="http://www.espn.com/nba/team/_/name/chi/chicago-bulls" TargetMode="External"/><Relationship Id="rId121" Type="http://schemas.openxmlformats.org/officeDocument/2006/relationships/hyperlink" Target="http://www.espn.com/nba/team/_/name/okc/oklahoma-city-thunder" TargetMode="External"/><Relationship Id="rId142" Type="http://schemas.openxmlformats.org/officeDocument/2006/relationships/hyperlink" Target="http://www.espn.com/nba/team/_/name/por/portland-trail-blazers" TargetMode="External"/><Relationship Id="rId163" Type="http://schemas.openxmlformats.org/officeDocument/2006/relationships/hyperlink" Target="http://www.espn.com/nba/team/_/name/sa/san-antonio-spurs" TargetMode="External"/><Relationship Id="rId184" Type="http://schemas.openxmlformats.org/officeDocument/2006/relationships/hyperlink" Target="http://www.espn.com/nba/team/_/name/ny/new-york-knicks" TargetMode="External"/><Relationship Id="rId189" Type="http://schemas.openxmlformats.org/officeDocument/2006/relationships/hyperlink" Target="http://www.espn.com/nba/team/_/name/phi/philadelphia-76ers" TargetMode="External"/><Relationship Id="rId3" Type="http://schemas.openxmlformats.org/officeDocument/2006/relationships/hyperlink" Target="http://www.espn.com/nba/hollinger/teamstats/_/sort/turnoverRatio/order/false" TargetMode="External"/><Relationship Id="rId25" Type="http://schemas.openxmlformats.org/officeDocument/2006/relationships/hyperlink" Target="http://www.espn.com/nba/team/_/name/tor/toronto-raptors" TargetMode="External"/><Relationship Id="rId46" Type="http://schemas.openxmlformats.org/officeDocument/2006/relationships/hyperlink" Target="http://www.espn.com/nba/team/_/name/lac/la-clippers" TargetMode="External"/><Relationship Id="rId67" Type="http://schemas.openxmlformats.org/officeDocument/2006/relationships/hyperlink" Target="http://www.espn.com/nba/team/_/name/orl/orlando-magic" TargetMode="External"/><Relationship Id="rId116" Type="http://schemas.openxmlformats.org/officeDocument/2006/relationships/hyperlink" Target="http://www.espn.com/nba/team/_/name/mia/miami-heat" TargetMode="External"/><Relationship Id="rId137" Type="http://schemas.openxmlformats.org/officeDocument/2006/relationships/hyperlink" Target="http://www.espn.com/nba/team/_/name/mil/milwaukee-bucks" TargetMode="External"/><Relationship Id="rId158" Type="http://schemas.openxmlformats.org/officeDocument/2006/relationships/hyperlink" Target="http://www.espn.com/nba/team/_/name/chi/chicago-bulls" TargetMode="External"/><Relationship Id="rId20" Type="http://schemas.openxmlformats.org/officeDocument/2006/relationships/hyperlink" Target="http://www.espn.com/nba/team/_/name/bos/boston-celtics" TargetMode="External"/><Relationship Id="rId41" Type="http://schemas.openxmlformats.org/officeDocument/2006/relationships/hyperlink" Target="http://www.espn.com/nba/team/_/name/mia/miami-heat" TargetMode="External"/><Relationship Id="rId62" Type="http://schemas.openxmlformats.org/officeDocument/2006/relationships/hyperlink" Target="http://www.espn.com/nba/team/_/name/bkn/brooklyn-nets" TargetMode="External"/><Relationship Id="rId83" Type="http://schemas.openxmlformats.org/officeDocument/2006/relationships/hyperlink" Target="http://www.espn.com/nba/team/_/name/ind/indiana-pacers" TargetMode="External"/><Relationship Id="rId88" Type="http://schemas.openxmlformats.org/officeDocument/2006/relationships/hyperlink" Target="http://www.espn.com/nba/team/_/name/lal/los-angeles-lakers" TargetMode="External"/><Relationship Id="rId111" Type="http://schemas.openxmlformats.org/officeDocument/2006/relationships/hyperlink" Target="http://www.espn.com/nba/team/_/name/utah/utah-jazz" TargetMode="External"/><Relationship Id="rId132" Type="http://schemas.openxmlformats.org/officeDocument/2006/relationships/hyperlink" Target="http://www.espn.com/nba/team/_/name/hou/houston-rockets" TargetMode="External"/><Relationship Id="rId153" Type="http://schemas.openxmlformats.org/officeDocument/2006/relationships/hyperlink" Target="http://www.espn.com/nba/team/_/name/no/new-orleans-pelicans" TargetMode="External"/><Relationship Id="rId174" Type="http://schemas.openxmlformats.org/officeDocument/2006/relationships/hyperlink" Target="http://www.espn.com/nba/team/_/name/dal/dallas-mavericks" TargetMode="External"/><Relationship Id="rId179" Type="http://schemas.openxmlformats.org/officeDocument/2006/relationships/hyperlink" Target="http://www.espn.com/nba/team/_/name/ind/indiana-pacers" TargetMode="External"/><Relationship Id="rId190" Type="http://schemas.openxmlformats.org/officeDocument/2006/relationships/hyperlink" Target="http://www.espn.com/nba/team/_/name/lal/los-angeles-lakers" TargetMode="External"/><Relationship Id="rId15" Type="http://schemas.openxmlformats.org/officeDocument/2006/relationships/hyperlink" Target="http://www.espn.com/nba/team/_/name/mil/milwaukee-bucks" TargetMode="External"/><Relationship Id="rId36" Type="http://schemas.openxmlformats.org/officeDocument/2006/relationships/hyperlink" Target="http://www.espn.com/nba/team/_/name/hou/houston-rockets" TargetMode="External"/><Relationship Id="rId57" Type="http://schemas.openxmlformats.org/officeDocument/2006/relationships/hyperlink" Target="http://www.espn.com/nba/team/_/name/sac/sacramento-kings" TargetMode="External"/><Relationship Id="rId106" Type="http://schemas.openxmlformats.org/officeDocument/2006/relationships/hyperlink" Target="http://www.espn.com/nba/team/_/name/mil/milwaukee-bucks" TargetMode="External"/><Relationship Id="rId127" Type="http://schemas.openxmlformats.org/officeDocument/2006/relationships/hyperlink" Target="http://www.espn.com/nba/team/_/name/mem/memphis-grizzlies" TargetMode="External"/><Relationship Id="rId10" Type="http://schemas.openxmlformats.org/officeDocument/2006/relationships/hyperlink" Target="http://www.espn.com/nba/team/_/name/bkn/brooklyn-nets" TargetMode="External"/><Relationship Id="rId31" Type="http://schemas.openxmlformats.org/officeDocument/2006/relationships/hyperlink" Target="http://www.espn.com/nba/team/_/name/ny/new-york-knicks" TargetMode="External"/><Relationship Id="rId52" Type="http://schemas.openxmlformats.org/officeDocument/2006/relationships/hyperlink" Target="http://www.espn.com/nba/team/_/name/por/portland-trail-blazers" TargetMode="External"/><Relationship Id="rId73" Type="http://schemas.openxmlformats.org/officeDocument/2006/relationships/hyperlink" Target="http://www.espn.com/nba/team/_/name/hou/houston-rockets" TargetMode="External"/><Relationship Id="rId78" Type="http://schemas.openxmlformats.org/officeDocument/2006/relationships/hyperlink" Target="http://www.espn.com/nba/team/_/name/sa/san-antonio-spurs" TargetMode="External"/><Relationship Id="rId94" Type="http://schemas.openxmlformats.org/officeDocument/2006/relationships/hyperlink" Target="http://www.espn.com/nba/team/_/name/mem/memphis-grizzlies" TargetMode="External"/><Relationship Id="rId99" Type="http://schemas.openxmlformats.org/officeDocument/2006/relationships/hyperlink" Target="http://www.espn.com/nba/team/_/name/cle/cleveland-cavaliers" TargetMode="External"/><Relationship Id="rId101" Type="http://schemas.openxmlformats.org/officeDocument/2006/relationships/hyperlink" Target="http://www.espn.com/nba/team/_/name/gs/golden-state-warriors" TargetMode="External"/><Relationship Id="rId122" Type="http://schemas.openxmlformats.org/officeDocument/2006/relationships/hyperlink" Target="http://www.espn.com/nba/team/_/name/orl/orlando-magic" TargetMode="External"/><Relationship Id="rId143" Type="http://schemas.openxmlformats.org/officeDocument/2006/relationships/hyperlink" Target="http://www.espn.com/nba/team/_/name/ind/indiana-pacers" TargetMode="External"/><Relationship Id="rId148" Type="http://schemas.openxmlformats.org/officeDocument/2006/relationships/hyperlink" Target="http://www.espn.com/nba/team/_/name/mia/miami-heat" TargetMode="External"/><Relationship Id="rId164" Type="http://schemas.openxmlformats.org/officeDocument/2006/relationships/hyperlink" Target="http://www.espn.com/nba/team/_/name/cle/cleveland-cavaliers" TargetMode="External"/><Relationship Id="rId169" Type="http://schemas.openxmlformats.org/officeDocument/2006/relationships/hyperlink" Target="http://www.espn.com/nba/team/_/name/min/minnesota-timberwolves" TargetMode="External"/><Relationship Id="rId185" Type="http://schemas.openxmlformats.org/officeDocument/2006/relationships/hyperlink" Target="http://www.espn.com/nba/team/_/name/phx/phoenix-suns" TargetMode="External"/><Relationship Id="rId4" Type="http://schemas.openxmlformats.org/officeDocument/2006/relationships/hyperlink" Target="http://www.espn.com/nba/hollinger/teamstats/_/sort/offReboundRate" TargetMode="External"/><Relationship Id="rId9" Type="http://schemas.openxmlformats.org/officeDocument/2006/relationships/hyperlink" Target="http://www.espn.com/nba/hollinger/teamstats/_/sort/defensiveEff/order/false" TargetMode="External"/><Relationship Id="rId180" Type="http://schemas.openxmlformats.org/officeDocument/2006/relationships/hyperlink" Target="http://www.espn.com/nba/team/_/name/orl/orlando-magic" TargetMode="External"/><Relationship Id="rId26" Type="http://schemas.openxmlformats.org/officeDocument/2006/relationships/hyperlink" Target="http://www.espn.com/nba/team/_/name/mia/miami-heat" TargetMode="External"/><Relationship Id="rId47" Type="http://schemas.openxmlformats.org/officeDocument/2006/relationships/hyperlink" Target="http://www.espn.com/nba/team/_/name/phx/phoenix-suns" TargetMode="External"/><Relationship Id="rId68" Type="http://schemas.openxmlformats.org/officeDocument/2006/relationships/hyperlink" Target="http://www.espn.com/nba/team/_/name/gs/golden-state-warriors" TargetMode="External"/><Relationship Id="rId89" Type="http://schemas.openxmlformats.org/officeDocument/2006/relationships/hyperlink" Target="http://www.espn.com/nba/team/_/name/cha/charlotte-hornets" TargetMode="External"/><Relationship Id="rId112" Type="http://schemas.openxmlformats.org/officeDocument/2006/relationships/hyperlink" Target="http://www.espn.com/nba/team/_/name/wsh/washington-wizards" TargetMode="External"/><Relationship Id="rId133" Type="http://schemas.openxmlformats.org/officeDocument/2006/relationships/hyperlink" Target="http://www.espn.com/nba/team/_/name/cle/cleveland-cavaliers" TargetMode="External"/><Relationship Id="rId154" Type="http://schemas.openxmlformats.org/officeDocument/2006/relationships/hyperlink" Target="http://www.espn.com/nba/team/_/name/phx/phoenix-suns" TargetMode="External"/><Relationship Id="rId175" Type="http://schemas.openxmlformats.org/officeDocument/2006/relationships/hyperlink" Target="http://www.espn.com/nba/team/_/name/wsh/washington-wizards" TargetMode="External"/><Relationship Id="rId16" Type="http://schemas.openxmlformats.org/officeDocument/2006/relationships/hyperlink" Target="http://www.espn.com/nba/team/_/name/den/denver-nuggets" TargetMode="External"/><Relationship Id="rId37" Type="http://schemas.openxmlformats.org/officeDocument/2006/relationships/hyperlink" Target="http://www.espn.com/nba/team/_/name/cle/cleveland-cavaliers" TargetMode="External"/><Relationship Id="rId58" Type="http://schemas.openxmlformats.org/officeDocument/2006/relationships/hyperlink" Target="http://www.espn.com/nba/team/_/name/ind/indiana-pacers" TargetMode="External"/><Relationship Id="rId79" Type="http://schemas.openxmlformats.org/officeDocument/2006/relationships/hyperlink" Target="http://www.espn.com/nba/team/_/name/por/portland-trail-blazers" TargetMode="External"/><Relationship Id="rId102" Type="http://schemas.openxmlformats.org/officeDocument/2006/relationships/hyperlink" Target="http://www.espn.com/nba/team/_/name/hou/houston-rockets" TargetMode="External"/><Relationship Id="rId123" Type="http://schemas.openxmlformats.org/officeDocument/2006/relationships/hyperlink" Target="http://www.espn.com/nba/team/_/name/dal/dallas-mavericks" TargetMode="External"/><Relationship Id="rId144" Type="http://schemas.openxmlformats.org/officeDocument/2006/relationships/hyperlink" Target="http://www.espn.com/nba/team/_/name/sac/sacramento-kings" TargetMode="External"/><Relationship Id="rId90" Type="http://schemas.openxmlformats.org/officeDocument/2006/relationships/hyperlink" Target="http://www.espn.com/nba/team/_/name/sac/sacramento-kings" TargetMode="External"/><Relationship Id="rId165" Type="http://schemas.openxmlformats.org/officeDocument/2006/relationships/hyperlink" Target="http://www.espn.com/nba/team/_/name/lac/la-clippers" TargetMode="External"/><Relationship Id="rId186" Type="http://schemas.openxmlformats.org/officeDocument/2006/relationships/hyperlink" Target="http://www.espn.com/nba/team/_/name/chi/chicago-bulls" TargetMode="External"/><Relationship Id="rId27" Type="http://schemas.openxmlformats.org/officeDocument/2006/relationships/hyperlink" Target="http://www.espn.com/nba/team/_/name/wsh/washington-wizards" TargetMode="External"/><Relationship Id="rId48" Type="http://schemas.openxmlformats.org/officeDocument/2006/relationships/hyperlink" Target="http://www.espn.com/nba/team/_/name/tor/toronto-raptors" TargetMode="External"/><Relationship Id="rId69" Type="http://schemas.openxmlformats.org/officeDocument/2006/relationships/hyperlink" Target="http://www.espn.com/nba/team/_/name/cha/charlotte-hornets" TargetMode="External"/><Relationship Id="rId113" Type="http://schemas.openxmlformats.org/officeDocument/2006/relationships/hyperlink" Target="http://www.espn.com/nba/team/_/name/ind/indiana-pacers" TargetMode="External"/><Relationship Id="rId134" Type="http://schemas.openxmlformats.org/officeDocument/2006/relationships/hyperlink" Target="http://www.espn.com/nba/team/_/name/lac/la-clippers" TargetMode="External"/><Relationship Id="rId80" Type="http://schemas.openxmlformats.org/officeDocument/2006/relationships/hyperlink" Target="http://www.espn.com/nba/team/_/name/bos/boston-celtics" TargetMode="External"/><Relationship Id="rId155" Type="http://schemas.openxmlformats.org/officeDocument/2006/relationships/hyperlink" Target="http://www.espn.com/nba/team/_/name/lal/los-angeles-lakers" TargetMode="External"/><Relationship Id="rId176" Type="http://schemas.openxmlformats.org/officeDocument/2006/relationships/hyperlink" Target="http://www.espn.com/nba/team/_/name/utah/utah-jazz" TargetMode="External"/><Relationship Id="rId17" Type="http://schemas.openxmlformats.org/officeDocument/2006/relationships/hyperlink" Target="http://www.espn.com/nba/team/_/name/atl/atlanta-hawks" TargetMode="External"/><Relationship Id="rId38" Type="http://schemas.openxmlformats.org/officeDocument/2006/relationships/hyperlink" Target="http://www.espn.com/nba/team/_/name/orl/orlando-magic" TargetMode="External"/><Relationship Id="rId59" Type="http://schemas.openxmlformats.org/officeDocument/2006/relationships/hyperlink" Target="http://www.espn.com/nba/team/_/name/wsh/washington-wizards" TargetMode="External"/><Relationship Id="rId103" Type="http://schemas.openxmlformats.org/officeDocument/2006/relationships/hyperlink" Target="http://www.espn.com/nba/team/_/name/cle/cleveland-cavaliers" TargetMode="External"/><Relationship Id="rId124" Type="http://schemas.openxmlformats.org/officeDocument/2006/relationships/hyperlink" Target="http://www.espn.com/nba/team/_/name/ny/new-york-knicks" TargetMode="External"/><Relationship Id="rId70" Type="http://schemas.openxmlformats.org/officeDocument/2006/relationships/hyperlink" Target="http://www.espn.com/nba/team/_/name/ny/new-york-knicks" TargetMode="External"/><Relationship Id="rId91" Type="http://schemas.openxmlformats.org/officeDocument/2006/relationships/hyperlink" Target="http://www.espn.com/nba/team/_/name/phx/phoenix-suns" TargetMode="External"/><Relationship Id="rId145" Type="http://schemas.openxmlformats.org/officeDocument/2006/relationships/hyperlink" Target="http://www.espn.com/nba/team/_/name/min/minnesota-timberwolves" TargetMode="External"/><Relationship Id="rId166" Type="http://schemas.openxmlformats.org/officeDocument/2006/relationships/hyperlink" Target="http://www.espn.com/nba/team/_/name/hou/houston-rockets" TargetMode="External"/><Relationship Id="rId187" Type="http://schemas.openxmlformats.org/officeDocument/2006/relationships/hyperlink" Target="http://www.espn.com/nba/team/_/name/mem/memphis-grizzlies" TargetMode="External"/><Relationship Id="rId1" Type="http://schemas.openxmlformats.org/officeDocument/2006/relationships/hyperlink" Target="http://www.espn.com/nba/hollinger/teamstats/_/sort/paceFactor" TargetMode="External"/><Relationship Id="rId28" Type="http://schemas.openxmlformats.org/officeDocument/2006/relationships/hyperlink" Target="http://www.espn.com/nba/team/_/name/gs/golden-state-warriors" TargetMode="External"/><Relationship Id="rId49" Type="http://schemas.openxmlformats.org/officeDocument/2006/relationships/hyperlink" Target="http://www.espn.com/nba/team/_/name/lal/los-angeles-lakers" TargetMode="External"/><Relationship Id="rId114" Type="http://schemas.openxmlformats.org/officeDocument/2006/relationships/hyperlink" Target="http://www.espn.com/nba/team/_/name/bos/boston-celtics" TargetMode="External"/><Relationship Id="rId60" Type="http://schemas.openxmlformats.org/officeDocument/2006/relationships/hyperlink" Target="http://www.espn.com/nba/team/_/name/det/detroit-pistons" TargetMode="External"/><Relationship Id="rId81" Type="http://schemas.openxmlformats.org/officeDocument/2006/relationships/hyperlink" Target="http://www.espn.com/nba/team/_/name/wsh/washington-wizards" TargetMode="External"/><Relationship Id="rId135" Type="http://schemas.openxmlformats.org/officeDocument/2006/relationships/hyperlink" Target="http://www.espn.com/nba/team/_/name/den/denver-nuggets" TargetMode="External"/><Relationship Id="rId156" Type="http://schemas.openxmlformats.org/officeDocument/2006/relationships/hyperlink" Target="http://www.espn.com/nba/team/_/name/mem/memphis-grizzlies" TargetMode="External"/><Relationship Id="rId177" Type="http://schemas.openxmlformats.org/officeDocument/2006/relationships/hyperlink" Target="http://www.espn.com/nba/team/_/name/mil/milwaukee-buck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ba/hollinger/teamstats/_/order/false" TargetMode="External"/><Relationship Id="rId3" Type="http://schemas.openxmlformats.org/officeDocument/2006/relationships/hyperlink" Target="http://www.espn.com/nba/hollinger/teamstats/_/sort/turnoverRatio/order/false" TargetMode="External"/><Relationship Id="rId7" Type="http://schemas.openxmlformats.org/officeDocument/2006/relationships/hyperlink" Target="http://www.espn.com/nba/hollinger/teamstats/_/sort/trueShootingPct" TargetMode="External"/><Relationship Id="rId2" Type="http://schemas.openxmlformats.org/officeDocument/2006/relationships/hyperlink" Target="http://www.espn.com/nba/hollinger/teamstats/_/sort/assistRatio" TargetMode="External"/><Relationship Id="rId1" Type="http://schemas.openxmlformats.org/officeDocument/2006/relationships/hyperlink" Target="http://www.espn.com/nba/hollinger/teamstats/_/sort/paceFactor" TargetMode="External"/><Relationship Id="rId6" Type="http://schemas.openxmlformats.org/officeDocument/2006/relationships/hyperlink" Target="http://www.espn.com/nba/hollinger/teamstats/_/sort/reboundRate" TargetMode="External"/><Relationship Id="rId5" Type="http://schemas.openxmlformats.org/officeDocument/2006/relationships/hyperlink" Target="http://www.espn.com/nba/hollinger/teamstats/_/sort/defReboundRate" TargetMode="External"/><Relationship Id="rId10" Type="http://schemas.openxmlformats.org/officeDocument/2006/relationships/hyperlink" Target="http://www.espn.com/nba/hollinger/teamstats/_/sort/effectiveFGPct" TargetMode="External"/><Relationship Id="rId4" Type="http://schemas.openxmlformats.org/officeDocument/2006/relationships/hyperlink" Target="http://www.espn.com/nba/hollinger/teamstats/_/sort/offReboundRate" TargetMode="External"/><Relationship Id="rId9" Type="http://schemas.openxmlformats.org/officeDocument/2006/relationships/hyperlink" Target="http://www.espn.com/nba/hollinger/teamstats/_/sort/defensiveEff/order/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31AE-279E-4133-A083-6B2E4A23FAAA}">
  <dimension ref="A1:R181"/>
  <sheetViews>
    <sheetView topLeftCell="A156" workbookViewId="0">
      <selection activeCell="B1" sqref="B1:R181"/>
    </sheetView>
  </sheetViews>
  <sheetFormatPr defaultRowHeight="14.4" x14ac:dyDescent="0.55000000000000004"/>
  <cols>
    <col min="1" max="1" width="10.1015625" customWidth="1"/>
    <col min="9" max="9" width="14.15625" bestFit="1" customWidth="1"/>
    <col min="10" max="10" width="11.734375" bestFit="1" customWidth="1"/>
    <col min="14" max="14" width="11.68359375" customWidth="1"/>
    <col min="15" max="15" width="8.83984375" customWidth="1"/>
    <col min="16" max="16" width="11.5234375" customWidth="1"/>
    <col min="17" max="17" width="8.83984375" customWidth="1"/>
  </cols>
  <sheetData>
    <row r="1" spans="1:18" x14ac:dyDescent="0.55000000000000004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45</v>
      </c>
      <c r="M1" t="s">
        <v>9</v>
      </c>
      <c r="N1" t="s">
        <v>46</v>
      </c>
      <c r="O1" t="s">
        <v>10</v>
      </c>
      <c r="P1" t="s">
        <v>47</v>
      </c>
      <c r="Q1" t="s">
        <v>42</v>
      </c>
      <c r="R1" t="s">
        <v>41</v>
      </c>
    </row>
    <row r="2" spans="1:18" x14ac:dyDescent="0.55000000000000004">
      <c r="A2" t="s">
        <v>11</v>
      </c>
      <c r="B2">
        <v>101.8</v>
      </c>
      <c r="C2">
        <f>B2-101.42</f>
        <v>0.37999999999999545</v>
      </c>
      <c r="D2">
        <v>19.5</v>
      </c>
      <c r="E2">
        <v>12.2</v>
      </c>
      <c r="F2">
        <v>21.4</v>
      </c>
      <c r="G2">
        <v>77.599999999999994</v>
      </c>
      <c r="H2">
        <v>50.8</v>
      </c>
      <c r="I2">
        <v>57.5</v>
      </c>
      <c r="J2">
        <f>I2-53.8</f>
        <v>3.7000000000000028</v>
      </c>
      <c r="K2">
        <v>61</v>
      </c>
      <c r="L2">
        <f>K2-57.18</f>
        <v>3.8200000000000003</v>
      </c>
      <c r="M2">
        <v>116.3</v>
      </c>
      <c r="N2">
        <f>M2-109.9</f>
        <v>6.3999999999999915</v>
      </c>
      <c r="O2">
        <v>110.6</v>
      </c>
      <c r="P2">
        <f>O2-109.9</f>
        <v>0.69999999999998863</v>
      </c>
      <c r="Q2">
        <f>M2-O2</f>
        <v>5.7000000000000028</v>
      </c>
      <c r="R2">
        <v>0</v>
      </c>
    </row>
    <row r="3" spans="1:18" x14ac:dyDescent="0.55000000000000004">
      <c r="A3" t="s">
        <v>12</v>
      </c>
      <c r="B3">
        <v>99.1</v>
      </c>
      <c r="C3">
        <f t="shared" ref="C3:C30" si="0">B3-101.42</f>
        <v>-2.3200000000000074</v>
      </c>
      <c r="D3">
        <v>18.399999999999999</v>
      </c>
      <c r="E3">
        <v>12.2</v>
      </c>
      <c r="F3">
        <v>22.7</v>
      </c>
      <c r="G3">
        <v>79.5</v>
      </c>
      <c r="H3">
        <v>51.7</v>
      </c>
      <c r="I3">
        <v>56.4</v>
      </c>
      <c r="J3">
        <f t="shared" ref="J3:J31" si="1">I3-53.8</f>
        <v>2.6000000000000014</v>
      </c>
      <c r="K3">
        <v>59.9</v>
      </c>
      <c r="L3">
        <f t="shared" ref="L3:L31" si="2">K3-57.18</f>
        <v>2.7199999999999989</v>
      </c>
      <c r="M3">
        <v>115.2</v>
      </c>
      <c r="N3">
        <f t="shared" ref="N3:N31" si="3">M3-109.9</f>
        <v>5.2999999999999972</v>
      </c>
      <c r="O3">
        <v>108.7</v>
      </c>
      <c r="P3">
        <f t="shared" ref="P3:P31" si="4">O3-109.9</f>
        <v>-1.2000000000000028</v>
      </c>
      <c r="Q3">
        <f t="shared" ref="Q3:Q31" si="5">M3-O3</f>
        <v>6.5</v>
      </c>
      <c r="R3">
        <v>0</v>
      </c>
    </row>
    <row r="4" spans="1:18" x14ac:dyDescent="0.55000000000000004">
      <c r="A4" t="s">
        <v>13</v>
      </c>
      <c r="B4">
        <v>100.8</v>
      </c>
      <c r="C4">
        <f t="shared" si="0"/>
        <v>-0.62000000000000455</v>
      </c>
      <c r="D4">
        <v>17.5</v>
      </c>
      <c r="E4">
        <v>12.7</v>
      </c>
      <c r="F4">
        <v>24.5</v>
      </c>
      <c r="G4">
        <v>78.7</v>
      </c>
      <c r="H4">
        <v>53.1</v>
      </c>
      <c r="I4">
        <v>56.3</v>
      </c>
      <c r="J4">
        <f t="shared" si="1"/>
        <v>2.5</v>
      </c>
      <c r="K4">
        <v>59.7</v>
      </c>
      <c r="L4">
        <f t="shared" si="2"/>
        <v>2.5200000000000031</v>
      </c>
      <c r="M4">
        <v>115.1</v>
      </c>
      <c r="N4">
        <f t="shared" si="3"/>
        <v>5.1999999999999886</v>
      </c>
      <c r="O4">
        <v>105.7</v>
      </c>
      <c r="P4">
        <f t="shared" si="4"/>
        <v>-4.2000000000000028</v>
      </c>
      <c r="Q4">
        <f t="shared" si="5"/>
        <v>9.3999999999999915</v>
      </c>
      <c r="R4">
        <v>0</v>
      </c>
    </row>
    <row r="5" spans="1:18" x14ac:dyDescent="0.55000000000000004">
      <c r="A5" t="s">
        <v>14</v>
      </c>
      <c r="B5">
        <v>99.3</v>
      </c>
      <c r="C5">
        <f t="shared" si="0"/>
        <v>-2.1200000000000045</v>
      </c>
      <c r="D5">
        <v>19.8</v>
      </c>
      <c r="E5">
        <v>11.5</v>
      </c>
      <c r="F5">
        <v>20.8</v>
      </c>
      <c r="G5">
        <v>78.7</v>
      </c>
      <c r="H5">
        <v>50.1</v>
      </c>
      <c r="I5">
        <v>56.4</v>
      </c>
      <c r="J5">
        <f t="shared" si="1"/>
        <v>2.6000000000000014</v>
      </c>
      <c r="K5">
        <v>59.7</v>
      </c>
      <c r="L5">
        <f t="shared" si="2"/>
        <v>2.5200000000000031</v>
      </c>
      <c r="M5">
        <v>114.9</v>
      </c>
      <c r="N5">
        <f t="shared" si="3"/>
        <v>5</v>
      </c>
      <c r="O5">
        <v>108.8</v>
      </c>
      <c r="P5">
        <f t="shared" si="4"/>
        <v>-1.1000000000000085</v>
      </c>
      <c r="Q5">
        <f t="shared" si="5"/>
        <v>6.1000000000000085</v>
      </c>
      <c r="R5">
        <v>1</v>
      </c>
    </row>
    <row r="6" spans="1:18" x14ac:dyDescent="0.55000000000000004">
      <c r="A6" t="s">
        <v>15</v>
      </c>
      <c r="B6">
        <v>100.8</v>
      </c>
      <c r="C6">
        <f t="shared" si="0"/>
        <v>-0.62000000000000455</v>
      </c>
      <c r="D6">
        <v>16</v>
      </c>
      <c r="E6">
        <v>9.9</v>
      </c>
      <c r="F6">
        <v>23</v>
      </c>
      <c r="G6">
        <v>76.3</v>
      </c>
      <c r="H6">
        <v>49.5</v>
      </c>
      <c r="I6">
        <v>54</v>
      </c>
      <c r="J6">
        <f t="shared" si="1"/>
        <v>0.20000000000000284</v>
      </c>
      <c r="K6">
        <v>57.7</v>
      </c>
      <c r="L6">
        <f t="shared" si="2"/>
        <v>0.52000000000000313</v>
      </c>
      <c r="M6">
        <v>114.9</v>
      </c>
      <c r="N6">
        <f t="shared" si="3"/>
        <v>5</v>
      </c>
      <c r="O6">
        <v>113.4</v>
      </c>
      <c r="P6">
        <f t="shared" si="4"/>
        <v>3.5</v>
      </c>
      <c r="Q6">
        <f t="shared" si="5"/>
        <v>1.5</v>
      </c>
      <c r="R6">
        <v>0</v>
      </c>
    </row>
    <row r="7" spans="1:18" x14ac:dyDescent="0.55000000000000004">
      <c r="A7" t="s">
        <v>16</v>
      </c>
      <c r="B7">
        <v>104.4</v>
      </c>
      <c r="C7">
        <f t="shared" si="0"/>
        <v>2.980000000000004</v>
      </c>
      <c r="D7">
        <v>18.100000000000001</v>
      </c>
      <c r="E7">
        <v>12</v>
      </c>
      <c r="F7">
        <v>23.3</v>
      </c>
      <c r="G7">
        <v>80.5</v>
      </c>
      <c r="H7">
        <v>52.6</v>
      </c>
      <c r="I7">
        <v>56.6</v>
      </c>
      <c r="J7">
        <f t="shared" si="1"/>
        <v>2.8000000000000043</v>
      </c>
      <c r="K7">
        <v>59.3</v>
      </c>
      <c r="L7">
        <f t="shared" si="2"/>
        <v>2.1199999999999974</v>
      </c>
      <c r="M7">
        <v>114.7</v>
      </c>
      <c r="N7">
        <f t="shared" si="3"/>
        <v>4.7999999999999972</v>
      </c>
      <c r="O7">
        <v>109.1</v>
      </c>
      <c r="P7">
        <f t="shared" si="4"/>
        <v>-0.80000000000001137</v>
      </c>
      <c r="Q7">
        <f t="shared" si="5"/>
        <v>5.6000000000000085</v>
      </c>
      <c r="R7">
        <v>1</v>
      </c>
    </row>
    <row r="8" spans="1:18" x14ac:dyDescent="0.55000000000000004">
      <c r="A8" t="s">
        <v>17</v>
      </c>
      <c r="B8">
        <v>99.3</v>
      </c>
      <c r="C8">
        <f t="shared" si="0"/>
        <v>-2.1200000000000045</v>
      </c>
      <c r="D8">
        <v>19.399999999999999</v>
      </c>
      <c r="E8">
        <v>12.1</v>
      </c>
      <c r="F8">
        <v>24.7</v>
      </c>
      <c r="G8">
        <v>77.5</v>
      </c>
      <c r="H8">
        <v>51.9</v>
      </c>
      <c r="I8">
        <v>55.7</v>
      </c>
      <c r="J8">
        <f t="shared" si="1"/>
        <v>1.9000000000000057</v>
      </c>
      <c r="K8">
        <v>58.8</v>
      </c>
      <c r="L8">
        <f t="shared" si="2"/>
        <v>1.6199999999999974</v>
      </c>
      <c r="M8">
        <v>114.2</v>
      </c>
      <c r="N8">
        <f t="shared" si="3"/>
        <v>4.2999999999999972</v>
      </c>
      <c r="O8">
        <v>110</v>
      </c>
      <c r="P8">
        <f t="shared" si="4"/>
        <v>9.9999999999994316E-2</v>
      </c>
      <c r="Q8">
        <f t="shared" si="5"/>
        <v>4.2000000000000028</v>
      </c>
      <c r="R8">
        <v>0</v>
      </c>
    </row>
    <row r="9" spans="1:18" x14ac:dyDescent="0.55000000000000004">
      <c r="A9" t="s">
        <v>18</v>
      </c>
      <c r="B9">
        <v>99.9</v>
      </c>
      <c r="C9">
        <f t="shared" si="0"/>
        <v>-1.519999999999996</v>
      </c>
      <c r="D9">
        <v>17.8</v>
      </c>
      <c r="E9">
        <v>11.9</v>
      </c>
      <c r="F9">
        <v>24.4</v>
      </c>
      <c r="G9">
        <v>76.8</v>
      </c>
      <c r="H9">
        <v>51.7</v>
      </c>
      <c r="I9">
        <v>53.9</v>
      </c>
      <c r="J9">
        <f t="shared" si="1"/>
        <v>0.10000000000000142</v>
      </c>
      <c r="K9">
        <v>58.1</v>
      </c>
      <c r="L9">
        <f t="shared" si="2"/>
        <v>0.92000000000000171</v>
      </c>
      <c r="M9">
        <v>113</v>
      </c>
      <c r="N9">
        <f t="shared" si="3"/>
        <v>3.0999999999999943</v>
      </c>
      <c r="O9">
        <v>110.6</v>
      </c>
      <c r="P9">
        <f t="shared" si="4"/>
        <v>0.69999999999998863</v>
      </c>
      <c r="Q9">
        <f t="shared" si="5"/>
        <v>2.4000000000000057</v>
      </c>
      <c r="R9">
        <v>0</v>
      </c>
    </row>
    <row r="10" spans="1:18" x14ac:dyDescent="0.55000000000000004">
      <c r="A10" t="s">
        <v>19</v>
      </c>
      <c r="B10">
        <v>99.5</v>
      </c>
      <c r="C10">
        <f t="shared" si="0"/>
        <v>-1.9200000000000017</v>
      </c>
      <c r="D10">
        <v>17.399999999999999</v>
      </c>
      <c r="E10">
        <v>11.1</v>
      </c>
      <c r="F10">
        <v>21.1</v>
      </c>
      <c r="G10">
        <v>77.8</v>
      </c>
      <c r="H10">
        <v>49.7</v>
      </c>
      <c r="I10">
        <v>55</v>
      </c>
      <c r="J10">
        <f t="shared" si="1"/>
        <v>1.2000000000000028</v>
      </c>
      <c r="K10">
        <v>58.2</v>
      </c>
      <c r="L10">
        <f t="shared" si="2"/>
        <v>1.0200000000000031</v>
      </c>
      <c r="M10">
        <v>112.9</v>
      </c>
      <c r="N10">
        <f t="shared" si="3"/>
        <v>3</v>
      </c>
      <c r="O10">
        <v>110.4</v>
      </c>
      <c r="P10">
        <f t="shared" si="4"/>
        <v>0.5</v>
      </c>
      <c r="Q10">
        <f t="shared" si="5"/>
        <v>2.5</v>
      </c>
      <c r="R10">
        <v>0</v>
      </c>
    </row>
    <row r="11" spans="1:18" x14ac:dyDescent="0.55000000000000004">
      <c r="A11" t="s">
        <v>20</v>
      </c>
      <c r="B11">
        <v>102.2</v>
      </c>
      <c r="C11">
        <f t="shared" si="0"/>
        <v>0.78000000000000114</v>
      </c>
      <c r="D11">
        <v>18.600000000000001</v>
      </c>
      <c r="E11">
        <v>12</v>
      </c>
      <c r="F11">
        <v>21.3</v>
      </c>
      <c r="G11">
        <v>75.599999999999994</v>
      </c>
      <c r="H11">
        <v>47.8</v>
      </c>
      <c r="I11">
        <v>54.9</v>
      </c>
      <c r="J11">
        <f t="shared" si="1"/>
        <v>1.1000000000000014</v>
      </c>
      <c r="K11">
        <v>57.8</v>
      </c>
      <c r="L11">
        <f t="shared" si="2"/>
        <v>0.61999999999999744</v>
      </c>
      <c r="M11">
        <v>111.1</v>
      </c>
      <c r="N11">
        <f t="shared" si="3"/>
        <v>1.1999999999999886</v>
      </c>
      <c r="O11">
        <v>114.6</v>
      </c>
      <c r="P11">
        <f t="shared" si="4"/>
        <v>4.6999999999999886</v>
      </c>
      <c r="Q11">
        <f t="shared" si="5"/>
        <v>-3.5</v>
      </c>
      <c r="R11">
        <v>0</v>
      </c>
    </row>
    <row r="12" spans="1:18" x14ac:dyDescent="0.55000000000000004">
      <c r="A12" t="s">
        <v>21</v>
      </c>
      <c r="B12">
        <v>100.7</v>
      </c>
      <c r="C12">
        <f t="shared" si="0"/>
        <v>-0.71999999999999886</v>
      </c>
      <c r="D12">
        <v>17.3</v>
      </c>
      <c r="E12">
        <v>12.5</v>
      </c>
      <c r="F12">
        <v>24.3</v>
      </c>
      <c r="G12">
        <v>77.3</v>
      </c>
      <c r="H12">
        <v>51</v>
      </c>
      <c r="I12">
        <v>54.3</v>
      </c>
      <c r="J12">
        <f t="shared" si="1"/>
        <v>0.5</v>
      </c>
      <c r="K12">
        <v>57.4</v>
      </c>
      <c r="L12">
        <f t="shared" si="2"/>
        <v>0.21999999999999886</v>
      </c>
      <c r="M12">
        <v>111</v>
      </c>
      <c r="N12">
        <f t="shared" si="3"/>
        <v>1.0999999999999943</v>
      </c>
      <c r="O12">
        <v>110</v>
      </c>
      <c r="P12">
        <f t="shared" si="4"/>
        <v>9.9999999999994316E-2</v>
      </c>
      <c r="Q12">
        <f t="shared" si="5"/>
        <v>1</v>
      </c>
      <c r="R12">
        <v>0</v>
      </c>
    </row>
    <row r="13" spans="1:18" x14ac:dyDescent="0.55000000000000004">
      <c r="A13" t="s">
        <v>22</v>
      </c>
      <c r="B13">
        <v>101.8</v>
      </c>
      <c r="C13">
        <f t="shared" si="0"/>
        <v>0.37999999999999545</v>
      </c>
      <c r="D13">
        <v>17.399999999999999</v>
      </c>
      <c r="E13">
        <v>12.8</v>
      </c>
      <c r="F13">
        <v>23.2</v>
      </c>
      <c r="G13">
        <v>78.8</v>
      </c>
      <c r="H13">
        <v>51.2</v>
      </c>
      <c r="I13">
        <v>54.1</v>
      </c>
      <c r="J13">
        <f t="shared" si="1"/>
        <v>0.30000000000000426</v>
      </c>
      <c r="K13">
        <v>57.9</v>
      </c>
      <c r="L13">
        <f t="shared" si="2"/>
        <v>0.71999999999999886</v>
      </c>
      <c r="M13">
        <v>110.8</v>
      </c>
      <c r="N13">
        <f t="shared" si="3"/>
        <v>0.89999999999999147</v>
      </c>
      <c r="O13">
        <v>105.1</v>
      </c>
      <c r="P13">
        <f t="shared" si="4"/>
        <v>-4.8000000000000114</v>
      </c>
      <c r="Q13">
        <f t="shared" si="5"/>
        <v>5.7000000000000028</v>
      </c>
      <c r="R13">
        <v>0</v>
      </c>
    </row>
    <row r="14" spans="1:18" x14ac:dyDescent="0.55000000000000004">
      <c r="A14" t="s">
        <v>23</v>
      </c>
      <c r="B14">
        <v>102.3</v>
      </c>
      <c r="C14">
        <f t="shared" si="0"/>
        <v>0.87999999999999545</v>
      </c>
      <c r="D14">
        <v>18.399999999999999</v>
      </c>
      <c r="E14">
        <v>12.7</v>
      </c>
      <c r="F14">
        <v>26.3</v>
      </c>
      <c r="G14">
        <v>80</v>
      </c>
      <c r="H14">
        <v>53.1</v>
      </c>
      <c r="I14">
        <v>53.7</v>
      </c>
      <c r="J14">
        <f t="shared" si="1"/>
        <v>-9.9999999999994316E-2</v>
      </c>
      <c r="K14">
        <v>57</v>
      </c>
      <c r="L14">
        <f t="shared" si="2"/>
        <v>-0.17999999999999972</v>
      </c>
      <c r="M14">
        <v>110.8</v>
      </c>
      <c r="N14">
        <f t="shared" si="3"/>
        <v>0.89999999999999147</v>
      </c>
      <c r="O14">
        <v>111.6</v>
      </c>
      <c r="P14">
        <f t="shared" si="4"/>
        <v>1.6999999999999886</v>
      </c>
      <c r="Q14">
        <f t="shared" si="5"/>
        <v>-0.79999999999999716</v>
      </c>
      <c r="R14">
        <v>0</v>
      </c>
    </row>
    <row r="15" spans="1:18" x14ac:dyDescent="0.55000000000000004">
      <c r="A15" t="s">
        <v>24</v>
      </c>
      <c r="B15">
        <v>104</v>
      </c>
      <c r="C15">
        <f t="shared" si="0"/>
        <v>2.5799999999999983</v>
      </c>
      <c r="D15">
        <v>19.399999999999999</v>
      </c>
      <c r="E15">
        <v>11.9</v>
      </c>
      <c r="F15">
        <v>20.2</v>
      </c>
      <c r="G15">
        <v>76.599999999999994</v>
      </c>
      <c r="H15">
        <v>47.7</v>
      </c>
      <c r="I15">
        <v>54.2</v>
      </c>
      <c r="J15">
        <f t="shared" si="1"/>
        <v>0.40000000000000568</v>
      </c>
      <c r="K15">
        <v>57.5</v>
      </c>
      <c r="L15">
        <f t="shared" si="2"/>
        <v>0.32000000000000028</v>
      </c>
      <c r="M15">
        <v>109.9</v>
      </c>
      <c r="N15">
        <f t="shared" si="3"/>
        <v>0</v>
      </c>
      <c r="O15">
        <v>109.6</v>
      </c>
      <c r="P15">
        <f t="shared" si="4"/>
        <v>-0.30000000000001137</v>
      </c>
      <c r="Q15">
        <f t="shared" si="5"/>
        <v>0.30000000000001137</v>
      </c>
      <c r="R15">
        <v>0</v>
      </c>
    </row>
    <row r="16" spans="1:18" x14ac:dyDescent="0.55000000000000004">
      <c r="A16" t="s">
        <v>25</v>
      </c>
      <c r="B16">
        <v>102.6</v>
      </c>
      <c r="C16">
        <f t="shared" si="0"/>
        <v>1.1799999999999926</v>
      </c>
      <c r="D16">
        <v>19</v>
      </c>
      <c r="E16">
        <v>11.6</v>
      </c>
      <c r="F16">
        <v>24.2</v>
      </c>
      <c r="G16">
        <v>80</v>
      </c>
      <c r="H16">
        <v>51</v>
      </c>
      <c r="I16">
        <v>52.8</v>
      </c>
      <c r="J16">
        <f t="shared" si="1"/>
        <v>-1</v>
      </c>
      <c r="K16">
        <v>56</v>
      </c>
      <c r="L16">
        <f t="shared" si="2"/>
        <v>-1.1799999999999997</v>
      </c>
      <c r="M16">
        <v>109.7</v>
      </c>
      <c r="N16">
        <f t="shared" si="3"/>
        <v>-0.20000000000000284</v>
      </c>
      <c r="O16">
        <v>108.5</v>
      </c>
      <c r="P16">
        <f t="shared" si="4"/>
        <v>-1.4000000000000057</v>
      </c>
      <c r="Q16">
        <f t="shared" si="5"/>
        <v>1.2000000000000028</v>
      </c>
      <c r="R16">
        <v>0</v>
      </c>
    </row>
    <row r="17" spans="1:18" x14ac:dyDescent="0.55000000000000004">
      <c r="A17" t="s">
        <v>26</v>
      </c>
      <c r="B17">
        <v>101.6</v>
      </c>
      <c r="C17">
        <f t="shared" si="0"/>
        <v>0.17999999999999261</v>
      </c>
      <c r="D17">
        <v>17.8</v>
      </c>
      <c r="E17">
        <v>11.9</v>
      </c>
      <c r="F17">
        <v>20.8</v>
      </c>
      <c r="G17">
        <v>76</v>
      </c>
      <c r="H17">
        <v>47.6</v>
      </c>
      <c r="I17">
        <v>52.9</v>
      </c>
      <c r="J17">
        <f t="shared" si="1"/>
        <v>-0.89999999999999858</v>
      </c>
      <c r="K17">
        <v>56.7</v>
      </c>
      <c r="L17">
        <f t="shared" si="2"/>
        <v>-0.47999999999999687</v>
      </c>
      <c r="M17">
        <v>109.3</v>
      </c>
      <c r="N17">
        <f t="shared" si="3"/>
        <v>-0.60000000000000853</v>
      </c>
      <c r="O17">
        <v>109.8</v>
      </c>
      <c r="P17">
        <f t="shared" si="4"/>
        <v>-0.10000000000000853</v>
      </c>
      <c r="Q17">
        <f t="shared" si="5"/>
        <v>-0.5</v>
      </c>
      <c r="R17">
        <v>0</v>
      </c>
    </row>
    <row r="18" spans="1:18" x14ac:dyDescent="0.55000000000000004">
      <c r="A18" t="s">
        <v>27</v>
      </c>
      <c r="B18">
        <v>98.7</v>
      </c>
      <c r="C18">
        <f t="shared" si="0"/>
        <v>-2.7199999999999989</v>
      </c>
      <c r="D18">
        <v>19.7</v>
      </c>
      <c r="E18">
        <v>13.1</v>
      </c>
      <c r="F18">
        <v>19.399999999999999</v>
      </c>
      <c r="G18">
        <v>77</v>
      </c>
      <c r="H18">
        <v>49.2</v>
      </c>
      <c r="I18">
        <v>54.6</v>
      </c>
      <c r="J18">
        <f t="shared" si="1"/>
        <v>0.80000000000000426</v>
      </c>
      <c r="K18">
        <v>58.1</v>
      </c>
      <c r="L18">
        <f t="shared" si="2"/>
        <v>0.92000000000000171</v>
      </c>
      <c r="M18">
        <v>109.1</v>
      </c>
      <c r="N18">
        <f t="shared" si="3"/>
        <v>-0.80000000000001137</v>
      </c>
      <c r="O18">
        <v>108.5</v>
      </c>
      <c r="P18">
        <f t="shared" si="4"/>
        <v>-1.4000000000000057</v>
      </c>
      <c r="Q18">
        <f t="shared" si="5"/>
        <v>0.59999999999999432</v>
      </c>
      <c r="R18">
        <v>0</v>
      </c>
    </row>
    <row r="19" spans="1:18" x14ac:dyDescent="0.55000000000000004">
      <c r="A19" t="s">
        <v>28</v>
      </c>
      <c r="B19">
        <v>106.4</v>
      </c>
      <c r="C19">
        <f t="shared" si="0"/>
        <v>4.980000000000004</v>
      </c>
      <c r="D19">
        <v>17.899999999999999</v>
      </c>
      <c r="E19">
        <v>12.3</v>
      </c>
      <c r="F19">
        <v>21.3</v>
      </c>
      <c r="G19">
        <v>77</v>
      </c>
      <c r="H19">
        <v>49.5</v>
      </c>
      <c r="I19">
        <v>53.1</v>
      </c>
      <c r="J19">
        <f t="shared" si="1"/>
        <v>-0.69999999999999574</v>
      </c>
      <c r="K19">
        <v>56.9</v>
      </c>
      <c r="L19">
        <f t="shared" si="2"/>
        <v>-0.28000000000000114</v>
      </c>
      <c r="M19">
        <v>108.9</v>
      </c>
      <c r="N19">
        <f t="shared" si="3"/>
        <v>-1</v>
      </c>
      <c r="O19">
        <v>110.5</v>
      </c>
      <c r="P19">
        <f t="shared" si="4"/>
        <v>0.59999999999999432</v>
      </c>
      <c r="Q19">
        <f t="shared" si="5"/>
        <v>-1.5999999999999943</v>
      </c>
      <c r="R19">
        <v>0</v>
      </c>
    </row>
    <row r="20" spans="1:18" x14ac:dyDescent="0.55000000000000004">
      <c r="A20" t="s">
        <v>29</v>
      </c>
      <c r="B20">
        <v>104.4</v>
      </c>
      <c r="C20">
        <f t="shared" si="0"/>
        <v>2.980000000000004</v>
      </c>
      <c r="D20">
        <v>19.7</v>
      </c>
      <c r="E20">
        <v>13.3</v>
      </c>
      <c r="F20">
        <v>17.899999999999999</v>
      </c>
      <c r="G20">
        <v>76.099999999999994</v>
      </c>
      <c r="H20">
        <v>47.6</v>
      </c>
      <c r="I20">
        <v>55.1</v>
      </c>
      <c r="J20">
        <f t="shared" si="1"/>
        <v>1.3000000000000043</v>
      </c>
      <c r="K20">
        <v>58.3</v>
      </c>
      <c r="L20">
        <f t="shared" si="2"/>
        <v>1.1199999999999974</v>
      </c>
      <c r="M20">
        <v>108.8</v>
      </c>
      <c r="N20">
        <f t="shared" si="3"/>
        <v>-1.1000000000000085</v>
      </c>
      <c r="O20">
        <v>107.7</v>
      </c>
      <c r="P20">
        <f t="shared" si="4"/>
        <v>-2.2000000000000028</v>
      </c>
      <c r="Q20">
        <f t="shared" si="5"/>
        <v>1.0999999999999943</v>
      </c>
      <c r="R20">
        <v>0</v>
      </c>
    </row>
    <row r="21" spans="1:18" x14ac:dyDescent="0.55000000000000004">
      <c r="A21" t="s">
        <v>30</v>
      </c>
      <c r="B21">
        <v>101.1</v>
      </c>
      <c r="C21">
        <f t="shared" si="0"/>
        <v>-0.32000000000000739</v>
      </c>
      <c r="D21">
        <v>19.399999999999999</v>
      </c>
      <c r="E21">
        <v>13.6</v>
      </c>
      <c r="F21">
        <v>22.3</v>
      </c>
      <c r="G21">
        <v>79.3</v>
      </c>
      <c r="H21">
        <v>51.6</v>
      </c>
      <c r="I21">
        <v>54.7</v>
      </c>
      <c r="J21">
        <f t="shared" si="1"/>
        <v>0.90000000000000568</v>
      </c>
      <c r="K21">
        <v>57.5</v>
      </c>
      <c r="L21">
        <f t="shared" si="2"/>
        <v>0.32000000000000028</v>
      </c>
      <c r="M21">
        <v>108.7</v>
      </c>
      <c r="N21">
        <f t="shared" si="3"/>
        <v>-1.2000000000000028</v>
      </c>
      <c r="O21">
        <v>109.9</v>
      </c>
      <c r="P21">
        <f t="shared" si="4"/>
        <v>0</v>
      </c>
      <c r="Q21">
        <f t="shared" si="5"/>
        <v>-1.2000000000000028</v>
      </c>
      <c r="R21">
        <v>0</v>
      </c>
    </row>
    <row r="22" spans="1:18" x14ac:dyDescent="0.55000000000000004">
      <c r="A22" t="s">
        <v>31</v>
      </c>
      <c r="B22">
        <v>101</v>
      </c>
      <c r="C22">
        <f t="shared" si="0"/>
        <v>-0.42000000000000171</v>
      </c>
      <c r="D22">
        <v>18</v>
      </c>
      <c r="E22">
        <v>10.199999999999999</v>
      </c>
      <c r="F22">
        <v>20</v>
      </c>
      <c r="G22">
        <v>78.099999999999994</v>
      </c>
      <c r="H22">
        <v>48.1</v>
      </c>
      <c r="I22">
        <v>51.7</v>
      </c>
      <c r="J22">
        <f t="shared" si="1"/>
        <v>-2.0999999999999943</v>
      </c>
      <c r="K22">
        <v>55.4</v>
      </c>
      <c r="L22">
        <f t="shared" si="2"/>
        <v>-1.7800000000000011</v>
      </c>
      <c r="M22">
        <v>108.6</v>
      </c>
      <c r="N22">
        <f t="shared" si="3"/>
        <v>-1.3000000000000114</v>
      </c>
      <c r="O22">
        <v>110.7</v>
      </c>
      <c r="P22">
        <f t="shared" si="4"/>
        <v>0.79999999999999716</v>
      </c>
      <c r="Q22">
        <f t="shared" si="5"/>
        <v>-2.1000000000000085</v>
      </c>
      <c r="R22">
        <v>0</v>
      </c>
    </row>
    <row r="23" spans="1:18" x14ac:dyDescent="0.55000000000000004">
      <c r="A23" t="s">
        <v>32</v>
      </c>
      <c r="B23">
        <v>98.2</v>
      </c>
      <c r="C23">
        <f t="shared" si="0"/>
        <v>-3.2199999999999989</v>
      </c>
      <c r="D23">
        <v>16.5</v>
      </c>
      <c r="E23">
        <v>11.9</v>
      </c>
      <c r="F23">
        <v>21.9</v>
      </c>
      <c r="G23">
        <v>79.400000000000006</v>
      </c>
      <c r="H23">
        <v>50.6</v>
      </c>
      <c r="I23">
        <v>52.4</v>
      </c>
      <c r="J23">
        <f t="shared" si="1"/>
        <v>-1.3999999999999986</v>
      </c>
      <c r="K23">
        <v>55.9</v>
      </c>
      <c r="L23">
        <f t="shared" si="2"/>
        <v>-1.2800000000000011</v>
      </c>
      <c r="M23">
        <v>108.2</v>
      </c>
      <c r="N23">
        <f t="shared" si="3"/>
        <v>-1.7000000000000028</v>
      </c>
      <c r="O23">
        <v>105.7</v>
      </c>
      <c r="P23">
        <f t="shared" si="4"/>
        <v>-4.2000000000000028</v>
      </c>
      <c r="Q23">
        <f t="shared" si="5"/>
        <v>2.5</v>
      </c>
      <c r="R23">
        <v>0</v>
      </c>
    </row>
    <row r="24" spans="1:18" x14ac:dyDescent="0.55000000000000004">
      <c r="A24" t="s">
        <v>33</v>
      </c>
      <c r="B24">
        <v>100.6</v>
      </c>
      <c r="C24">
        <f t="shared" si="0"/>
        <v>-0.82000000000000739</v>
      </c>
      <c r="D24">
        <v>19.399999999999999</v>
      </c>
      <c r="E24">
        <v>13.3</v>
      </c>
      <c r="F24">
        <v>23.5</v>
      </c>
      <c r="G24">
        <v>76.8</v>
      </c>
      <c r="H24">
        <v>49.2</v>
      </c>
      <c r="I24">
        <v>53.3</v>
      </c>
      <c r="J24">
        <f t="shared" si="1"/>
        <v>-0.5</v>
      </c>
      <c r="K24">
        <v>56.4</v>
      </c>
      <c r="L24">
        <f t="shared" si="2"/>
        <v>-0.78000000000000114</v>
      </c>
      <c r="M24">
        <v>108.1</v>
      </c>
      <c r="N24">
        <f t="shared" si="3"/>
        <v>-1.8000000000000114</v>
      </c>
      <c r="O24">
        <v>110.6</v>
      </c>
      <c r="P24">
        <f t="shared" si="4"/>
        <v>0.69999999999998863</v>
      </c>
      <c r="Q24">
        <f t="shared" si="5"/>
        <v>-2.5</v>
      </c>
      <c r="R24">
        <v>0</v>
      </c>
    </row>
    <row r="25" spans="1:18" x14ac:dyDescent="0.55000000000000004">
      <c r="A25" t="s">
        <v>34</v>
      </c>
      <c r="B25">
        <v>100.8</v>
      </c>
      <c r="C25">
        <f t="shared" si="0"/>
        <v>-0.62000000000000455</v>
      </c>
      <c r="D25">
        <v>18.100000000000001</v>
      </c>
      <c r="E25">
        <v>13.6</v>
      </c>
      <c r="F25">
        <v>22.5</v>
      </c>
      <c r="G25">
        <v>79.8</v>
      </c>
      <c r="H25">
        <v>51.3</v>
      </c>
      <c r="I25">
        <v>53.6</v>
      </c>
      <c r="J25">
        <f t="shared" si="1"/>
        <v>-0.19999999999999574</v>
      </c>
      <c r="K25">
        <v>56.9</v>
      </c>
      <c r="L25">
        <f t="shared" si="2"/>
        <v>-0.28000000000000114</v>
      </c>
      <c r="M25">
        <v>107.5</v>
      </c>
      <c r="N25">
        <f t="shared" si="3"/>
        <v>-2.4000000000000057</v>
      </c>
      <c r="O25">
        <v>104.8</v>
      </c>
      <c r="P25">
        <f t="shared" si="4"/>
        <v>-5.1000000000000085</v>
      </c>
      <c r="Q25">
        <f t="shared" si="5"/>
        <v>2.7000000000000028</v>
      </c>
      <c r="R25">
        <v>0</v>
      </c>
    </row>
    <row r="26" spans="1:18" x14ac:dyDescent="0.55000000000000004">
      <c r="A26" t="s">
        <v>35</v>
      </c>
      <c r="B26">
        <v>104.1</v>
      </c>
      <c r="C26">
        <f t="shared" si="0"/>
        <v>2.6799999999999926</v>
      </c>
      <c r="D26">
        <v>18.2</v>
      </c>
      <c r="E26">
        <v>12.4</v>
      </c>
      <c r="F26">
        <v>22.7</v>
      </c>
      <c r="G26">
        <v>75.7</v>
      </c>
      <c r="H26">
        <v>48.7</v>
      </c>
      <c r="I26">
        <v>52</v>
      </c>
      <c r="J26">
        <f t="shared" si="1"/>
        <v>-1.7999999999999972</v>
      </c>
      <c r="K26">
        <v>55.5</v>
      </c>
      <c r="L26">
        <f t="shared" si="2"/>
        <v>-1.6799999999999997</v>
      </c>
      <c r="M26">
        <v>107</v>
      </c>
      <c r="N26">
        <f t="shared" si="3"/>
        <v>-2.9000000000000057</v>
      </c>
      <c r="O26">
        <v>112.1</v>
      </c>
      <c r="P26">
        <f t="shared" si="4"/>
        <v>2.1999999999999886</v>
      </c>
      <c r="Q26">
        <f t="shared" si="5"/>
        <v>-5.0999999999999943</v>
      </c>
      <c r="R26">
        <v>0</v>
      </c>
    </row>
    <row r="27" spans="1:18" x14ac:dyDescent="0.55000000000000004">
      <c r="A27" t="s">
        <v>36</v>
      </c>
      <c r="B27">
        <v>100.1</v>
      </c>
      <c r="C27">
        <f t="shared" si="0"/>
        <v>-1.3200000000000074</v>
      </c>
      <c r="D27">
        <v>17.899999999999999</v>
      </c>
      <c r="E27">
        <v>13.5</v>
      </c>
      <c r="F27">
        <v>21.9</v>
      </c>
      <c r="G27">
        <v>76.900000000000006</v>
      </c>
      <c r="H27">
        <v>49.1</v>
      </c>
      <c r="I27">
        <v>51.9</v>
      </c>
      <c r="J27">
        <f t="shared" si="1"/>
        <v>-1.8999999999999986</v>
      </c>
      <c r="K27">
        <v>55.6</v>
      </c>
      <c r="L27">
        <f t="shared" si="2"/>
        <v>-1.5799999999999983</v>
      </c>
      <c r="M27">
        <v>105.4</v>
      </c>
      <c r="N27">
        <f t="shared" si="3"/>
        <v>-4.5</v>
      </c>
      <c r="O27">
        <v>110.3</v>
      </c>
      <c r="P27">
        <f t="shared" si="4"/>
        <v>0.39999999999999147</v>
      </c>
      <c r="Q27">
        <f t="shared" si="5"/>
        <v>-4.8999999999999915</v>
      </c>
      <c r="R27">
        <v>0</v>
      </c>
    </row>
    <row r="28" spans="1:18" x14ac:dyDescent="0.55000000000000004">
      <c r="A28" t="s">
        <v>37</v>
      </c>
      <c r="B28">
        <v>103.6</v>
      </c>
      <c r="C28">
        <f t="shared" si="0"/>
        <v>2.1799999999999926</v>
      </c>
      <c r="D28">
        <v>17.3</v>
      </c>
      <c r="E28">
        <v>13</v>
      </c>
      <c r="F28">
        <v>19.8</v>
      </c>
      <c r="G28">
        <v>76.900000000000006</v>
      </c>
      <c r="H28">
        <v>47.2</v>
      </c>
      <c r="I28">
        <v>52.1</v>
      </c>
      <c r="J28">
        <f t="shared" si="1"/>
        <v>-1.6999999999999957</v>
      </c>
      <c r="K28">
        <v>55.3</v>
      </c>
      <c r="L28">
        <f t="shared" si="2"/>
        <v>-1.8800000000000026</v>
      </c>
      <c r="M28">
        <v>104.9</v>
      </c>
      <c r="N28">
        <f t="shared" si="3"/>
        <v>-5</v>
      </c>
      <c r="O28">
        <v>112.4</v>
      </c>
      <c r="P28">
        <f t="shared" si="4"/>
        <v>2.5</v>
      </c>
      <c r="Q28">
        <f t="shared" si="5"/>
        <v>-7.5</v>
      </c>
      <c r="R28">
        <v>0</v>
      </c>
    </row>
    <row r="29" spans="1:18" x14ac:dyDescent="0.55000000000000004">
      <c r="A29" t="s">
        <v>38</v>
      </c>
      <c r="B29">
        <v>99.6</v>
      </c>
      <c r="C29">
        <f t="shared" si="0"/>
        <v>-1.8200000000000074</v>
      </c>
      <c r="D29">
        <v>17.7</v>
      </c>
      <c r="E29">
        <v>13.9</v>
      </c>
      <c r="F29">
        <v>23.6</v>
      </c>
      <c r="G29">
        <v>75.7</v>
      </c>
      <c r="H29">
        <v>49.4</v>
      </c>
      <c r="I29">
        <v>50.8</v>
      </c>
      <c r="J29">
        <f t="shared" si="1"/>
        <v>-3</v>
      </c>
      <c r="K29">
        <v>54.3</v>
      </c>
      <c r="L29">
        <f t="shared" si="2"/>
        <v>-2.8800000000000026</v>
      </c>
      <c r="M29">
        <v>103.1</v>
      </c>
      <c r="N29">
        <f t="shared" si="3"/>
        <v>-6.8000000000000114</v>
      </c>
      <c r="O29">
        <v>112.1</v>
      </c>
      <c r="P29">
        <f t="shared" si="4"/>
        <v>2.1999999999999886</v>
      </c>
      <c r="Q29">
        <f t="shared" si="5"/>
        <v>-9</v>
      </c>
      <c r="R29">
        <v>0</v>
      </c>
    </row>
    <row r="30" spans="1:18" x14ac:dyDescent="0.55000000000000004">
      <c r="A30" t="s">
        <v>39</v>
      </c>
      <c r="B30">
        <v>100.8</v>
      </c>
      <c r="C30">
        <f t="shared" si="0"/>
        <v>-0.62000000000000455</v>
      </c>
      <c r="D30">
        <v>16.399999999999999</v>
      </c>
      <c r="E30">
        <v>11.5</v>
      </c>
      <c r="F30">
        <v>21.6</v>
      </c>
      <c r="G30">
        <v>80.2</v>
      </c>
      <c r="H30">
        <v>49</v>
      </c>
      <c r="I30">
        <v>49</v>
      </c>
      <c r="J30">
        <f t="shared" si="1"/>
        <v>-4.7999999999999972</v>
      </c>
      <c r="K30">
        <v>52.7</v>
      </c>
      <c r="L30">
        <f t="shared" si="2"/>
        <v>-4.4799999999999969</v>
      </c>
      <c r="M30">
        <v>102.9</v>
      </c>
      <c r="N30">
        <f t="shared" si="3"/>
        <v>-7</v>
      </c>
      <c r="O30">
        <v>112.1</v>
      </c>
      <c r="P30">
        <f t="shared" si="4"/>
        <v>2.1999999999999886</v>
      </c>
      <c r="Q30">
        <f t="shared" si="5"/>
        <v>-9.1999999999999886</v>
      </c>
      <c r="R30">
        <v>0</v>
      </c>
    </row>
    <row r="31" spans="1:18" x14ac:dyDescent="0.55000000000000004">
      <c r="A31" t="s">
        <v>40</v>
      </c>
      <c r="B31">
        <v>103.1</v>
      </c>
      <c r="C31">
        <f>B31-101.42</f>
        <v>1.6799999999999926</v>
      </c>
      <c r="D31">
        <v>16.3</v>
      </c>
      <c r="E31">
        <v>14.2</v>
      </c>
      <c r="F31">
        <v>21.2</v>
      </c>
      <c r="G31">
        <v>78.3</v>
      </c>
      <c r="H31">
        <v>49.2</v>
      </c>
      <c r="I31">
        <v>50.9</v>
      </c>
      <c r="J31">
        <f t="shared" si="1"/>
        <v>-2.8999999999999986</v>
      </c>
      <c r="K31">
        <v>53.9</v>
      </c>
      <c r="L31">
        <f t="shared" si="2"/>
        <v>-3.2800000000000011</v>
      </c>
      <c r="M31">
        <v>101.3</v>
      </c>
      <c r="N31">
        <f t="shared" si="3"/>
        <v>-8.6000000000000085</v>
      </c>
      <c r="O31">
        <v>111.9</v>
      </c>
      <c r="P31">
        <f t="shared" si="4"/>
        <v>2</v>
      </c>
      <c r="Q31">
        <f t="shared" si="5"/>
        <v>-10.600000000000009</v>
      </c>
      <c r="R31">
        <v>0</v>
      </c>
    </row>
    <row r="32" spans="1:18" x14ac:dyDescent="0.55000000000000004">
      <c r="A32" t="s">
        <v>27</v>
      </c>
      <c r="B32">
        <v>100.5</v>
      </c>
      <c r="C32">
        <f>B32-102.7</f>
        <v>-2.2000000000000028</v>
      </c>
      <c r="D32">
        <v>19</v>
      </c>
      <c r="E32">
        <v>13.5</v>
      </c>
      <c r="F32">
        <v>20.3</v>
      </c>
      <c r="G32">
        <v>79.5</v>
      </c>
      <c r="H32">
        <v>51.1</v>
      </c>
      <c r="I32">
        <v>54.7</v>
      </c>
      <c r="J32">
        <f>I32-52.8</f>
        <v>1.9000000000000057</v>
      </c>
      <c r="K32">
        <v>58.7</v>
      </c>
      <c r="L32">
        <f>K2-56.4</f>
        <v>4.6000000000000014</v>
      </c>
      <c r="M32">
        <v>110</v>
      </c>
      <c r="N32">
        <f>M32-108</f>
        <v>2</v>
      </c>
      <c r="O32">
        <v>107.2</v>
      </c>
      <c r="P32">
        <f>O32-108.1</f>
        <v>-0.89999999999999147</v>
      </c>
      <c r="Q32">
        <f>M32-O32</f>
        <v>2.7999999999999972</v>
      </c>
      <c r="R32">
        <v>1</v>
      </c>
    </row>
    <row r="33" spans="1:18" x14ac:dyDescent="0.55000000000000004">
      <c r="A33" t="s">
        <v>13</v>
      </c>
      <c r="B33">
        <v>100.8</v>
      </c>
      <c r="C33">
        <f t="shared" ref="C33:C61" si="6">B33-102.7</f>
        <v>-1.9000000000000057</v>
      </c>
      <c r="D33">
        <v>16.899999999999999</v>
      </c>
      <c r="E33">
        <v>13.7</v>
      </c>
      <c r="F33">
        <v>21.6</v>
      </c>
      <c r="G33">
        <v>78.900000000000006</v>
      </c>
      <c r="H33">
        <v>51.3</v>
      </c>
      <c r="I33">
        <v>54.9</v>
      </c>
      <c r="J33">
        <f t="shared" ref="J33:J61" si="7">I33-52.8</f>
        <v>2.1000000000000014</v>
      </c>
      <c r="K33">
        <v>58.5</v>
      </c>
      <c r="L33">
        <f>K3-56.4</f>
        <v>3.5</v>
      </c>
      <c r="M33">
        <v>110</v>
      </c>
      <c r="N33">
        <f t="shared" ref="N33:N61" si="8">M33-108</f>
        <v>2</v>
      </c>
      <c r="O33">
        <v>107.4</v>
      </c>
      <c r="P33">
        <f t="shared" ref="P33:P61" si="9">O33-108.1</f>
        <v>-0.69999999999998863</v>
      </c>
      <c r="Q33">
        <f t="shared" ref="Q33:Q61" si="10">M33-O33</f>
        <v>2.5999999999999943</v>
      </c>
      <c r="R33">
        <v>0</v>
      </c>
    </row>
    <row r="34" spans="1:18" x14ac:dyDescent="0.55000000000000004">
      <c r="A34" t="s">
        <v>16</v>
      </c>
      <c r="B34">
        <v>107.2</v>
      </c>
      <c r="C34">
        <f t="shared" si="6"/>
        <v>4.5</v>
      </c>
      <c r="D34">
        <v>18.100000000000001</v>
      </c>
      <c r="E34">
        <v>12.9</v>
      </c>
      <c r="F34">
        <v>20.7</v>
      </c>
      <c r="G34">
        <v>81.599999999999994</v>
      </c>
      <c r="H34">
        <v>53</v>
      </c>
      <c r="I34">
        <v>55.2</v>
      </c>
      <c r="J34">
        <f t="shared" si="7"/>
        <v>2.4000000000000057</v>
      </c>
      <c r="K34">
        <v>58.3</v>
      </c>
      <c r="L34">
        <f>K4-56.4</f>
        <v>3.3000000000000043</v>
      </c>
      <c r="M34">
        <v>110.5</v>
      </c>
      <c r="N34">
        <f t="shared" si="8"/>
        <v>2.5</v>
      </c>
      <c r="O34">
        <v>100.6</v>
      </c>
      <c r="P34">
        <f t="shared" si="9"/>
        <v>-7.5</v>
      </c>
      <c r="Q34">
        <f t="shared" si="10"/>
        <v>9.9000000000000057</v>
      </c>
      <c r="R34">
        <v>0</v>
      </c>
    </row>
    <row r="35" spans="1:18" x14ac:dyDescent="0.55000000000000004">
      <c r="A35" t="s">
        <v>19</v>
      </c>
      <c r="B35">
        <v>101.7</v>
      </c>
      <c r="C35">
        <f t="shared" si="6"/>
        <v>-1</v>
      </c>
      <c r="D35">
        <v>17.8</v>
      </c>
      <c r="E35">
        <v>11.2</v>
      </c>
      <c r="F35">
        <v>23.2</v>
      </c>
      <c r="G35">
        <v>77.7</v>
      </c>
      <c r="H35">
        <v>50.8</v>
      </c>
      <c r="I35">
        <v>54.5</v>
      </c>
      <c r="J35">
        <f t="shared" si="7"/>
        <v>1.7000000000000028</v>
      </c>
      <c r="K35">
        <v>58.1</v>
      </c>
      <c r="L35">
        <f>K5-56.4</f>
        <v>3.3000000000000043</v>
      </c>
      <c r="M35">
        <v>113.7</v>
      </c>
      <c r="N35">
        <f t="shared" si="8"/>
        <v>5.7000000000000028</v>
      </c>
      <c r="O35">
        <v>109.5</v>
      </c>
      <c r="P35">
        <f t="shared" si="9"/>
        <v>1.4000000000000057</v>
      </c>
      <c r="Q35">
        <f t="shared" si="10"/>
        <v>4.2000000000000028</v>
      </c>
      <c r="R35">
        <v>0</v>
      </c>
    </row>
    <row r="36" spans="1:18" x14ac:dyDescent="0.55000000000000004">
      <c r="A36" t="s">
        <v>37</v>
      </c>
      <c r="B36">
        <v>106.3</v>
      </c>
      <c r="C36">
        <f t="shared" si="6"/>
        <v>3.5999999999999943</v>
      </c>
      <c r="D36">
        <v>15.6</v>
      </c>
      <c r="E36">
        <v>12.6</v>
      </c>
      <c r="F36">
        <v>21</v>
      </c>
      <c r="G36">
        <v>75.599999999999994</v>
      </c>
      <c r="H36">
        <v>48</v>
      </c>
      <c r="I36">
        <v>53.7</v>
      </c>
      <c r="J36">
        <f t="shared" si="7"/>
        <v>0.90000000000000568</v>
      </c>
      <c r="K36">
        <v>57.8</v>
      </c>
      <c r="L36">
        <f>K6-56.4</f>
        <v>1.3000000000000043</v>
      </c>
      <c r="M36">
        <v>110.3</v>
      </c>
      <c r="N36">
        <f t="shared" si="8"/>
        <v>2.2999999999999972</v>
      </c>
      <c r="O36">
        <v>107.4</v>
      </c>
      <c r="P36">
        <f t="shared" si="9"/>
        <v>-0.69999999999998863</v>
      </c>
      <c r="Q36">
        <f t="shared" si="10"/>
        <v>2.8999999999999915</v>
      </c>
      <c r="R36">
        <v>0</v>
      </c>
    </row>
    <row r="37" spans="1:18" x14ac:dyDescent="0.55000000000000004">
      <c r="A37" t="s">
        <v>12</v>
      </c>
      <c r="B37">
        <v>104</v>
      </c>
      <c r="C37">
        <f t="shared" si="6"/>
        <v>1.2999999999999972</v>
      </c>
      <c r="D37">
        <v>17.100000000000001</v>
      </c>
      <c r="E37">
        <v>12.6</v>
      </c>
      <c r="F37">
        <v>23.5</v>
      </c>
      <c r="G37">
        <v>77.599999999999994</v>
      </c>
      <c r="H37">
        <v>51.3</v>
      </c>
      <c r="I37">
        <v>53.5</v>
      </c>
      <c r="J37">
        <f t="shared" si="7"/>
        <v>0.70000000000000284</v>
      </c>
      <c r="K37">
        <v>57.7</v>
      </c>
      <c r="L37">
        <f>K7-56.4</f>
        <v>2.8999999999999986</v>
      </c>
      <c r="M37">
        <v>111.1</v>
      </c>
      <c r="N37">
        <f t="shared" si="8"/>
        <v>3.0999999999999943</v>
      </c>
      <c r="O37">
        <v>105.3</v>
      </c>
      <c r="P37">
        <f t="shared" si="9"/>
        <v>-2.7999999999999972</v>
      </c>
      <c r="Q37">
        <f t="shared" si="10"/>
        <v>5.7999999999999972</v>
      </c>
      <c r="R37">
        <v>0</v>
      </c>
    </row>
    <row r="38" spans="1:18" x14ac:dyDescent="0.55000000000000004">
      <c r="A38" t="s">
        <v>14</v>
      </c>
      <c r="B38">
        <v>103.7</v>
      </c>
      <c r="C38">
        <f t="shared" si="6"/>
        <v>1</v>
      </c>
      <c r="D38">
        <v>19.399999999999999</v>
      </c>
      <c r="E38">
        <v>13</v>
      </c>
      <c r="F38">
        <v>22.2</v>
      </c>
      <c r="G38">
        <v>78.8</v>
      </c>
      <c r="H38">
        <v>50.1</v>
      </c>
      <c r="I38">
        <v>53.2</v>
      </c>
      <c r="J38">
        <f t="shared" si="7"/>
        <v>0.40000000000000568</v>
      </c>
      <c r="K38">
        <v>57.6</v>
      </c>
      <c r="L38">
        <f>K8-56.4</f>
        <v>2.3999999999999986</v>
      </c>
      <c r="M38">
        <v>109.7</v>
      </c>
      <c r="N38">
        <f t="shared" si="8"/>
        <v>1.7000000000000028</v>
      </c>
      <c r="O38">
        <v>108.4</v>
      </c>
      <c r="P38">
        <f t="shared" si="9"/>
        <v>0.30000000000001137</v>
      </c>
      <c r="Q38">
        <f t="shared" si="10"/>
        <v>1.2999999999999972</v>
      </c>
      <c r="R38">
        <v>0</v>
      </c>
    </row>
    <row r="39" spans="1:18" x14ac:dyDescent="0.55000000000000004">
      <c r="A39" t="s">
        <v>26</v>
      </c>
      <c r="B39">
        <v>103.3</v>
      </c>
      <c r="C39">
        <f t="shared" si="6"/>
        <v>0.59999999999999432</v>
      </c>
      <c r="D39">
        <v>18.3</v>
      </c>
      <c r="E39">
        <v>13.1</v>
      </c>
      <c r="F39">
        <v>21.3</v>
      </c>
      <c r="G39">
        <v>76.7</v>
      </c>
      <c r="H39">
        <v>49.6</v>
      </c>
      <c r="I39">
        <v>53.6</v>
      </c>
      <c r="J39">
        <f t="shared" si="7"/>
        <v>0.80000000000000426</v>
      </c>
      <c r="K39">
        <v>57.4</v>
      </c>
      <c r="L39">
        <f>K9-56.4</f>
        <v>1.7000000000000028</v>
      </c>
      <c r="M39">
        <v>109</v>
      </c>
      <c r="N39">
        <f t="shared" si="8"/>
        <v>1</v>
      </c>
      <c r="O39">
        <v>102</v>
      </c>
      <c r="P39">
        <f t="shared" si="9"/>
        <v>-6.0999999999999943</v>
      </c>
      <c r="Q39">
        <f t="shared" si="10"/>
        <v>7</v>
      </c>
      <c r="R39">
        <v>0</v>
      </c>
    </row>
    <row r="40" spans="1:18" x14ac:dyDescent="0.55000000000000004">
      <c r="A40" t="s">
        <v>34</v>
      </c>
      <c r="B40">
        <v>103.3</v>
      </c>
      <c r="C40">
        <f t="shared" si="6"/>
        <v>0.59999999999999432</v>
      </c>
      <c r="D40">
        <v>18.2</v>
      </c>
      <c r="E40">
        <v>13.3</v>
      </c>
      <c r="F40">
        <v>24.5</v>
      </c>
      <c r="G40">
        <v>78.8</v>
      </c>
      <c r="H40">
        <v>52</v>
      </c>
      <c r="I40">
        <v>54.2</v>
      </c>
      <c r="J40">
        <f t="shared" si="7"/>
        <v>1.4000000000000057</v>
      </c>
      <c r="K40">
        <v>57.3</v>
      </c>
      <c r="L40">
        <f>K10-56.4</f>
        <v>1.8000000000000043</v>
      </c>
      <c r="M40">
        <v>109.6</v>
      </c>
      <c r="N40">
        <f t="shared" si="8"/>
        <v>1.5999999999999943</v>
      </c>
      <c r="O40">
        <v>103.8</v>
      </c>
      <c r="P40">
        <f t="shared" si="9"/>
        <v>-4.2999999999999972</v>
      </c>
      <c r="Q40">
        <f t="shared" si="10"/>
        <v>5.7999999999999972</v>
      </c>
      <c r="R40">
        <v>1</v>
      </c>
    </row>
    <row r="41" spans="1:18" x14ac:dyDescent="0.55000000000000004">
      <c r="A41" t="s">
        <v>40</v>
      </c>
      <c r="B41">
        <v>101.1</v>
      </c>
      <c r="C41">
        <f t="shared" si="6"/>
        <v>-1.6000000000000085</v>
      </c>
      <c r="D41">
        <v>16.5</v>
      </c>
      <c r="E41">
        <v>12.4</v>
      </c>
      <c r="F41">
        <v>19.3</v>
      </c>
      <c r="G41">
        <v>76.8</v>
      </c>
      <c r="H41">
        <v>48.9</v>
      </c>
      <c r="I41">
        <v>53</v>
      </c>
      <c r="J41">
        <f t="shared" si="7"/>
        <v>0.20000000000000284</v>
      </c>
      <c r="K41">
        <v>57.3</v>
      </c>
      <c r="L41">
        <f>K11-56.4</f>
        <v>1.3999999999999986</v>
      </c>
      <c r="M41">
        <v>108.4</v>
      </c>
      <c r="N41">
        <f t="shared" si="8"/>
        <v>0.40000000000000568</v>
      </c>
      <c r="O41">
        <v>106.3</v>
      </c>
      <c r="P41">
        <f t="shared" si="9"/>
        <v>-1.7999999999999972</v>
      </c>
      <c r="Q41">
        <f t="shared" si="10"/>
        <v>2.1000000000000085</v>
      </c>
      <c r="R41">
        <v>0</v>
      </c>
    </row>
    <row r="42" spans="1:18" x14ac:dyDescent="0.55000000000000004">
      <c r="A42" t="s">
        <v>31</v>
      </c>
      <c r="B42">
        <v>102.6</v>
      </c>
      <c r="C42">
        <f t="shared" si="6"/>
        <v>-0.10000000000000853</v>
      </c>
      <c r="D42">
        <v>18</v>
      </c>
      <c r="E42">
        <v>11.2</v>
      </c>
      <c r="F42">
        <v>20.100000000000001</v>
      </c>
      <c r="G42">
        <v>79.2</v>
      </c>
      <c r="H42">
        <v>49.6</v>
      </c>
      <c r="I42">
        <v>53.2</v>
      </c>
      <c r="J42">
        <f t="shared" si="7"/>
        <v>0.40000000000000568</v>
      </c>
      <c r="K42">
        <v>57.2</v>
      </c>
      <c r="L42">
        <f>K12-56.4</f>
        <v>1</v>
      </c>
      <c r="M42">
        <v>110.4</v>
      </c>
      <c r="N42">
        <f t="shared" si="8"/>
        <v>2.4000000000000057</v>
      </c>
      <c r="O42">
        <v>110.9</v>
      </c>
      <c r="P42">
        <f t="shared" si="9"/>
        <v>2.8000000000000114</v>
      </c>
      <c r="Q42">
        <f t="shared" si="10"/>
        <v>-0.5</v>
      </c>
      <c r="R42">
        <v>0</v>
      </c>
    </row>
    <row r="43" spans="1:18" x14ac:dyDescent="0.55000000000000004">
      <c r="A43" t="s">
        <v>15</v>
      </c>
      <c r="B43">
        <v>103.2</v>
      </c>
      <c r="C43">
        <f t="shared" si="6"/>
        <v>0.5</v>
      </c>
      <c r="D43">
        <v>15.3</v>
      </c>
      <c r="E43">
        <v>11.2</v>
      </c>
      <c r="F43">
        <v>22.4</v>
      </c>
      <c r="G43">
        <v>75.3</v>
      </c>
      <c r="H43">
        <v>49.2</v>
      </c>
      <c r="I43">
        <v>53.3</v>
      </c>
      <c r="J43">
        <f t="shared" si="7"/>
        <v>0.5</v>
      </c>
      <c r="K43">
        <v>57</v>
      </c>
      <c r="L43">
        <f>K13-56.4</f>
        <v>1.5</v>
      </c>
      <c r="M43">
        <v>111.1</v>
      </c>
      <c r="N43">
        <f t="shared" si="8"/>
        <v>3.0999999999999943</v>
      </c>
      <c r="O43">
        <v>111.8</v>
      </c>
      <c r="P43">
        <f t="shared" si="9"/>
        <v>3.7000000000000028</v>
      </c>
      <c r="Q43">
        <f t="shared" si="10"/>
        <v>-0.70000000000000284</v>
      </c>
      <c r="R43">
        <v>0</v>
      </c>
    </row>
    <row r="44" spans="1:18" x14ac:dyDescent="0.55000000000000004">
      <c r="A44" t="s">
        <v>21</v>
      </c>
      <c r="B44">
        <v>101.9</v>
      </c>
      <c r="C44">
        <f t="shared" si="6"/>
        <v>-0.79999999999999716</v>
      </c>
      <c r="D44">
        <v>16.8</v>
      </c>
      <c r="E44">
        <v>12.2</v>
      </c>
      <c r="F44">
        <v>23.9</v>
      </c>
      <c r="G44">
        <v>77.400000000000006</v>
      </c>
      <c r="H44">
        <v>51</v>
      </c>
      <c r="I44">
        <v>53.1</v>
      </c>
      <c r="J44">
        <f t="shared" si="7"/>
        <v>0.30000000000000426</v>
      </c>
      <c r="K44">
        <v>57</v>
      </c>
      <c r="L44">
        <f>K14-56.4</f>
        <v>0.60000000000000142</v>
      </c>
      <c r="M44">
        <v>110.4</v>
      </c>
      <c r="N44">
        <f t="shared" si="8"/>
        <v>2.4000000000000057</v>
      </c>
      <c r="O44">
        <v>104.5</v>
      </c>
      <c r="P44">
        <f t="shared" si="9"/>
        <v>-3.5999999999999943</v>
      </c>
      <c r="Q44">
        <f t="shared" si="10"/>
        <v>5.9000000000000057</v>
      </c>
      <c r="R44">
        <v>0</v>
      </c>
    </row>
    <row r="45" spans="1:18" x14ac:dyDescent="0.55000000000000004">
      <c r="A45" t="s">
        <v>23</v>
      </c>
      <c r="B45">
        <v>106.3</v>
      </c>
      <c r="C45">
        <f t="shared" si="6"/>
        <v>3.5999999999999943</v>
      </c>
      <c r="D45">
        <v>18.5</v>
      </c>
      <c r="E45">
        <v>13.9</v>
      </c>
      <c r="F45">
        <v>24.2</v>
      </c>
      <c r="G45">
        <v>77.8</v>
      </c>
      <c r="H45">
        <v>50.9</v>
      </c>
      <c r="I45">
        <v>53.9</v>
      </c>
      <c r="J45">
        <f t="shared" si="7"/>
        <v>1.1000000000000014</v>
      </c>
      <c r="K45">
        <v>56.8</v>
      </c>
      <c r="L45">
        <f>K15-56.4</f>
        <v>1.1000000000000014</v>
      </c>
      <c r="M45">
        <v>108</v>
      </c>
      <c r="N45">
        <f t="shared" si="8"/>
        <v>0</v>
      </c>
      <c r="O45">
        <v>109.4</v>
      </c>
      <c r="P45">
        <f t="shared" si="9"/>
        <v>1.3000000000000114</v>
      </c>
      <c r="Q45">
        <f t="shared" si="10"/>
        <v>-1.4000000000000057</v>
      </c>
      <c r="R45">
        <v>0</v>
      </c>
    </row>
    <row r="46" spans="1:18" x14ac:dyDescent="0.55000000000000004">
      <c r="A46" t="s">
        <v>17</v>
      </c>
      <c r="B46">
        <v>99.5</v>
      </c>
      <c r="C46">
        <f t="shared" si="6"/>
        <v>-3.2000000000000028</v>
      </c>
      <c r="D46">
        <v>19.3</v>
      </c>
      <c r="E46">
        <v>12.3</v>
      </c>
      <c r="F46">
        <v>24.9</v>
      </c>
      <c r="G46">
        <v>76.8</v>
      </c>
      <c r="H46">
        <v>50.9</v>
      </c>
      <c r="I46">
        <v>53.5</v>
      </c>
      <c r="J46">
        <f t="shared" si="7"/>
        <v>0.70000000000000284</v>
      </c>
      <c r="K46">
        <v>56.7</v>
      </c>
      <c r="L46">
        <f>K16-56.4</f>
        <v>-0.39999999999999858</v>
      </c>
      <c r="M46">
        <v>110.1</v>
      </c>
      <c r="N46">
        <f t="shared" si="8"/>
        <v>2.0999999999999943</v>
      </c>
      <c r="O46">
        <v>108.6</v>
      </c>
      <c r="P46">
        <f t="shared" si="9"/>
        <v>0.5</v>
      </c>
      <c r="Q46">
        <f t="shared" si="10"/>
        <v>1.5</v>
      </c>
      <c r="R46">
        <v>0</v>
      </c>
    </row>
    <row r="47" spans="1:18" x14ac:dyDescent="0.55000000000000004">
      <c r="A47" t="s">
        <v>22</v>
      </c>
      <c r="B47">
        <v>101.3</v>
      </c>
      <c r="C47">
        <f t="shared" si="6"/>
        <v>-1.4000000000000057</v>
      </c>
      <c r="D47">
        <v>18.7</v>
      </c>
      <c r="E47">
        <v>12.7</v>
      </c>
      <c r="F47">
        <v>24</v>
      </c>
      <c r="G47">
        <v>80.3</v>
      </c>
      <c r="H47">
        <v>52.1</v>
      </c>
      <c r="I47">
        <v>53.4</v>
      </c>
      <c r="J47">
        <f t="shared" si="7"/>
        <v>0.60000000000000142</v>
      </c>
      <c r="K47">
        <v>56.6</v>
      </c>
      <c r="L47">
        <f>K17-56.4</f>
        <v>0.30000000000000426</v>
      </c>
      <c r="M47">
        <v>109.1</v>
      </c>
      <c r="N47">
        <f t="shared" si="8"/>
        <v>1.0999999999999943</v>
      </c>
      <c r="O47">
        <v>106.3</v>
      </c>
      <c r="P47">
        <f t="shared" si="9"/>
        <v>-1.7999999999999972</v>
      </c>
      <c r="Q47">
        <f t="shared" si="10"/>
        <v>2.7999999999999972</v>
      </c>
      <c r="R47">
        <v>0</v>
      </c>
    </row>
    <row r="48" spans="1:18" x14ac:dyDescent="0.55000000000000004">
      <c r="A48" t="s">
        <v>20</v>
      </c>
      <c r="B48">
        <v>101.2</v>
      </c>
      <c r="C48">
        <f t="shared" si="6"/>
        <v>-1.5</v>
      </c>
      <c r="D48">
        <v>17.5</v>
      </c>
      <c r="E48">
        <v>13</v>
      </c>
      <c r="F48">
        <v>21.9</v>
      </c>
      <c r="G48">
        <v>78.400000000000006</v>
      </c>
      <c r="H48">
        <v>49.5</v>
      </c>
      <c r="I48">
        <v>53.4</v>
      </c>
      <c r="J48">
        <f t="shared" si="7"/>
        <v>0.60000000000000142</v>
      </c>
      <c r="K48">
        <v>56.6</v>
      </c>
      <c r="L48">
        <f>K18-56.4</f>
        <v>1.7000000000000028</v>
      </c>
      <c r="M48">
        <v>107.8</v>
      </c>
      <c r="N48">
        <f t="shared" si="8"/>
        <v>-0.20000000000000284</v>
      </c>
      <c r="O48">
        <v>109.6</v>
      </c>
      <c r="P48">
        <f t="shared" si="9"/>
        <v>1.5</v>
      </c>
      <c r="Q48">
        <f t="shared" si="10"/>
        <v>-1.7999999999999972</v>
      </c>
      <c r="R48">
        <v>0</v>
      </c>
    </row>
    <row r="49" spans="1:18" x14ac:dyDescent="0.55000000000000004">
      <c r="A49" t="s">
        <v>24</v>
      </c>
      <c r="B49">
        <v>101.3</v>
      </c>
      <c r="C49">
        <f t="shared" si="6"/>
        <v>-1.4000000000000057</v>
      </c>
      <c r="D49">
        <v>19</v>
      </c>
      <c r="E49">
        <v>12</v>
      </c>
      <c r="F49">
        <v>20</v>
      </c>
      <c r="G49">
        <v>76.7</v>
      </c>
      <c r="H49">
        <v>48.6</v>
      </c>
      <c r="I49">
        <v>53.4</v>
      </c>
      <c r="J49">
        <f t="shared" si="7"/>
        <v>0.60000000000000142</v>
      </c>
      <c r="K49">
        <v>56.5</v>
      </c>
      <c r="L49">
        <f>K19-56.4</f>
        <v>0.5</v>
      </c>
      <c r="M49">
        <v>107.9</v>
      </c>
      <c r="N49">
        <f t="shared" si="8"/>
        <v>-9.9999999999994316E-2</v>
      </c>
      <c r="O49">
        <v>105.1</v>
      </c>
      <c r="P49">
        <f t="shared" si="9"/>
        <v>-3</v>
      </c>
      <c r="Q49">
        <f t="shared" si="10"/>
        <v>2.8000000000000114</v>
      </c>
      <c r="R49">
        <v>0</v>
      </c>
    </row>
    <row r="50" spans="1:18" x14ac:dyDescent="0.55000000000000004">
      <c r="A50" t="s">
        <v>28</v>
      </c>
      <c r="B50">
        <v>105.2</v>
      </c>
      <c r="C50">
        <f t="shared" si="6"/>
        <v>2.5</v>
      </c>
      <c r="D50">
        <v>17.8</v>
      </c>
      <c r="E50">
        <v>12.2</v>
      </c>
      <c r="F50">
        <v>22.2</v>
      </c>
      <c r="G50">
        <v>75.3</v>
      </c>
      <c r="H50">
        <v>47.7</v>
      </c>
      <c r="I50">
        <v>52.3</v>
      </c>
      <c r="J50">
        <f t="shared" si="7"/>
        <v>-0.5</v>
      </c>
      <c r="K50">
        <v>56.2</v>
      </c>
      <c r="L50">
        <f>K20-56.4</f>
        <v>1.8999999999999986</v>
      </c>
      <c r="M50">
        <v>108.2</v>
      </c>
      <c r="N50">
        <f t="shared" si="8"/>
        <v>0.20000000000000284</v>
      </c>
      <c r="O50">
        <v>112.7</v>
      </c>
      <c r="P50">
        <f t="shared" si="9"/>
        <v>4.6000000000000085</v>
      </c>
      <c r="Q50">
        <f t="shared" si="10"/>
        <v>-4.5</v>
      </c>
      <c r="R50">
        <v>0</v>
      </c>
    </row>
    <row r="51" spans="1:18" x14ac:dyDescent="0.55000000000000004">
      <c r="A51" t="s">
        <v>36</v>
      </c>
      <c r="B51">
        <v>99.9</v>
      </c>
      <c r="C51">
        <f t="shared" si="6"/>
        <v>-2.7999999999999972</v>
      </c>
      <c r="D51">
        <v>17.8</v>
      </c>
      <c r="E51">
        <v>13.8</v>
      </c>
      <c r="F51">
        <v>22.6</v>
      </c>
      <c r="G51">
        <v>75.900000000000006</v>
      </c>
      <c r="H51">
        <v>48.9</v>
      </c>
      <c r="I51">
        <v>52.9</v>
      </c>
      <c r="J51">
        <f t="shared" si="7"/>
        <v>0.10000000000000142</v>
      </c>
      <c r="K51">
        <v>56.1</v>
      </c>
      <c r="L51">
        <f>K21-56.4</f>
        <v>1.1000000000000014</v>
      </c>
      <c r="M51">
        <v>106.1</v>
      </c>
      <c r="N51">
        <f t="shared" si="8"/>
        <v>-1.9000000000000057</v>
      </c>
      <c r="O51">
        <v>110.4</v>
      </c>
      <c r="P51">
        <f t="shared" si="9"/>
        <v>2.3000000000000114</v>
      </c>
      <c r="Q51">
        <f t="shared" si="10"/>
        <v>-4.3000000000000114</v>
      </c>
      <c r="R51">
        <v>0</v>
      </c>
    </row>
    <row r="52" spans="1:18" x14ac:dyDescent="0.55000000000000004">
      <c r="A52" t="s">
        <v>25</v>
      </c>
      <c r="B52">
        <v>105.3</v>
      </c>
      <c r="C52">
        <f t="shared" si="6"/>
        <v>2.5999999999999943</v>
      </c>
      <c r="D52">
        <v>18.899999999999999</v>
      </c>
      <c r="E52">
        <v>13.2</v>
      </c>
      <c r="F52">
        <v>23</v>
      </c>
      <c r="G52">
        <v>77.7</v>
      </c>
      <c r="H52">
        <v>50.9</v>
      </c>
      <c r="I52">
        <v>52.8</v>
      </c>
      <c r="J52">
        <f t="shared" si="7"/>
        <v>0</v>
      </c>
      <c r="K52">
        <v>56.1</v>
      </c>
      <c r="L52">
        <f>K22-56.4</f>
        <v>-1</v>
      </c>
      <c r="M52">
        <v>106.9</v>
      </c>
      <c r="N52">
        <f t="shared" si="8"/>
        <v>-1.0999999999999943</v>
      </c>
      <c r="O52">
        <v>107.5</v>
      </c>
      <c r="P52">
        <f t="shared" si="9"/>
        <v>-0.59999999999999432</v>
      </c>
      <c r="Q52">
        <f t="shared" si="10"/>
        <v>-0.59999999999999432</v>
      </c>
      <c r="R52">
        <v>0</v>
      </c>
    </row>
    <row r="53" spans="1:18" x14ac:dyDescent="0.55000000000000004">
      <c r="A53" t="s">
        <v>11</v>
      </c>
      <c r="B53">
        <v>104</v>
      </c>
      <c r="C53">
        <f t="shared" si="6"/>
        <v>1.2999999999999972</v>
      </c>
      <c r="D53">
        <v>17.399999999999999</v>
      </c>
      <c r="E53">
        <v>13.1</v>
      </c>
      <c r="F53">
        <v>23.2</v>
      </c>
      <c r="G53">
        <v>77.8</v>
      </c>
      <c r="H53">
        <v>51.1</v>
      </c>
      <c r="I53">
        <v>52</v>
      </c>
      <c r="J53">
        <f t="shared" si="7"/>
        <v>-0.79999999999999716</v>
      </c>
      <c r="K53">
        <v>55.4</v>
      </c>
      <c r="L53">
        <f>K23-56.4</f>
        <v>-0.5</v>
      </c>
      <c r="M53">
        <v>106</v>
      </c>
      <c r="N53">
        <f t="shared" si="8"/>
        <v>-2</v>
      </c>
      <c r="O53">
        <v>107.1</v>
      </c>
      <c r="P53">
        <f t="shared" si="9"/>
        <v>-1</v>
      </c>
      <c r="Q53">
        <f t="shared" si="10"/>
        <v>-1.0999999999999943</v>
      </c>
      <c r="R53">
        <v>0</v>
      </c>
    </row>
    <row r="54" spans="1:18" x14ac:dyDescent="0.55000000000000004">
      <c r="A54" t="s">
        <v>18</v>
      </c>
      <c r="B54">
        <v>105.6</v>
      </c>
      <c r="C54">
        <f t="shared" si="6"/>
        <v>2.8999999999999915</v>
      </c>
      <c r="D54">
        <v>17</v>
      </c>
      <c r="E54">
        <v>13.8</v>
      </c>
      <c r="F54">
        <v>21.6</v>
      </c>
      <c r="G54">
        <v>74.900000000000006</v>
      </c>
      <c r="H54">
        <v>47.9</v>
      </c>
      <c r="I54">
        <v>51.5</v>
      </c>
      <c r="J54">
        <f t="shared" si="7"/>
        <v>-1.2999999999999972</v>
      </c>
      <c r="K54">
        <v>55.4</v>
      </c>
      <c r="L54">
        <f>K24-56.4</f>
        <v>0</v>
      </c>
      <c r="M54">
        <v>104.3</v>
      </c>
      <c r="N54">
        <f t="shared" si="8"/>
        <v>-3.7000000000000028</v>
      </c>
      <c r="O54">
        <v>112.3</v>
      </c>
      <c r="P54">
        <f t="shared" si="9"/>
        <v>4.2000000000000028</v>
      </c>
      <c r="Q54">
        <f t="shared" si="10"/>
        <v>-8</v>
      </c>
      <c r="R54">
        <v>0</v>
      </c>
    </row>
    <row r="55" spans="1:18" x14ac:dyDescent="0.55000000000000004">
      <c r="A55" t="s">
        <v>38</v>
      </c>
      <c r="B55">
        <v>100.9</v>
      </c>
      <c r="C55">
        <f t="shared" si="6"/>
        <v>-1.7999999999999972</v>
      </c>
      <c r="D55">
        <v>16.899999999999999</v>
      </c>
      <c r="E55">
        <v>14.6</v>
      </c>
      <c r="F55">
        <v>24.6</v>
      </c>
      <c r="G55">
        <v>77.400000000000006</v>
      </c>
      <c r="H55">
        <v>50.8</v>
      </c>
      <c r="I55">
        <v>52.2</v>
      </c>
      <c r="J55">
        <f t="shared" si="7"/>
        <v>-0.59999999999999432</v>
      </c>
      <c r="K55">
        <v>55.3</v>
      </c>
      <c r="L55">
        <f>K25-56.4</f>
        <v>0.5</v>
      </c>
      <c r="M55">
        <v>104.4</v>
      </c>
      <c r="N55">
        <f t="shared" si="8"/>
        <v>-3.5999999999999943</v>
      </c>
      <c r="O55">
        <v>113.6</v>
      </c>
      <c r="P55">
        <f t="shared" si="9"/>
        <v>5.5</v>
      </c>
      <c r="Q55">
        <f t="shared" si="10"/>
        <v>-9.1999999999999886</v>
      </c>
      <c r="R55">
        <v>0</v>
      </c>
    </row>
    <row r="56" spans="1:18" x14ac:dyDescent="0.55000000000000004">
      <c r="A56" t="s">
        <v>35</v>
      </c>
      <c r="B56">
        <v>105.9</v>
      </c>
      <c r="C56">
        <f t="shared" si="6"/>
        <v>3.2000000000000028</v>
      </c>
      <c r="D56">
        <v>16.8</v>
      </c>
      <c r="E56">
        <v>13</v>
      </c>
      <c r="F56">
        <v>22.1</v>
      </c>
      <c r="G56">
        <v>77.2</v>
      </c>
      <c r="H56">
        <v>48.6</v>
      </c>
      <c r="I56">
        <v>51.4</v>
      </c>
      <c r="J56">
        <f t="shared" si="7"/>
        <v>-1.3999999999999986</v>
      </c>
      <c r="K56">
        <v>55.1</v>
      </c>
      <c r="L56">
        <f>K26-56.4</f>
        <v>-0.89999999999999858</v>
      </c>
      <c r="M56">
        <v>105.3</v>
      </c>
      <c r="N56">
        <f t="shared" si="8"/>
        <v>-2.7000000000000028</v>
      </c>
      <c r="O56">
        <v>110</v>
      </c>
      <c r="P56">
        <f t="shared" si="9"/>
        <v>1.9000000000000057</v>
      </c>
      <c r="Q56">
        <f t="shared" si="10"/>
        <v>-4.7000000000000028</v>
      </c>
      <c r="R56">
        <v>0</v>
      </c>
    </row>
    <row r="57" spans="1:18" x14ac:dyDescent="0.55000000000000004">
      <c r="A57" t="s">
        <v>30</v>
      </c>
      <c r="B57">
        <v>101.9</v>
      </c>
      <c r="C57">
        <f t="shared" si="6"/>
        <v>-0.79999999999999716</v>
      </c>
      <c r="D57">
        <v>17</v>
      </c>
      <c r="E57">
        <v>13.7</v>
      </c>
      <c r="F57">
        <v>22.8</v>
      </c>
      <c r="G57">
        <v>75.599999999999994</v>
      </c>
      <c r="H57">
        <v>47.9</v>
      </c>
      <c r="I57">
        <v>51.5</v>
      </c>
      <c r="J57">
        <f t="shared" si="7"/>
        <v>-1.2999999999999972</v>
      </c>
      <c r="K57">
        <v>54.7</v>
      </c>
      <c r="L57">
        <f>K27-56.4</f>
        <v>-0.79999999999999716</v>
      </c>
      <c r="M57">
        <v>104.1</v>
      </c>
      <c r="N57">
        <f t="shared" si="8"/>
        <v>-3.9000000000000057</v>
      </c>
      <c r="O57">
        <v>107.7</v>
      </c>
      <c r="P57">
        <f t="shared" si="9"/>
        <v>-0.39999999999999147</v>
      </c>
      <c r="Q57">
        <f t="shared" si="10"/>
        <v>-3.6000000000000085</v>
      </c>
      <c r="R57">
        <v>0</v>
      </c>
    </row>
    <row r="58" spans="1:18" x14ac:dyDescent="0.55000000000000004">
      <c r="A58" t="s">
        <v>39</v>
      </c>
      <c r="B58">
        <v>100.9</v>
      </c>
      <c r="C58">
        <f t="shared" si="6"/>
        <v>-1.7999999999999972</v>
      </c>
      <c r="D58">
        <v>17.7</v>
      </c>
      <c r="E58">
        <v>11.5</v>
      </c>
      <c r="F58">
        <v>22.3</v>
      </c>
      <c r="G58">
        <v>79.099999999999994</v>
      </c>
      <c r="H58">
        <v>49.8</v>
      </c>
      <c r="I58">
        <v>50.6</v>
      </c>
      <c r="J58">
        <f t="shared" si="7"/>
        <v>-2.1999999999999957</v>
      </c>
      <c r="K58">
        <v>54.4</v>
      </c>
      <c r="L58">
        <f>K28-56.4</f>
        <v>-1.1000000000000014</v>
      </c>
      <c r="M58">
        <v>106.1</v>
      </c>
      <c r="N58">
        <f t="shared" si="8"/>
        <v>-1.9000000000000057</v>
      </c>
      <c r="O58">
        <v>107.1</v>
      </c>
      <c r="P58">
        <f t="shared" si="9"/>
        <v>-1</v>
      </c>
      <c r="Q58">
        <f t="shared" si="10"/>
        <v>-1</v>
      </c>
      <c r="R58">
        <v>0</v>
      </c>
    </row>
    <row r="59" spans="1:18" x14ac:dyDescent="0.55000000000000004">
      <c r="A59" t="s">
        <v>29</v>
      </c>
      <c r="B59">
        <v>102.7</v>
      </c>
      <c r="C59">
        <f t="shared" si="6"/>
        <v>0</v>
      </c>
      <c r="D59">
        <v>18.399999999999999</v>
      </c>
      <c r="E59">
        <v>13.2</v>
      </c>
      <c r="F59">
        <v>21.5</v>
      </c>
      <c r="G59">
        <v>76.400000000000006</v>
      </c>
      <c r="H59">
        <v>48</v>
      </c>
      <c r="I59">
        <v>49.7</v>
      </c>
      <c r="J59">
        <f t="shared" si="7"/>
        <v>-3.0999999999999943</v>
      </c>
      <c r="K59">
        <v>54</v>
      </c>
      <c r="L59">
        <f>K29-56.4</f>
        <v>-2.1000000000000014</v>
      </c>
      <c r="M59">
        <v>102.9</v>
      </c>
      <c r="N59">
        <f t="shared" si="8"/>
        <v>-5.0999999999999943</v>
      </c>
      <c r="O59">
        <v>110.9</v>
      </c>
      <c r="P59">
        <f t="shared" si="9"/>
        <v>2.8000000000000114</v>
      </c>
      <c r="Q59">
        <f t="shared" si="10"/>
        <v>-8</v>
      </c>
      <c r="R59">
        <v>0</v>
      </c>
    </row>
    <row r="60" spans="1:18" x14ac:dyDescent="0.55000000000000004">
      <c r="A60" t="s">
        <v>33</v>
      </c>
      <c r="B60">
        <v>98.1</v>
      </c>
      <c r="C60">
        <f t="shared" si="6"/>
        <v>-4.6000000000000085</v>
      </c>
      <c r="D60">
        <v>17.8</v>
      </c>
      <c r="E60">
        <v>13.3</v>
      </c>
      <c r="F60">
        <v>23.9</v>
      </c>
      <c r="G60">
        <v>74.400000000000006</v>
      </c>
      <c r="H60">
        <v>48.2</v>
      </c>
      <c r="I60">
        <v>50.4</v>
      </c>
      <c r="J60">
        <f t="shared" si="7"/>
        <v>-2.3999999999999986</v>
      </c>
      <c r="K60">
        <v>53.9</v>
      </c>
      <c r="L60">
        <f>K30-56.4</f>
        <v>-3.6999999999999957</v>
      </c>
      <c r="M60">
        <v>103.9</v>
      </c>
      <c r="N60">
        <f t="shared" si="8"/>
        <v>-4.0999999999999943</v>
      </c>
      <c r="O60">
        <v>110.6</v>
      </c>
      <c r="P60">
        <f t="shared" si="9"/>
        <v>2.5</v>
      </c>
      <c r="Q60">
        <f t="shared" si="10"/>
        <v>-6.6999999999999886</v>
      </c>
      <c r="R60">
        <v>0</v>
      </c>
    </row>
    <row r="61" spans="1:18" x14ac:dyDescent="0.55000000000000004">
      <c r="A61" t="s">
        <v>32</v>
      </c>
      <c r="B61">
        <v>100.9</v>
      </c>
      <c r="C61">
        <f t="shared" si="6"/>
        <v>-1.7999999999999972</v>
      </c>
      <c r="D61">
        <v>16.2</v>
      </c>
      <c r="E61">
        <v>12.6</v>
      </c>
      <c r="F61">
        <v>25.8</v>
      </c>
      <c r="G61">
        <v>78.3</v>
      </c>
      <c r="H61">
        <v>51.3</v>
      </c>
      <c r="I61">
        <v>50.1</v>
      </c>
      <c r="J61">
        <f t="shared" si="7"/>
        <v>-2.6999999999999957</v>
      </c>
      <c r="K61">
        <v>53.1</v>
      </c>
      <c r="L61">
        <f>K31-56.4</f>
        <v>-2.5</v>
      </c>
      <c r="M61">
        <v>103.8</v>
      </c>
      <c r="N61">
        <f t="shared" si="8"/>
        <v>-4.2000000000000028</v>
      </c>
      <c r="O61">
        <v>110.6</v>
      </c>
      <c r="P61">
        <f t="shared" si="9"/>
        <v>2.5</v>
      </c>
      <c r="Q61">
        <f t="shared" si="10"/>
        <v>-6.7999999999999972</v>
      </c>
      <c r="R61">
        <v>0</v>
      </c>
    </row>
    <row r="62" spans="1:18" x14ac:dyDescent="0.55000000000000004">
      <c r="A62" t="s">
        <v>29</v>
      </c>
      <c r="B62">
        <v>103.2</v>
      </c>
      <c r="C62">
        <f>B62-102.4</f>
        <v>0.79999999999999716</v>
      </c>
      <c r="D62">
        <v>20.7</v>
      </c>
      <c r="E62">
        <v>12.6</v>
      </c>
      <c r="F62">
        <v>22.5</v>
      </c>
      <c r="G62">
        <v>77.099999999999994</v>
      </c>
      <c r="H62">
        <v>51</v>
      </c>
      <c r="I62">
        <v>56.5</v>
      </c>
      <c r="J62">
        <f>I62-52.4</f>
        <v>4.1000000000000014</v>
      </c>
      <c r="K62">
        <v>59.6</v>
      </c>
      <c r="L62">
        <f>K62-56</f>
        <v>3.6000000000000014</v>
      </c>
      <c r="M62">
        <v>113.9</v>
      </c>
      <c r="N62">
        <f>M62-107.85</f>
        <v>6.0500000000000114</v>
      </c>
      <c r="O62">
        <v>106.5</v>
      </c>
      <c r="P62">
        <f>O62-107.85</f>
        <v>-1.3499999999999943</v>
      </c>
      <c r="Q62">
        <f>M62-O62</f>
        <v>7.4000000000000057</v>
      </c>
      <c r="R62">
        <v>1</v>
      </c>
    </row>
    <row r="63" spans="1:18" x14ac:dyDescent="0.55000000000000004">
      <c r="A63" t="s">
        <v>16</v>
      </c>
      <c r="B63">
        <v>105.4</v>
      </c>
      <c r="C63">
        <f t="shared" ref="C63:C91" si="11">B63-102.4</f>
        <v>3</v>
      </c>
      <c r="D63">
        <v>18.399999999999999</v>
      </c>
      <c r="E63">
        <v>12</v>
      </c>
      <c r="F63">
        <v>20.8</v>
      </c>
      <c r="G63">
        <v>80.3</v>
      </c>
      <c r="H63">
        <v>52.3</v>
      </c>
      <c r="I63">
        <v>55</v>
      </c>
      <c r="J63">
        <f t="shared" ref="J63:J91" si="12">I63-52.4</f>
        <v>2.6000000000000014</v>
      </c>
      <c r="K63">
        <v>58.3</v>
      </c>
      <c r="L63">
        <f t="shared" ref="L63:L91" si="13">K63-56</f>
        <v>2.2999999999999972</v>
      </c>
      <c r="M63">
        <v>111.5</v>
      </c>
      <c r="N63">
        <f t="shared" ref="N63:N91" si="14">M63-107.85</f>
        <v>3.6500000000000057</v>
      </c>
      <c r="O63">
        <v>103</v>
      </c>
      <c r="P63">
        <f t="shared" ref="P63:P91" si="15">O63-107.85</f>
        <v>-4.8499999999999943</v>
      </c>
      <c r="Q63">
        <f t="shared" ref="Q63:Q91" si="16">M63-O63</f>
        <v>8.5</v>
      </c>
      <c r="R63">
        <v>0</v>
      </c>
    </row>
    <row r="64" spans="1:18" x14ac:dyDescent="0.55000000000000004">
      <c r="A64" t="s">
        <v>37</v>
      </c>
      <c r="B64">
        <v>100.4</v>
      </c>
      <c r="C64">
        <f t="shared" si="11"/>
        <v>-2</v>
      </c>
      <c r="D64">
        <v>16</v>
      </c>
      <c r="E64">
        <v>12</v>
      </c>
      <c r="F64">
        <v>22.8</v>
      </c>
      <c r="G64">
        <v>74.400000000000006</v>
      </c>
      <c r="H64">
        <v>48.1</v>
      </c>
      <c r="I64">
        <v>54.2</v>
      </c>
      <c r="J64">
        <f t="shared" si="12"/>
        <v>1.8000000000000043</v>
      </c>
      <c r="K64">
        <v>58.1</v>
      </c>
      <c r="L64">
        <f t="shared" si="13"/>
        <v>2.1000000000000014</v>
      </c>
      <c r="M64">
        <v>112.5</v>
      </c>
      <c r="N64">
        <f t="shared" si="14"/>
        <v>4.6500000000000057</v>
      </c>
      <c r="O64">
        <v>107.9</v>
      </c>
      <c r="P64">
        <f t="shared" si="15"/>
        <v>5.0000000000011369E-2</v>
      </c>
      <c r="Q64">
        <f t="shared" si="16"/>
        <v>4.5999999999999943</v>
      </c>
      <c r="R64">
        <v>0</v>
      </c>
    </row>
    <row r="65" spans="1:18" x14ac:dyDescent="0.55000000000000004">
      <c r="A65" t="s">
        <v>26</v>
      </c>
      <c r="B65">
        <v>102.5</v>
      </c>
      <c r="C65">
        <f t="shared" si="11"/>
        <v>9.9999999999994316E-2</v>
      </c>
      <c r="D65">
        <v>18.399999999999999</v>
      </c>
      <c r="E65">
        <v>12.4</v>
      </c>
      <c r="F65">
        <v>21.9</v>
      </c>
      <c r="G65">
        <v>77.099999999999994</v>
      </c>
      <c r="H65">
        <v>50.2</v>
      </c>
      <c r="I65">
        <v>54.3</v>
      </c>
      <c r="J65">
        <f t="shared" si="12"/>
        <v>1.8999999999999986</v>
      </c>
      <c r="K65">
        <v>57.9</v>
      </c>
      <c r="L65">
        <f t="shared" si="13"/>
        <v>1.8999999999999986</v>
      </c>
      <c r="M65">
        <v>110.9</v>
      </c>
      <c r="N65">
        <f t="shared" si="14"/>
        <v>3.0500000000000114</v>
      </c>
      <c r="O65">
        <v>104.3</v>
      </c>
      <c r="P65">
        <f t="shared" si="15"/>
        <v>-3.5499999999999972</v>
      </c>
      <c r="Q65">
        <f t="shared" si="16"/>
        <v>6.6000000000000085</v>
      </c>
      <c r="R65">
        <v>1</v>
      </c>
    </row>
    <row r="66" spans="1:18" x14ac:dyDescent="0.55000000000000004">
      <c r="A66" t="s">
        <v>12</v>
      </c>
      <c r="B66">
        <v>104.1</v>
      </c>
      <c r="C66">
        <f t="shared" si="11"/>
        <v>1.6999999999999886</v>
      </c>
      <c r="D66">
        <v>17.3</v>
      </c>
      <c r="E66">
        <v>12.7</v>
      </c>
      <c r="F66">
        <v>22</v>
      </c>
      <c r="G66">
        <v>76</v>
      </c>
      <c r="H66">
        <v>49.9</v>
      </c>
      <c r="I66">
        <v>52.9</v>
      </c>
      <c r="J66">
        <f t="shared" si="12"/>
        <v>0.5</v>
      </c>
      <c r="K66">
        <v>57.5</v>
      </c>
      <c r="L66">
        <f t="shared" si="13"/>
        <v>1.5</v>
      </c>
      <c r="M66">
        <v>109.7</v>
      </c>
      <c r="N66">
        <f t="shared" si="14"/>
        <v>1.8500000000000085</v>
      </c>
      <c r="O66">
        <v>109</v>
      </c>
      <c r="P66">
        <f t="shared" si="15"/>
        <v>1.1500000000000057</v>
      </c>
      <c r="Q66">
        <f t="shared" si="16"/>
        <v>0.70000000000000284</v>
      </c>
      <c r="R66">
        <v>0</v>
      </c>
    </row>
    <row r="67" spans="1:18" x14ac:dyDescent="0.55000000000000004">
      <c r="A67" t="s">
        <v>22</v>
      </c>
      <c r="B67">
        <v>104</v>
      </c>
      <c r="C67">
        <f t="shared" si="11"/>
        <v>1.5999999999999943</v>
      </c>
      <c r="D67">
        <v>18.899999999999999</v>
      </c>
      <c r="E67">
        <v>12.9</v>
      </c>
      <c r="F67">
        <v>24.5</v>
      </c>
      <c r="G67">
        <v>78.599999999999994</v>
      </c>
      <c r="H67">
        <v>52.3</v>
      </c>
      <c r="I67">
        <v>53.2</v>
      </c>
      <c r="J67">
        <f t="shared" si="12"/>
        <v>0.80000000000000426</v>
      </c>
      <c r="K67">
        <v>57.4</v>
      </c>
      <c r="L67">
        <f t="shared" si="13"/>
        <v>1.3999999999999986</v>
      </c>
      <c r="M67">
        <v>110.4</v>
      </c>
      <c r="N67">
        <f t="shared" si="14"/>
        <v>2.5500000000000114</v>
      </c>
      <c r="O67">
        <v>107.1</v>
      </c>
      <c r="P67">
        <f t="shared" si="15"/>
        <v>-0.75</v>
      </c>
      <c r="Q67">
        <f t="shared" si="16"/>
        <v>3.3000000000000114</v>
      </c>
      <c r="R67">
        <v>0</v>
      </c>
    </row>
    <row r="68" spans="1:18" x14ac:dyDescent="0.55000000000000004">
      <c r="A68" t="s">
        <v>13</v>
      </c>
      <c r="B68">
        <v>102.5</v>
      </c>
      <c r="C68">
        <f t="shared" si="11"/>
        <v>9.9999999999994316E-2</v>
      </c>
      <c r="D68">
        <v>18.8</v>
      </c>
      <c r="E68">
        <v>13.4</v>
      </c>
      <c r="F68">
        <v>22.9</v>
      </c>
      <c r="G68">
        <v>80.3</v>
      </c>
      <c r="H68">
        <v>52.1</v>
      </c>
      <c r="I68">
        <v>53.8</v>
      </c>
      <c r="J68">
        <f t="shared" si="12"/>
        <v>1.3999999999999986</v>
      </c>
      <c r="K68">
        <v>57.2</v>
      </c>
      <c r="L68">
        <f t="shared" si="13"/>
        <v>1.2000000000000028</v>
      </c>
      <c r="M68">
        <v>108.8</v>
      </c>
      <c r="N68">
        <f t="shared" si="14"/>
        <v>0.95000000000000284</v>
      </c>
      <c r="O68">
        <v>103.2</v>
      </c>
      <c r="P68">
        <f t="shared" si="15"/>
        <v>-4.6499999999999915</v>
      </c>
      <c r="Q68">
        <f t="shared" si="16"/>
        <v>5.5999999999999943</v>
      </c>
      <c r="R68">
        <v>0</v>
      </c>
    </row>
    <row r="69" spans="1:18" x14ac:dyDescent="0.55000000000000004">
      <c r="A69" t="s">
        <v>31</v>
      </c>
      <c r="B69">
        <v>100.4</v>
      </c>
      <c r="C69">
        <f t="shared" si="11"/>
        <v>-2</v>
      </c>
      <c r="D69">
        <v>18.3</v>
      </c>
      <c r="E69">
        <v>11</v>
      </c>
      <c r="F69">
        <v>21</v>
      </c>
      <c r="G69">
        <v>79.400000000000006</v>
      </c>
      <c r="H69">
        <v>50.5</v>
      </c>
      <c r="I69">
        <v>53.4</v>
      </c>
      <c r="J69">
        <f t="shared" si="12"/>
        <v>1</v>
      </c>
      <c r="K69">
        <v>57.2</v>
      </c>
      <c r="L69">
        <f t="shared" si="13"/>
        <v>1.2000000000000028</v>
      </c>
      <c r="M69">
        <v>111.1</v>
      </c>
      <c r="N69">
        <f t="shared" si="14"/>
        <v>3.25</v>
      </c>
      <c r="O69">
        <v>108.3</v>
      </c>
      <c r="P69">
        <f t="shared" si="15"/>
        <v>0.45000000000000284</v>
      </c>
      <c r="Q69">
        <f t="shared" si="16"/>
        <v>2.7999999999999972</v>
      </c>
      <c r="R69">
        <v>0</v>
      </c>
    </row>
    <row r="70" spans="1:18" x14ac:dyDescent="0.55000000000000004">
      <c r="A70" t="s">
        <v>15</v>
      </c>
      <c r="B70">
        <v>101.6</v>
      </c>
      <c r="C70">
        <f t="shared" si="11"/>
        <v>-0.80000000000001137</v>
      </c>
      <c r="D70">
        <v>16.7</v>
      </c>
      <c r="E70">
        <v>12.1</v>
      </c>
      <c r="F70">
        <v>26.6</v>
      </c>
      <c r="G70">
        <v>77.900000000000006</v>
      </c>
      <c r="H70">
        <v>52.8</v>
      </c>
      <c r="I70">
        <v>52.8</v>
      </c>
      <c r="J70">
        <f t="shared" si="12"/>
        <v>0.39999999999999858</v>
      </c>
      <c r="K70">
        <v>56.9</v>
      </c>
      <c r="L70">
        <f t="shared" si="13"/>
        <v>0.89999999999999858</v>
      </c>
      <c r="M70">
        <v>111.4</v>
      </c>
      <c r="N70">
        <f t="shared" si="14"/>
        <v>3.5500000000000114</v>
      </c>
      <c r="O70">
        <v>108.1</v>
      </c>
      <c r="P70">
        <f t="shared" si="15"/>
        <v>0.25</v>
      </c>
      <c r="Q70">
        <f t="shared" si="16"/>
        <v>3.3000000000000114</v>
      </c>
      <c r="R70">
        <v>0</v>
      </c>
    </row>
    <row r="71" spans="1:18" x14ac:dyDescent="0.55000000000000004">
      <c r="A71" t="s">
        <v>21</v>
      </c>
      <c r="B71">
        <v>102</v>
      </c>
      <c r="C71">
        <f t="shared" si="11"/>
        <v>-0.40000000000000568</v>
      </c>
      <c r="D71">
        <v>19</v>
      </c>
      <c r="E71">
        <v>11.5</v>
      </c>
      <c r="F71">
        <v>21.6</v>
      </c>
      <c r="G71">
        <v>77</v>
      </c>
      <c r="H71">
        <v>49.3</v>
      </c>
      <c r="I71">
        <v>53.4</v>
      </c>
      <c r="J71">
        <f t="shared" si="12"/>
        <v>1</v>
      </c>
      <c r="K71">
        <v>56.7</v>
      </c>
      <c r="L71">
        <f t="shared" si="13"/>
        <v>0.70000000000000284</v>
      </c>
      <c r="M71">
        <v>110.1</v>
      </c>
      <c r="N71">
        <f t="shared" si="14"/>
        <v>2.25</v>
      </c>
      <c r="O71">
        <v>104.9</v>
      </c>
      <c r="P71">
        <f t="shared" si="15"/>
        <v>-2.9499999999999886</v>
      </c>
      <c r="Q71">
        <f t="shared" si="16"/>
        <v>5.1999999999999886</v>
      </c>
      <c r="R71">
        <v>0</v>
      </c>
    </row>
    <row r="72" spans="1:18" x14ac:dyDescent="0.55000000000000004">
      <c r="A72" t="s">
        <v>28</v>
      </c>
      <c r="B72">
        <v>103.7</v>
      </c>
      <c r="C72">
        <f t="shared" si="11"/>
        <v>1.2999999999999972</v>
      </c>
      <c r="D72">
        <v>18.600000000000001</v>
      </c>
      <c r="E72">
        <v>12.3</v>
      </c>
      <c r="F72">
        <v>21.3</v>
      </c>
      <c r="G72">
        <v>74.099999999999994</v>
      </c>
      <c r="H72">
        <v>47.3</v>
      </c>
      <c r="I72">
        <v>53.1</v>
      </c>
      <c r="J72">
        <f t="shared" si="12"/>
        <v>0.70000000000000284</v>
      </c>
      <c r="K72">
        <v>56.7</v>
      </c>
      <c r="L72">
        <f t="shared" si="13"/>
        <v>0.70000000000000284</v>
      </c>
      <c r="M72">
        <v>108.6</v>
      </c>
      <c r="N72">
        <f t="shared" si="14"/>
        <v>0.75</v>
      </c>
      <c r="O72">
        <v>111.3</v>
      </c>
      <c r="P72">
        <f t="shared" si="15"/>
        <v>3.4500000000000028</v>
      </c>
      <c r="Q72">
        <f t="shared" si="16"/>
        <v>-2.7000000000000028</v>
      </c>
      <c r="R72">
        <v>0</v>
      </c>
    </row>
    <row r="73" spans="1:18" x14ac:dyDescent="0.55000000000000004">
      <c r="A73" t="s">
        <v>23</v>
      </c>
      <c r="B73">
        <v>105.6</v>
      </c>
      <c r="C73">
        <f t="shared" si="11"/>
        <v>3.1999999999999886</v>
      </c>
      <c r="D73">
        <v>18.7</v>
      </c>
      <c r="E73">
        <v>12.6</v>
      </c>
      <c r="F73">
        <v>24.2</v>
      </c>
      <c r="G73">
        <v>76.8</v>
      </c>
      <c r="H73">
        <v>50.8</v>
      </c>
      <c r="I73">
        <v>52.9</v>
      </c>
      <c r="J73">
        <f t="shared" si="12"/>
        <v>0.5</v>
      </c>
      <c r="K73">
        <v>56.3</v>
      </c>
      <c r="L73">
        <f t="shared" si="13"/>
        <v>0.29999999999999716</v>
      </c>
      <c r="M73">
        <v>108.6</v>
      </c>
      <c r="N73">
        <f t="shared" si="14"/>
        <v>0.75</v>
      </c>
      <c r="O73">
        <v>110.4</v>
      </c>
      <c r="P73">
        <f t="shared" si="15"/>
        <v>2.5500000000000114</v>
      </c>
      <c r="Q73">
        <f t="shared" si="16"/>
        <v>-1.8000000000000114</v>
      </c>
      <c r="R73">
        <v>0</v>
      </c>
    </row>
    <row r="74" spans="1:18" x14ac:dyDescent="0.55000000000000004">
      <c r="A74" t="s">
        <v>24</v>
      </c>
      <c r="B74">
        <v>100.4</v>
      </c>
      <c r="C74">
        <f t="shared" si="11"/>
        <v>-2</v>
      </c>
      <c r="D74">
        <v>19.100000000000001</v>
      </c>
      <c r="E74">
        <v>12.4</v>
      </c>
      <c r="F74">
        <v>21.9</v>
      </c>
      <c r="G74">
        <v>76.2</v>
      </c>
      <c r="H74">
        <v>49.6</v>
      </c>
      <c r="I74">
        <v>53</v>
      </c>
      <c r="J74">
        <f t="shared" si="12"/>
        <v>0.60000000000000142</v>
      </c>
      <c r="K74">
        <v>56.1</v>
      </c>
      <c r="L74">
        <f t="shared" si="13"/>
        <v>0.10000000000000142</v>
      </c>
      <c r="M74">
        <v>107.3</v>
      </c>
      <c r="N74">
        <f t="shared" si="14"/>
        <v>-0.54999999999999716</v>
      </c>
      <c r="O74">
        <v>104.2</v>
      </c>
      <c r="P74">
        <f t="shared" si="15"/>
        <v>-3.6499999999999915</v>
      </c>
      <c r="Q74">
        <f t="shared" si="16"/>
        <v>3.0999999999999943</v>
      </c>
      <c r="R74">
        <v>0</v>
      </c>
    </row>
    <row r="75" spans="1:18" x14ac:dyDescent="0.55000000000000004">
      <c r="A75" t="s">
        <v>17</v>
      </c>
      <c r="B75">
        <v>100.1</v>
      </c>
      <c r="C75">
        <f t="shared" si="11"/>
        <v>-2.3000000000000114</v>
      </c>
      <c r="D75">
        <v>19.5</v>
      </c>
      <c r="E75">
        <v>11.9</v>
      </c>
      <c r="F75">
        <v>26.6</v>
      </c>
      <c r="G75">
        <v>78</v>
      </c>
      <c r="H75">
        <v>52.2</v>
      </c>
      <c r="I75">
        <v>52.7</v>
      </c>
      <c r="J75">
        <f t="shared" si="12"/>
        <v>0.30000000000000426</v>
      </c>
      <c r="K75">
        <v>55.8</v>
      </c>
      <c r="L75">
        <f t="shared" si="13"/>
        <v>-0.20000000000000284</v>
      </c>
      <c r="M75">
        <v>109.8</v>
      </c>
      <c r="N75">
        <f t="shared" si="14"/>
        <v>1.9500000000000028</v>
      </c>
      <c r="O75">
        <v>106.8</v>
      </c>
      <c r="P75">
        <f t="shared" si="15"/>
        <v>-1.0499999999999972</v>
      </c>
      <c r="Q75">
        <f t="shared" si="16"/>
        <v>3</v>
      </c>
      <c r="R75">
        <v>0</v>
      </c>
    </row>
    <row r="76" spans="1:18" x14ac:dyDescent="0.55000000000000004">
      <c r="A76" t="s">
        <v>11</v>
      </c>
      <c r="B76">
        <v>103.4</v>
      </c>
      <c r="C76">
        <f t="shared" si="11"/>
        <v>1</v>
      </c>
      <c r="D76">
        <v>17</v>
      </c>
      <c r="E76">
        <v>13</v>
      </c>
      <c r="F76">
        <v>23.8</v>
      </c>
      <c r="G76">
        <v>76.400000000000006</v>
      </c>
      <c r="H76">
        <v>50.2</v>
      </c>
      <c r="I76">
        <v>52</v>
      </c>
      <c r="J76">
        <f t="shared" si="12"/>
        <v>-0.39999999999999858</v>
      </c>
      <c r="K76">
        <v>55.6</v>
      </c>
      <c r="L76">
        <f t="shared" si="13"/>
        <v>-0.39999999999999858</v>
      </c>
      <c r="M76">
        <v>106.9</v>
      </c>
      <c r="N76">
        <f t="shared" si="14"/>
        <v>-0.94999999999998863</v>
      </c>
      <c r="O76">
        <v>107</v>
      </c>
      <c r="P76">
        <f t="shared" si="15"/>
        <v>-0.84999999999999432</v>
      </c>
      <c r="Q76">
        <f t="shared" si="16"/>
        <v>-9.9999999999994316E-2</v>
      </c>
      <c r="R76">
        <v>0</v>
      </c>
    </row>
    <row r="77" spans="1:18" x14ac:dyDescent="0.55000000000000004">
      <c r="A77" t="s">
        <v>19</v>
      </c>
      <c r="B77">
        <v>101.4</v>
      </c>
      <c r="C77">
        <f t="shared" si="11"/>
        <v>-1</v>
      </c>
      <c r="D77">
        <v>17.2</v>
      </c>
      <c r="E77">
        <v>12.7</v>
      </c>
      <c r="F77">
        <v>22.7</v>
      </c>
      <c r="G77">
        <v>77.5</v>
      </c>
      <c r="H77">
        <v>50.3</v>
      </c>
      <c r="I77">
        <v>51.9</v>
      </c>
      <c r="J77">
        <f t="shared" si="12"/>
        <v>-0.5</v>
      </c>
      <c r="K77">
        <v>55.5</v>
      </c>
      <c r="L77">
        <f t="shared" si="13"/>
        <v>-0.5</v>
      </c>
      <c r="M77">
        <v>106.6</v>
      </c>
      <c r="N77">
        <f t="shared" si="14"/>
        <v>-1.25</v>
      </c>
      <c r="O77">
        <v>108.3</v>
      </c>
      <c r="P77">
        <f t="shared" si="15"/>
        <v>0.45000000000000284</v>
      </c>
      <c r="Q77">
        <f t="shared" si="16"/>
        <v>-1.7000000000000028</v>
      </c>
      <c r="R77">
        <v>0</v>
      </c>
    </row>
    <row r="78" spans="1:18" x14ac:dyDescent="0.55000000000000004">
      <c r="A78" t="s">
        <v>18</v>
      </c>
      <c r="B78">
        <v>106.4</v>
      </c>
      <c r="C78">
        <f t="shared" si="11"/>
        <v>4</v>
      </c>
      <c r="D78">
        <v>17.8</v>
      </c>
      <c r="E78">
        <v>14.3</v>
      </c>
      <c r="F78">
        <v>24.7</v>
      </c>
      <c r="G78">
        <v>76.400000000000006</v>
      </c>
      <c r="H78">
        <v>50</v>
      </c>
      <c r="I78">
        <v>52.2</v>
      </c>
      <c r="J78">
        <f t="shared" si="12"/>
        <v>-0.19999999999999574</v>
      </c>
      <c r="K78">
        <v>55.5</v>
      </c>
      <c r="L78">
        <f t="shared" si="13"/>
        <v>-0.5</v>
      </c>
      <c r="M78">
        <v>105.5</v>
      </c>
      <c r="N78">
        <f t="shared" si="14"/>
        <v>-2.3499999999999943</v>
      </c>
      <c r="O78">
        <v>111.2</v>
      </c>
      <c r="P78">
        <f t="shared" si="15"/>
        <v>3.3500000000000085</v>
      </c>
      <c r="Q78">
        <f t="shared" si="16"/>
        <v>-5.7000000000000028</v>
      </c>
      <c r="R78">
        <v>0</v>
      </c>
    </row>
    <row r="79" spans="1:18" x14ac:dyDescent="0.55000000000000004">
      <c r="A79" t="s">
        <v>34</v>
      </c>
      <c r="B79">
        <v>105.5</v>
      </c>
      <c r="C79">
        <f t="shared" si="11"/>
        <v>3.0999999999999943</v>
      </c>
      <c r="D79">
        <v>18</v>
      </c>
      <c r="E79">
        <v>13.4</v>
      </c>
      <c r="F79">
        <v>22.2</v>
      </c>
      <c r="G79">
        <v>76.400000000000006</v>
      </c>
      <c r="H79">
        <v>49.9</v>
      </c>
      <c r="I79">
        <v>52.7</v>
      </c>
      <c r="J79">
        <f t="shared" si="12"/>
        <v>0.30000000000000426</v>
      </c>
      <c r="K79">
        <v>55.4</v>
      </c>
      <c r="L79">
        <f t="shared" si="13"/>
        <v>-0.60000000000000142</v>
      </c>
      <c r="M79">
        <v>105.2</v>
      </c>
      <c r="N79">
        <f t="shared" si="14"/>
        <v>-2.6499999999999915</v>
      </c>
      <c r="O79">
        <v>107.3</v>
      </c>
      <c r="P79">
        <f t="shared" si="15"/>
        <v>-0.54999999999999716</v>
      </c>
      <c r="Q79">
        <f t="shared" si="16"/>
        <v>-2.0999999999999943</v>
      </c>
      <c r="R79">
        <v>0</v>
      </c>
    </row>
    <row r="80" spans="1:18" x14ac:dyDescent="0.55000000000000004">
      <c r="A80" t="s">
        <v>33</v>
      </c>
      <c r="B80">
        <v>101.1</v>
      </c>
      <c r="C80">
        <f t="shared" si="11"/>
        <v>-1.3000000000000114</v>
      </c>
      <c r="D80">
        <v>17.2</v>
      </c>
      <c r="E80">
        <v>10.9</v>
      </c>
      <c r="F80">
        <v>21.7</v>
      </c>
      <c r="G80">
        <v>77.099999999999994</v>
      </c>
      <c r="H80">
        <v>48.9</v>
      </c>
      <c r="I80">
        <v>51.4</v>
      </c>
      <c r="J80">
        <f t="shared" si="12"/>
        <v>-1</v>
      </c>
      <c r="K80">
        <v>55.4</v>
      </c>
      <c r="L80">
        <f t="shared" si="13"/>
        <v>-0.60000000000000142</v>
      </c>
      <c r="M80">
        <v>108.3</v>
      </c>
      <c r="N80">
        <f t="shared" si="14"/>
        <v>0.45000000000000284</v>
      </c>
      <c r="O80">
        <v>110.2</v>
      </c>
      <c r="P80">
        <f t="shared" si="15"/>
        <v>2.3500000000000085</v>
      </c>
      <c r="Q80">
        <f t="shared" si="16"/>
        <v>-1.9000000000000057</v>
      </c>
      <c r="R80">
        <v>0</v>
      </c>
    </row>
    <row r="81" spans="1:18" x14ac:dyDescent="0.55000000000000004">
      <c r="A81" t="s">
        <v>20</v>
      </c>
      <c r="B81">
        <v>105.5</v>
      </c>
      <c r="C81">
        <f t="shared" si="11"/>
        <v>3.0999999999999943</v>
      </c>
      <c r="D81">
        <v>17.899999999999999</v>
      </c>
      <c r="E81">
        <v>11.5</v>
      </c>
      <c r="F81">
        <v>23.1</v>
      </c>
      <c r="G81">
        <v>75.5</v>
      </c>
      <c r="H81">
        <v>48.6</v>
      </c>
      <c r="I81">
        <v>52.4</v>
      </c>
      <c r="J81">
        <f t="shared" si="12"/>
        <v>0</v>
      </c>
      <c r="K81">
        <v>55.4</v>
      </c>
      <c r="L81">
        <f t="shared" si="13"/>
        <v>-0.60000000000000142</v>
      </c>
      <c r="M81">
        <v>108.3</v>
      </c>
      <c r="N81">
        <f t="shared" si="14"/>
        <v>0.45000000000000284</v>
      </c>
      <c r="O81">
        <v>108.7</v>
      </c>
      <c r="P81">
        <f t="shared" si="15"/>
        <v>0.85000000000000853</v>
      </c>
      <c r="Q81">
        <f t="shared" si="16"/>
        <v>-0.40000000000000568</v>
      </c>
      <c r="R81">
        <v>0</v>
      </c>
    </row>
    <row r="82" spans="1:18" x14ac:dyDescent="0.55000000000000004">
      <c r="A82" t="s">
        <v>14</v>
      </c>
      <c r="B82">
        <v>102.9</v>
      </c>
      <c r="C82">
        <f t="shared" si="11"/>
        <v>0.5</v>
      </c>
      <c r="D82">
        <v>17.399999999999999</v>
      </c>
      <c r="E82">
        <v>13.8</v>
      </c>
      <c r="F82">
        <v>20.5</v>
      </c>
      <c r="G82">
        <v>72.5</v>
      </c>
      <c r="H82">
        <v>46.1</v>
      </c>
      <c r="I82">
        <v>51.4</v>
      </c>
      <c r="J82">
        <f t="shared" si="12"/>
        <v>-1</v>
      </c>
      <c r="K82">
        <v>55.2</v>
      </c>
      <c r="L82">
        <f t="shared" si="13"/>
        <v>-0.79999999999999716</v>
      </c>
      <c r="M82">
        <v>103.6</v>
      </c>
      <c r="N82">
        <f t="shared" si="14"/>
        <v>-4.25</v>
      </c>
      <c r="O82">
        <v>112.2</v>
      </c>
      <c r="P82">
        <f t="shared" si="15"/>
        <v>4.3500000000000085</v>
      </c>
      <c r="Q82">
        <f t="shared" si="16"/>
        <v>-8.6000000000000085</v>
      </c>
      <c r="R82">
        <v>0</v>
      </c>
    </row>
    <row r="83" spans="1:18" x14ac:dyDescent="0.55000000000000004">
      <c r="A83" t="s">
        <v>35</v>
      </c>
      <c r="B83">
        <v>102.8</v>
      </c>
      <c r="C83">
        <f t="shared" si="11"/>
        <v>0.39999999999999147</v>
      </c>
      <c r="D83">
        <v>17.600000000000001</v>
      </c>
      <c r="E83">
        <v>11.4</v>
      </c>
      <c r="F83">
        <v>24.6</v>
      </c>
      <c r="G83">
        <v>74.900000000000006</v>
      </c>
      <c r="H83">
        <v>49.5</v>
      </c>
      <c r="I83">
        <v>51.1</v>
      </c>
      <c r="J83">
        <f t="shared" si="12"/>
        <v>-1.2999999999999972</v>
      </c>
      <c r="K83">
        <v>55.2</v>
      </c>
      <c r="L83">
        <f t="shared" si="13"/>
        <v>-0.79999999999999716</v>
      </c>
      <c r="M83">
        <v>108.4</v>
      </c>
      <c r="N83">
        <f t="shared" si="14"/>
        <v>0.55000000000001137</v>
      </c>
      <c r="O83">
        <v>110.2</v>
      </c>
      <c r="P83">
        <f t="shared" si="15"/>
        <v>2.3500000000000085</v>
      </c>
      <c r="Q83">
        <f t="shared" si="16"/>
        <v>-1.7999999999999972</v>
      </c>
      <c r="R83">
        <v>0</v>
      </c>
    </row>
    <row r="84" spans="1:18" x14ac:dyDescent="0.55000000000000004">
      <c r="A84" t="s">
        <v>39</v>
      </c>
      <c r="B84">
        <v>100.3</v>
      </c>
      <c r="C84">
        <f t="shared" si="11"/>
        <v>-2.1000000000000085</v>
      </c>
      <c r="D84">
        <v>18.7</v>
      </c>
      <c r="E84">
        <v>11.9</v>
      </c>
      <c r="F84">
        <v>22</v>
      </c>
      <c r="G84">
        <v>79.7</v>
      </c>
      <c r="H84">
        <v>50.4</v>
      </c>
      <c r="I84">
        <v>51.8</v>
      </c>
      <c r="J84">
        <f t="shared" si="12"/>
        <v>-0.60000000000000142</v>
      </c>
      <c r="K84">
        <v>55</v>
      </c>
      <c r="L84">
        <f t="shared" si="13"/>
        <v>-1</v>
      </c>
      <c r="M84">
        <v>106.5</v>
      </c>
      <c r="N84">
        <f t="shared" si="14"/>
        <v>-1.3499999999999943</v>
      </c>
      <c r="O84">
        <v>105.8</v>
      </c>
      <c r="P84">
        <f t="shared" si="15"/>
        <v>-2.0499999999999972</v>
      </c>
      <c r="Q84">
        <f t="shared" si="16"/>
        <v>0.70000000000000284</v>
      </c>
      <c r="R84">
        <v>0</v>
      </c>
    </row>
    <row r="85" spans="1:18" x14ac:dyDescent="0.55000000000000004">
      <c r="A85" t="s">
        <v>25</v>
      </c>
      <c r="B85">
        <v>98.8</v>
      </c>
      <c r="C85">
        <f t="shared" si="11"/>
        <v>-3.6000000000000085</v>
      </c>
      <c r="D85">
        <v>18.100000000000001</v>
      </c>
      <c r="E85">
        <v>12.9</v>
      </c>
      <c r="F85">
        <v>20.100000000000001</v>
      </c>
      <c r="G85">
        <v>77.599999999999994</v>
      </c>
      <c r="H85">
        <v>48.3</v>
      </c>
      <c r="I85">
        <v>50.8</v>
      </c>
      <c r="J85">
        <f t="shared" si="12"/>
        <v>-1.6000000000000014</v>
      </c>
      <c r="K85">
        <v>54.8</v>
      </c>
      <c r="L85">
        <f t="shared" si="13"/>
        <v>-1.2000000000000028</v>
      </c>
      <c r="M85">
        <v>103.8</v>
      </c>
      <c r="N85">
        <f t="shared" si="14"/>
        <v>-4.0499999999999972</v>
      </c>
      <c r="O85">
        <v>106.2</v>
      </c>
      <c r="P85">
        <f t="shared" si="15"/>
        <v>-1.6499999999999915</v>
      </c>
      <c r="Q85">
        <f t="shared" si="16"/>
        <v>-2.4000000000000057</v>
      </c>
      <c r="R85">
        <v>0</v>
      </c>
    </row>
    <row r="86" spans="1:18" x14ac:dyDescent="0.55000000000000004">
      <c r="A86" t="s">
        <v>40</v>
      </c>
      <c r="B86">
        <v>105.3</v>
      </c>
      <c r="C86">
        <f t="shared" si="11"/>
        <v>2.8999999999999915</v>
      </c>
      <c r="D86">
        <v>16.399999999999999</v>
      </c>
      <c r="E86">
        <v>11.7</v>
      </c>
      <c r="F86">
        <v>26</v>
      </c>
      <c r="G86">
        <v>78.2</v>
      </c>
      <c r="H86">
        <v>51.3</v>
      </c>
      <c r="I86">
        <v>51.4</v>
      </c>
      <c r="J86">
        <f t="shared" si="12"/>
        <v>-1</v>
      </c>
      <c r="K86">
        <v>54.5</v>
      </c>
      <c r="L86">
        <f t="shared" si="13"/>
        <v>-1.5</v>
      </c>
      <c r="M86">
        <v>107.6</v>
      </c>
      <c r="N86">
        <f t="shared" si="14"/>
        <v>-0.25</v>
      </c>
      <c r="O86">
        <v>104.7</v>
      </c>
      <c r="P86">
        <f t="shared" si="15"/>
        <v>-3.1499999999999915</v>
      </c>
      <c r="Q86">
        <f t="shared" si="16"/>
        <v>2.8999999999999915</v>
      </c>
      <c r="R86">
        <v>0</v>
      </c>
    </row>
    <row r="87" spans="1:18" x14ac:dyDescent="0.55000000000000004">
      <c r="A87" t="s">
        <v>36</v>
      </c>
      <c r="B87">
        <v>99.7</v>
      </c>
      <c r="C87">
        <f t="shared" si="11"/>
        <v>-2.7000000000000028</v>
      </c>
      <c r="D87">
        <v>16.7</v>
      </c>
      <c r="E87">
        <v>12.3</v>
      </c>
      <c r="F87">
        <v>24.8</v>
      </c>
      <c r="G87">
        <v>78.7</v>
      </c>
      <c r="H87">
        <v>50.7</v>
      </c>
      <c r="I87">
        <v>50.9</v>
      </c>
      <c r="J87">
        <f t="shared" si="12"/>
        <v>-1.5</v>
      </c>
      <c r="K87">
        <v>54.4</v>
      </c>
      <c r="L87">
        <f t="shared" si="13"/>
        <v>-1.6000000000000014</v>
      </c>
      <c r="M87">
        <v>106.1</v>
      </c>
      <c r="N87">
        <f t="shared" si="14"/>
        <v>-1.75</v>
      </c>
      <c r="O87">
        <v>106.9</v>
      </c>
      <c r="P87">
        <f t="shared" si="15"/>
        <v>-0.94999999999998863</v>
      </c>
      <c r="Q87">
        <f t="shared" si="16"/>
        <v>-0.80000000000001137</v>
      </c>
      <c r="R87">
        <v>0</v>
      </c>
    </row>
    <row r="88" spans="1:18" x14ac:dyDescent="0.55000000000000004">
      <c r="A88" t="s">
        <v>27</v>
      </c>
      <c r="B88">
        <v>100.7</v>
      </c>
      <c r="C88">
        <f t="shared" si="11"/>
        <v>-1.7000000000000028</v>
      </c>
      <c r="D88">
        <v>17.8</v>
      </c>
      <c r="E88">
        <v>13.1</v>
      </c>
      <c r="F88">
        <v>24.8</v>
      </c>
      <c r="G88">
        <v>77.599999999999994</v>
      </c>
      <c r="H88">
        <v>51.2</v>
      </c>
      <c r="I88">
        <v>51.5</v>
      </c>
      <c r="J88">
        <f t="shared" si="12"/>
        <v>-0.89999999999999858</v>
      </c>
      <c r="K88">
        <v>54.2</v>
      </c>
      <c r="L88">
        <f t="shared" si="13"/>
        <v>-1.7999999999999972</v>
      </c>
      <c r="M88">
        <v>104.6</v>
      </c>
      <c r="N88">
        <f t="shared" si="14"/>
        <v>-3.25</v>
      </c>
      <c r="O88">
        <v>105.1</v>
      </c>
      <c r="P88">
        <f t="shared" si="15"/>
        <v>-2.75</v>
      </c>
      <c r="Q88">
        <f t="shared" si="16"/>
        <v>-0.5</v>
      </c>
      <c r="R88">
        <v>0</v>
      </c>
    </row>
    <row r="89" spans="1:18" x14ac:dyDescent="0.55000000000000004">
      <c r="A89" t="s">
        <v>30</v>
      </c>
      <c r="B89">
        <v>101.1</v>
      </c>
      <c r="C89">
        <f t="shared" si="11"/>
        <v>-1.3000000000000114</v>
      </c>
      <c r="D89">
        <v>16.5</v>
      </c>
      <c r="E89">
        <v>12.7</v>
      </c>
      <c r="F89">
        <v>19.399999999999999</v>
      </c>
      <c r="G89">
        <v>77.3</v>
      </c>
      <c r="H89">
        <v>48</v>
      </c>
      <c r="I89">
        <v>50.5</v>
      </c>
      <c r="J89">
        <f t="shared" si="12"/>
        <v>-1.8999999999999986</v>
      </c>
      <c r="K89">
        <v>54.1</v>
      </c>
      <c r="L89">
        <f t="shared" si="13"/>
        <v>-1.8999999999999986</v>
      </c>
      <c r="M89">
        <v>102.5</v>
      </c>
      <c r="N89">
        <f t="shared" si="14"/>
        <v>-5.3499999999999943</v>
      </c>
      <c r="O89">
        <v>110.9</v>
      </c>
      <c r="P89">
        <f t="shared" si="15"/>
        <v>3.0500000000000114</v>
      </c>
      <c r="Q89">
        <f t="shared" si="16"/>
        <v>-8.4000000000000057</v>
      </c>
      <c r="R89">
        <v>0</v>
      </c>
    </row>
    <row r="90" spans="1:18" x14ac:dyDescent="0.55000000000000004">
      <c r="A90" t="s">
        <v>38</v>
      </c>
      <c r="B90">
        <v>98.9</v>
      </c>
      <c r="C90">
        <f t="shared" si="11"/>
        <v>-3.5</v>
      </c>
      <c r="D90">
        <v>15.8</v>
      </c>
      <c r="E90">
        <v>12.2</v>
      </c>
      <c r="F90">
        <v>23.7</v>
      </c>
      <c r="G90">
        <v>77</v>
      </c>
      <c r="H90">
        <v>49.2</v>
      </c>
      <c r="I90">
        <v>50.3</v>
      </c>
      <c r="J90">
        <f t="shared" si="12"/>
        <v>-2.1000000000000014</v>
      </c>
      <c r="K90">
        <v>54</v>
      </c>
      <c r="L90">
        <f t="shared" si="13"/>
        <v>-2</v>
      </c>
      <c r="M90">
        <v>105</v>
      </c>
      <c r="N90">
        <f t="shared" si="14"/>
        <v>-2.8499999999999943</v>
      </c>
      <c r="O90">
        <v>115.1</v>
      </c>
      <c r="P90">
        <f t="shared" si="15"/>
        <v>7.25</v>
      </c>
      <c r="Q90">
        <f t="shared" si="16"/>
        <v>-10.099999999999994</v>
      </c>
      <c r="R90">
        <v>0</v>
      </c>
    </row>
    <row r="91" spans="1:18" x14ac:dyDescent="0.55000000000000004">
      <c r="A91" t="s">
        <v>32</v>
      </c>
      <c r="B91">
        <v>102</v>
      </c>
      <c r="C91">
        <f t="shared" si="11"/>
        <v>-0.40000000000000568</v>
      </c>
      <c r="D91">
        <v>15.1</v>
      </c>
      <c r="E91">
        <v>12.4</v>
      </c>
      <c r="F91">
        <v>22.1</v>
      </c>
      <c r="G91">
        <v>76.099999999999994</v>
      </c>
      <c r="H91">
        <v>48.5</v>
      </c>
      <c r="I91">
        <v>49</v>
      </c>
      <c r="J91">
        <f t="shared" si="12"/>
        <v>-3.3999999999999986</v>
      </c>
      <c r="K91">
        <v>52.9</v>
      </c>
      <c r="L91">
        <f t="shared" si="13"/>
        <v>-3.1000000000000014</v>
      </c>
      <c r="M91">
        <v>102.1</v>
      </c>
      <c r="N91">
        <f t="shared" si="14"/>
        <v>-5.75</v>
      </c>
      <c r="O91">
        <v>110.9</v>
      </c>
      <c r="P91">
        <f t="shared" si="15"/>
        <v>3.0500000000000114</v>
      </c>
      <c r="Q91">
        <f t="shared" si="16"/>
        <v>-8.8000000000000114</v>
      </c>
      <c r="R91">
        <v>0</v>
      </c>
    </row>
    <row r="92" spans="1:18" x14ac:dyDescent="0.55000000000000004">
      <c r="A92" t="s">
        <v>29</v>
      </c>
      <c r="B92">
        <v>101.8</v>
      </c>
      <c r="C92">
        <f>B92-99.6</f>
        <v>2.2000000000000028</v>
      </c>
      <c r="D92">
        <v>21.1</v>
      </c>
      <c r="E92">
        <v>14.1</v>
      </c>
      <c r="F92">
        <v>21</v>
      </c>
      <c r="G92">
        <v>76.3</v>
      </c>
      <c r="H92">
        <v>50.6</v>
      </c>
      <c r="I92">
        <v>56.9</v>
      </c>
      <c r="J92">
        <f>I92-52.1</f>
        <v>4.7999999999999972</v>
      </c>
      <c r="K92">
        <v>60.3</v>
      </c>
      <c r="L92">
        <f>K92-55.6</f>
        <v>4.6999999999999957</v>
      </c>
      <c r="M92">
        <v>112.3</v>
      </c>
      <c r="N92">
        <f>M92-106.2</f>
        <v>6.0999999999999943</v>
      </c>
      <c r="O92">
        <v>104.2</v>
      </c>
      <c r="P92">
        <f>O92-106.2</f>
        <v>-2</v>
      </c>
      <c r="Q92">
        <f>M92-O92</f>
        <v>8.0999999999999943</v>
      </c>
      <c r="R92">
        <v>1</v>
      </c>
    </row>
    <row r="93" spans="1:18" x14ac:dyDescent="0.55000000000000004">
      <c r="A93" t="s">
        <v>37</v>
      </c>
      <c r="B93">
        <v>99.7</v>
      </c>
      <c r="C93">
        <f t="shared" ref="C93:C121" si="17">B93-99.6</f>
        <v>0.10000000000000853</v>
      </c>
      <c r="D93">
        <v>16.5</v>
      </c>
      <c r="E93">
        <v>12.7</v>
      </c>
      <c r="F93">
        <v>21.3</v>
      </c>
      <c r="G93">
        <v>79.900000000000006</v>
      </c>
      <c r="H93">
        <v>50.8</v>
      </c>
      <c r="I93">
        <v>55.1</v>
      </c>
      <c r="J93">
        <f t="shared" ref="J93:J121" si="18">I93-52.1</f>
        <v>3</v>
      </c>
      <c r="K93">
        <v>59</v>
      </c>
      <c r="L93">
        <f t="shared" ref="L93:L121" si="19">K93-55.6</f>
        <v>3.3999999999999986</v>
      </c>
      <c r="M93">
        <v>112.2</v>
      </c>
      <c r="N93">
        <f t="shared" ref="N93:N120" si="20">M93-106.2</f>
        <v>6</v>
      </c>
      <c r="O93">
        <v>103.8</v>
      </c>
      <c r="P93">
        <f t="shared" ref="P93:P121" si="21">O93-106.2</f>
        <v>-2.4000000000000057</v>
      </c>
      <c r="Q93">
        <f t="shared" ref="Q93:Q154" si="22">M93-O93</f>
        <v>8.4000000000000057</v>
      </c>
      <c r="R93">
        <v>0</v>
      </c>
    </row>
    <row r="94" spans="1:18" x14ac:dyDescent="0.55000000000000004">
      <c r="A94" t="s">
        <v>38</v>
      </c>
      <c r="B94">
        <v>100.1</v>
      </c>
      <c r="C94">
        <f t="shared" si="17"/>
        <v>0.5</v>
      </c>
      <c r="D94">
        <v>17.7</v>
      </c>
      <c r="E94">
        <v>12.6</v>
      </c>
      <c r="F94">
        <v>20</v>
      </c>
      <c r="G94">
        <v>77.3</v>
      </c>
      <c r="H94">
        <v>49.1</v>
      </c>
      <c r="I94">
        <v>54.7</v>
      </c>
      <c r="J94">
        <f t="shared" si="18"/>
        <v>2.6000000000000014</v>
      </c>
      <c r="K94">
        <v>58.4</v>
      </c>
      <c r="L94">
        <f t="shared" si="19"/>
        <v>2.7999999999999972</v>
      </c>
      <c r="M94">
        <v>110.6</v>
      </c>
      <c r="N94">
        <f t="shared" si="20"/>
        <v>4.3999999999999915</v>
      </c>
      <c r="O94">
        <v>109.5</v>
      </c>
      <c r="P94">
        <f t="shared" si="21"/>
        <v>3.2999999999999972</v>
      </c>
      <c r="Q94">
        <f t="shared" si="22"/>
        <v>1.0999999999999943</v>
      </c>
      <c r="R94">
        <v>1</v>
      </c>
    </row>
    <row r="95" spans="1:18" x14ac:dyDescent="0.55000000000000004">
      <c r="A95" t="s">
        <v>26</v>
      </c>
      <c r="B95">
        <v>99.8</v>
      </c>
      <c r="C95">
        <f t="shared" si="17"/>
        <v>0.20000000000000284</v>
      </c>
      <c r="D95">
        <v>18.100000000000001</v>
      </c>
      <c r="E95">
        <v>12.1</v>
      </c>
      <c r="F95">
        <v>23</v>
      </c>
      <c r="G95">
        <v>77.7</v>
      </c>
      <c r="H95">
        <v>50.9</v>
      </c>
      <c r="I95">
        <v>53.9</v>
      </c>
      <c r="J95">
        <f t="shared" si="18"/>
        <v>1.7999999999999972</v>
      </c>
      <c r="K95">
        <v>57.5</v>
      </c>
      <c r="L95">
        <f t="shared" si="19"/>
        <v>1.8999999999999986</v>
      </c>
      <c r="M95">
        <v>111</v>
      </c>
      <c r="N95">
        <f t="shared" si="20"/>
        <v>4.7999999999999972</v>
      </c>
      <c r="O95">
        <v>103.4</v>
      </c>
      <c r="P95">
        <f t="shared" si="21"/>
        <v>-2.7999999999999972</v>
      </c>
      <c r="Q95">
        <f t="shared" si="22"/>
        <v>7.5999999999999943</v>
      </c>
      <c r="R95">
        <v>0</v>
      </c>
    </row>
    <row r="96" spans="1:18" x14ac:dyDescent="0.55000000000000004">
      <c r="A96" t="s">
        <v>23</v>
      </c>
      <c r="B96">
        <v>102.7</v>
      </c>
      <c r="C96">
        <f t="shared" si="17"/>
        <v>3.1000000000000085</v>
      </c>
      <c r="D96">
        <v>19.2</v>
      </c>
      <c r="E96">
        <v>13.3</v>
      </c>
      <c r="F96">
        <v>20</v>
      </c>
      <c r="G96">
        <v>76.7</v>
      </c>
      <c r="H96">
        <v>49.4</v>
      </c>
      <c r="I96">
        <v>54.1</v>
      </c>
      <c r="J96">
        <f t="shared" si="18"/>
        <v>2</v>
      </c>
      <c r="K96">
        <v>57.3</v>
      </c>
      <c r="L96">
        <f t="shared" si="19"/>
        <v>1.6999999999999957</v>
      </c>
      <c r="M96">
        <v>107.7</v>
      </c>
      <c r="N96">
        <f t="shared" si="20"/>
        <v>1.5</v>
      </c>
      <c r="O96">
        <v>105.6</v>
      </c>
      <c r="P96">
        <f t="shared" si="21"/>
        <v>-0.60000000000000853</v>
      </c>
      <c r="Q96">
        <f t="shared" si="22"/>
        <v>2.1000000000000085</v>
      </c>
      <c r="R96">
        <v>0</v>
      </c>
    </row>
    <row r="97" spans="1:18" x14ac:dyDescent="0.55000000000000004">
      <c r="A97" t="s">
        <v>16</v>
      </c>
      <c r="B97">
        <v>98.5</v>
      </c>
      <c r="C97">
        <f t="shared" si="17"/>
        <v>-1.0999999999999943</v>
      </c>
      <c r="D97">
        <v>17.8</v>
      </c>
      <c r="E97">
        <v>12.9</v>
      </c>
      <c r="F97">
        <v>20.399999999999999</v>
      </c>
      <c r="G97">
        <v>75.900000000000006</v>
      </c>
      <c r="H97">
        <v>48.3</v>
      </c>
      <c r="I97">
        <v>53.1</v>
      </c>
      <c r="J97">
        <f t="shared" si="18"/>
        <v>1</v>
      </c>
      <c r="K97">
        <v>57.1</v>
      </c>
      <c r="L97">
        <f t="shared" si="19"/>
        <v>1.5</v>
      </c>
      <c r="M97">
        <v>107.8</v>
      </c>
      <c r="N97">
        <f t="shared" si="20"/>
        <v>1.5999999999999943</v>
      </c>
      <c r="O97">
        <v>107.1</v>
      </c>
      <c r="P97">
        <f t="shared" si="21"/>
        <v>0.89999999999999147</v>
      </c>
      <c r="Q97">
        <f t="shared" si="22"/>
        <v>0.70000000000000284</v>
      </c>
      <c r="R97">
        <v>0</v>
      </c>
    </row>
    <row r="98" spans="1:18" x14ac:dyDescent="0.55000000000000004">
      <c r="A98" t="s">
        <v>17</v>
      </c>
      <c r="B98">
        <v>99.1</v>
      </c>
      <c r="C98">
        <f t="shared" si="17"/>
        <v>-0.5</v>
      </c>
      <c r="D98">
        <v>18.399999999999999</v>
      </c>
      <c r="E98">
        <v>13.4</v>
      </c>
      <c r="F98">
        <v>25.7</v>
      </c>
      <c r="G98">
        <v>77.5</v>
      </c>
      <c r="H98">
        <v>51.7</v>
      </c>
      <c r="I98">
        <v>53.6</v>
      </c>
      <c r="J98">
        <f t="shared" si="18"/>
        <v>1.5</v>
      </c>
      <c r="K98">
        <v>57</v>
      </c>
      <c r="L98">
        <f t="shared" si="19"/>
        <v>1.3999999999999986</v>
      </c>
      <c r="M98">
        <v>109.6</v>
      </c>
      <c r="N98">
        <f t="shared" si="20"/>
        <v>3.3999999999999915</v>
      </c>
      <c r="O98">
        <v>108.8</v>
      </c>
      <c r="P98">
        <f t="shared" si="21"/>
        <v>2.5999999999999943</v>
      </c>
      <c r="Q98">
        <f t="shared" si="22"/>
        <v>0.79999999999999716</v>
      </c>
      <c r="R98">
        <v>0</v>
      </c>
    </row>
    <row r="99" spans="1:18" x14ac:dyDescent="0.55000000000000004">
      <c r="A99" t="s">
        <v>22</v>
      </c>
      <c r="B99">
        <v>102.2</v>
      </c>
      <c r="C99">
        <f t="shared" si="17"/>
        <v>2.6000000000000085</v>
      </c>
      <c r="D99">
        <v>19.3</v>
      </c>
      <c r="E99">
        <v>14.6</v>
      </c>
      <c r="F99">
        <v>25.3</v>
      </c>
      <c r="G99">
        <v>78.599999999999994</v>
      </c>
      <c r="H99">
        <v>52.9</v>
      </c>
      <c r="I99">
        <v>53.5</v>
      </c>
      <c r="J99">
        <f t="shared" si="18"/>
        <v>1.3999999999999986</v>
      </c>
      <c r="K99">
        <v>56.8</v>
      </c>
      <c r="L99">
        <f t="shared" si="19"/>
        <v>1.1999999999999957</v>
      </c>
      <c r="M99">
        <v>107.4</v>
      </c>
      <c r="N99">
        <f t="shared" si="20"/>
        <v>1.2000000000000028</v>
      </c>
      <c r="O99">
        <v>102</v>
      </c>
      <c r="P99">
        <f t="shared" si="21"/>
        <v>-4.2000000000000028</v>
      </c>
      <c r="Q99">
        <f t="shared" si="22"/>
        <v>5.4000000000000057</v>
      </c>
      <c r="R99">
        <v>0</v>
      </c>
    </row>
    <row r="100" spans="1:18" x14ac:dyDescent="0.55000000000000004">
      <c r="A100" t="s">
        <v>35</v>
      </c>
      <c r="B100">
        <v>98.3</v>
      </c>
      <c r="C100">
        <f t="shared" si="17"/>
        <v>-1.2999999999999972</v>
      </c>
      <c r="D100">
        <v>17.2</v>
      </c>
      <c r="E100">
        <v>11.4</v>
      </c>
      <c r="F100">
        <v>24.4</v>
      </c>
      <c r="G100">
        <v>76.400000000000006</v>
      </c>
      <c r="H100">
        <v>50.1</v>
      </c>
      <c r="I100">
        <v>52.3</v>
      </c>
      <c r="J100">
        <f t="shared" si="18"/>
        <v>0.19999999999999574</v>
      </c>
      <c r="K100">
        <v>56.6</v>
      </c>
      <c r="L100">
        <f t="shared" si="19"/>
        <v>1</v>
      </c>
      <c r="M100">
        <v>110.8</v>
      </c>
      <c r="N100">
        <f t="shared" si="20"/>
        <v>4.5999999999999943</v>
      </c>
      <c r="O100">
        <v>108.4</v>
      </c>
      <c r="P100">
        <f t="shared" si="21"/>
        <v>2.2000000000000028</v>
      </c>
      <c r="Q100">
        <f t="shared" si="22"/>
        <v>2.3999999999999915</v>
      </c>
      <c r="R100">
        <v>0</v>
      </c>
    </row>
    <row r="101" spans="1:18" x14ac:dyDescent="0.55000000000000004">
      <c r="A101" t="s">
        <v>12</v>
      </c>
      <c r="B101">
        <v>101.1</v>
      </c>
      <c r="C101">
        <f t="shared" si="17"/>
        <v>1.5</v>
      </c>
      <c r="D101">
        <v>16.7</v>
      </c>
      <c r="E101">
        <v>13.2</v>
      </c>
      <c r="F101">
        <v>23.5</v>
      </c>
      <c r="G101">
        <v>76.099999999999994</v>
      </c>
      <c r="H101">
        <v>50.1</v>
      </c>
      <c r="I101">
        <v>52.7</v>
      </c>
      <c r="J101">
        <f t="shared" si="18"/>
        <v>0.60000000000000142</v>
      </c>
      <c r="K101">
        <v>56.4</v>
      </c>
      <c r="L101">
        <f t="shared" si="19"/>
        <v>0.79999999999999716</v>
      </c>
      <c r="M101">
        <v>107.7</v>
      </c>
      <c r="N101">
        <f t="shared" si="20"/>
        <v>1.5</v>
      </c>
      <c r="O101">
        <v>107.7</v>
      </c>
      <c r="P101">
        <f t="shared" si="21"/>
        <v>1.5</v>
      </c>
      <c r="Q101">
        <f t="shared" si="22"/>
        <v>0</v>
      </c>
      <c r="R101">
        <v>0</v>
      </c>
    </row>
    <row r="102" spans="1:18" x14ac:dyDescent="0.55000000000000004">
      <c r="A102" t="s">
        <v>13</v>
      </c>
      <c r="B102">
        <v>97.8</v>
      </c>
      <c r="C102">
        <f t="shared" si="17"/>
        <v>-1.7999999999999972</v>
      </c>
      <c r="D102">
        <v>17.3</v>
      </c>
      <c r="E102">
        <v>13.7</v>
      </c>
      <c r="F102">
        <v>21.5</v>
      </c>
      <c r="G102">
        <v>79.8</v>
      </c>
      <c r="H102">
        <v>51</v>
      </c>
      <c r="I102">
        <v>52.7</v>
      </c>
      <c r="J102">
        <f t="shared" si="18"/>
        <v>0.60000000000000142</v>
      </c>
      <c r="K102">
        <v>56.4</v>
      </c>
      <c r="L102">
        <f t="shared" si="19"/>
        <v>0.79999999999999716</v>
      </c>
      <c r="M102">
        <v>106.2</v>
      </c>
      <c r="N102">
        <f t="shared" si="20"/>
        <v>0</v>
      </c>
      <c r="O102">
        <v>101.6</v>
      </c>
      <c r="P102">
        <f t="shared" si="21"/>
        <v>-4.6000000000000085</v>
      </c>
      <c r="Q102">
        <f t="shared" si="22"/>
        <v>4.6000000000000085</v>
      </c>
      <c r="R102">
        <v>0</v>
      </c>
    </row>
    <row r="103" spans="1:18" x14ac:dyDescent="0.55000000000000004">
      <c r="A103" t="s">
        <v>28</v>
      </c>
      <c r="B103">
        <v>98.9</v>
      </c>
      <c r="C103">
        <f t="shared" si="17"/>
        <v>-0.69999999999998863</v>
      </c>
      <c r="D103">
        <v>18.7</v>
      </c>
      <c r="E103">
        <v>13.3</v>
      </c>
      <c r="F103">
        <v>23.5</v>
      </c>
      <c r="G103">
        <v>77.099999999999994</v>
      </c>
      <c r="H103">
        <v>50.3</v>
      </c>
      <c r="I103">
        <v>52.5</v>
      </c>
      <c r="J103">
        <f t="shared" si="18"/>
        <v>0.39999999999999858</v>
      </c>
      <c r="K103">
        <v>56</v>
      </c>
      <c r="L103">
        <f t="shared" si="19"/>
        <v>0.39999999999999858</v>
      </c>
      <c r="M103">
        <v>106.9</v>
      </c>
      <c r="N103">
        <f t="shared" si="20"/>
        <v>0.70000000000000284</v>
      </c>
      <c r="O103">
        <v>106.2</v>
      </c>
      <c r="P103">
        <f t="shared" si="21"/>
        <v>0</v>
      </c>
      <c r="Q103">
        <f t="shared" si="22"/>
        <v>0.70000000000000284</v>
      </c>
      <c r="R103">
        <v>0</v>
      </c>
    </row>
    <row r="104" spans="1:18" x14ac:dyDescent="0.55000000000000004">
      <c r="A104" t="s">
        <v>24</v>
      </c>
      <c r="B104">
        <v>98.2</v>
      </c>
      <c r="C104">
        <f t="shared" si="17"/>
        <v>-1.3999999999999915</v>
      </c>
      <c r="D104">
        <v>17</v>
      </c>
      <c r="E104">
        <v>12.3</v>
      </c>
      <c r="F104">
        <v>22.7</v>
      </c>
      <c r="G104">
        <v>76.2</v>
      </c>
      <c r="H104">
        <v>49.6</v>
      </c>
      <c r="I104">
        <v>52.5</v>
      </c>
      <c r="J104">
        <f t="shared" si="18"/>
        <v>0.39999999999999858</v>
      </c>
      <c r="K104">
        <v>55.7</v>
      </c>
      <c r="L104">
        <f t="shared" si="19"/>
        <v>0.10000000000000142</v>
      </c>
      <c r="M104">
        <v>107.2</v>
      </c>
      <c r="N104">
        <f t="shared" si="20"/>
        <v>1</v>
      </c>
      <c r="O104">
        <v>105.6</v>
      </c>
      <c r="P104">
        <f t="shared" si="21"/>
        <v>-0.60000000000000853</v>
      </c>
      <c r="Q104">
        <f t="shared" si="22"/>
        <v>1.6000000000000085</v>
      </c>
      <c r="R104">
        <v>0</v>
      </c>
    </row>
    <row r="105" spans="1:18" x14ac:dyDescent="0.55000000000000004">
      <c r="A105" t="s">
        <v>21</v>
      </c>
      <c r="B105">
        <v>98.2</v>
      </c>
      <c r="C105">
        <f t="shared" si="17"/>
        <v>-1.3999999999999915</v>
      </c>
      <c r="D105">
        <v>17.2</v>
      </c>
      <c r="E105">
        <v>13</v>
      </c>
      <c r="F105">
        <v>21.5</v>
      </c>
      <c r="G105">
        <v>78.400000000000006</v>
      </c>
      <c r="H105">
        <v>50.3</v>
      </c>
      <c r="I105">
        <v>51.8</v>
      </c>
      <c r="J105">
        <f t="shared" si="18"/>
        <v>-0.30000000000000426</v>
      </c>
      <c r="K105">
        <v>55.2</v>
      </c>
      <c r="L105">
        <f t="shared" si="19"/>
        <v>-0.39999999999999858</v>
      </c>
      <c r="M105">
        <v>105.2</v>
      </c>
      <c r="N105">
        <f t="shared" si="20"/>
        <v>-1</v>
      </c>
      <c r="O105">
        <v>101.5</v>
      </c>
      <c r="P105">
        <f t="shared" si="21"/>
        <v>-4.7000000000000028</v>
      </c>
      <c r="Q105">
        <f t="shared" si="22"/>
        <v>3.7000000000000028</v>
      </c>
      <c r="R105">
        <v>0</v>
      </c>
    </row>
    <row r="106" spans="1:18" x14ac:dyDescent="0.55000000000000004">
      <c r="A106" t="s">
        <v>11</v>
      </c>
      <c r="B106">
        <v>101.1</v>
      </c>
      <c r="C106">
        <f t="shared" si="17"/>
        <v>1.5</v>
      </c>
      <c r="D106">
        <v>17.5</v>
      </c>
      <c r="E106">
        <v>13.6</v>
      </c>
      <c r="F106">
        <v>21</v>
      </c>
      <c r="G106">
        <v>77</v>
      </c>
      <c r="H106">
        <v>48.7</v>
      </c>
      <c r="I106">
        <v>51.4</v>
      </c>
      <c r="J106">
        <f t="shared" si="18"/>
        <v>-0.70000000000000284</v>
      </c>
      <c r="K106">
        <v>55.1</v>
      </c>
      <c r="L106">
        <f t="shared" si="19"/>
        <v>-0.5</v>
      </c>
      <c r="M106">
        <v>104.3</v>
      </c>
      <c r="N106">
        <f t="shared" si="20"/>
        <v>-1.9000000000000057</v>
      </c>
      <c r="O106">
        <v>108.5</v>
      </c>
      <c r="P106">
        <f t="shared" si="21"/>
        <v>2.2999999999999972</v>
      </c>
      <c r="Q106">
        <f t="shared" si="22"/>
        <v>-4.2000000000000028</v>
      </c>
      <c r="R106">
        <v>0</v>
      </c>
    </row>
    <row r="107" spans="1:18" x14ac:dyDescent="0.55000000000000004">
      <c r="A107" t="s">
        <v>27</v>
      </c>
      <c r="B107">
        <v>97.8</v>
      </c>
      <c r="C107">
        <f t="shared" si="17"/>
        <v>-1.7999999999999972</v>
      </c>
      <c r="D107">
        <v>17.3</v>
      </c>
      <c r="E107">
        <v>13.3</v>
      </c>
      <c r="F107">
        <v>21.5</v>
      </c>
      <c r="G107">
        <v>79</v>
      </c>
      <c r="H107">
        <v>50.2</v>
      </c>
      <c r="I107">
        <v>52</v>
      </c>
      <c r="J107">
        <f t="shared" si="18"/>
        <v>-0.10000000000000142</v>
      </c>
      <c r="K107">
        <v>55.1</v>
      </c>
      <c r="L107">
        <f t="shared" si="19"/>
        <v>-0.5</v>
      </c>
      <c r="M107">
        <v>104.5</v>
      </c>
      <c r="N107">
        <f t="shared" si="20"/>
        <v>-1.7000000000000028</v>
      </c>
      <c r="O107">
        <v>104</v>
      </c>
      <c r="P107">
        <f t="shared" si="21"/>
        <v>-2.2000000000000028</v>
      </c>
      <c r="Q107">
        <f t="shared" si="22"/>
        <v>0.5</v>
      </c>
      <c r="R107">
        <v>0</v>
      </c>
    </row>
    <row r="108" spans="1:18" x14ac:dyDescent="0.55000000000000004">
      <c r="A108" t="s">
        <v>15</v>
      </c>
      <c r="B108">
        <v>98.8</v>
      </c>
      <c r="C108">
        <f t="shared" si="17"/>
        <v>-0.79999999999999716</v>
      </c>
      <c r="D108">
        <v>15.1</v>
      </c>
      <c r="E108">
        <v>12.3</v>
      </c>
      <c r="F108">
        <v>23.3</v>
      </c>
      <c r="G108">
        <v>79.099999999999994</v>
      </c>
      <c r="H108">
        <v>51.4</v>
      </c>
      <c r="I108">
        <v>51.1</v>
      </c>
      <c r="J108">
        <f t="shared" si="18"/>
        <v>-1</v>
      </c>
      <c r="K108">
        <v>54.9</v>
      </c>
      <c r="L108">
        <f t="shared" si="19"/>
        <v>-0.70000000000000284</v>
      </c>
      <c r="M108">
        <v>106.1</v>
      </c>
      <c r="N108">
        <f t="shared" si="20"/>
        <v>-0.10000000000000853</v>
      </c>
      <c r="O108">
        <v>104.2</v>
      </c>
      <c r="P108">
        <f t="shared" si="21"/>
        <v>-2</v>
      </c>
      <c r="Q108">
        <f t="shared" si="22"/>
        <v>1.8999999999999915</v>
      </c>
      <c r="R108">
        <v>0</v>
      </c>
    </row>
    <row r="109" spans="1:18" x14ac:dyDescent="0.55000000000000004">
      <c r="A109" t="s">
        <v>33</v>
      </c>
      <c r="B109">
        <v>100.5</v>
      </c>
      <c r="C109">
        <f t="shared" si="17"/>
        <v>0.90000000000000568</v>
      </c>
      <c r="D109">
        <v>16.3</v>
      </c>
      <c r="E109">
        <v>11.4</v>
      </c>
      <c r="F109">
        <v>22.2</v>
      </c>
      <c r="G109">
        <v>80.8</v>
      </c>
      <c r="H109">
        <v>51</v>
      </c>
      <c r="I109">
        <v>50.8</v>
      </c>
      <c r="J109">
        <f t="shared" si="18"/>
        <v>-1.3000000000000043</v>
      </c>
      <c r="K109">
        <v>54.9</v>
      </c>
      <c r="L109">
        <f t="shared" si="19"/>
        <v>-0.70000000000000284</v>
      </c>
      <c r="M109">
        <v>107</v>
      </c>
      <c r="N109">
        <f t="shared" si="20"/>
        <v>0.79999999999999716</v>
      </c>
      <c r="O109">
        <v>107</v>
      </c>
      <c r="P109">
        <f t="shared" si="21"/>
        <v>0.79999999999999716</v>
      </c>
      <c r="Q109">
        <f t="shared" si="22"/>
        <v>0</v>
      </c>
      <c r="R109">
        <v>0</v>
      </c>
    </row>
    <row r="110" spans="1:18" x14ac:dyDescent="0.55000000000000004">
      <c r="A110" t="s">
        <v>34</v>
      </c>
      <c r="B110">
        <v>102.6</v>
      </c>
      <c r="C110">
        <f t="shared" si="17"/>
        <v>3</v>
      </c>
      <c r="D110">
        <v>17.2</v>
      </c>
      <c r="E110">
        <v>13.8</v>
      </c>
      <c r="F110">
        <v>23.6</v>
      </c>
      <c r="G110">
        <v>77.7</v>
      </c>
      <c r="H110">
        <v>50.9</v>
      </c>
      <c r="I110">
        <v>51.7</v>
      </c>
      <c r="J110">
        <f t="shared" si="18"/>
        <v>-0.39999999999999858</v>
      </c>
      <c r="K110">
        <v>54.8</v>
      </c>
      <c r="L110">
        <f t="shared" si="19"/>
        <v>-0.80000000000000426</v>
      </c>
      <c r="M110">
        <v>104.2</v>
      </c>
      <c r="N110">
        <f t="shared" si="20"/>
        <v>-2</v>
      </c>
      <c r="O110">
        <v>105.6</v>
      </c>
      <c r="P110">
        <f t="shared" si="21"/>
        <v>-0.60000000000000853</v>
      </c>
      <c r="Q110">
        <f t="shared" si="22"/>
        <v>-1.3999999999999915</v>
      </c>
      <c r="R110">
        <v>0</v>
      </c>
    </row>
    <row r="111" spans="1:18" x14ac:dyDescent="0.55000000000000004">
      <c r="A111" t="s">
        <v>18</v>
      </c>
      <c r="B111">
        <v>100.6</v>
      </c>
      <c r="C111">
        <f t="shared" si="17"/>
        <v>1</v>
      </c>
      <c r="D111">
        <v>17.7</v>
      </c>
      <c r="E111">
        <v>14.1</v>
      </c>
      <c r="F111">
        <v>21.1</v>
      </c>
      <c r="G111">
        <v>76.2</v>
      </c>
      <c r="H111">
        <v>48.7</v>
      </c>
      <c r="I111">
        <v>51.2</v>
      </c>
      <c r="J111">
        <f t="shared" si="18"/>
        <v>-0.89999999999999858</v>
      </c>
      <c r="K111">
        <v>54.7</v>
      </c>
      <c r="L111">
        <f t="shared" si="19"/>
        <v>-0.89999999999999858</v>
      </c>
      <c r="M111">
        <v>102.4</v>
      </c>
      <c r="N111">
        <f t="shared" si="20"/>
        <v>-3.7999999999999972</v>
      </c>
      <c r="O111">
        <v>108.2</v>
      </c>
      <c r="P111">
        <f t="shared" si="21"/>
        <v>2</v>
      </c>
      <c r="Q111">
        <f t="shared" si="22"/>
        <v>-5.7999999999999972</v>
      </c>
      <c r="R111">
        <v>0</v>
      </c>
    </row>
    <row r="112" spans="1:18" x14ac:dyDescent="0.55000000000000004">
      <c r="A112" t="s">
        <v>40</v>
      </c>
      <c r="B112">
        <v>99.2</v>
      </c>
      <c r="C112">
        <f t="shared" si="17"/>
        <v>-0.39999999999999147</v>
      </c>
      <c r="D112">
        <v>15.9</v>
      </c>
      <c r="E112">
        <v>12.4</v>
      </c>
      <c r="F112">
        <v>27.7</v>
      </c>
      <c r="G112">
        <v>77.400000000000006</v>
      </c>
      <c r="H112">
        <v>51.7</v>
      </c>
      <c r="I112">
        <v>51.4</v>
      </c>
      <c r="J112">
        <f t="shared" si="18"/>
        <v>-0.70000000000000284</v>
      </c>
      <c r="K112">
        <v>54.6</v>
      </c>
      <c r="L112">
        <f t="shared" si="19"/>
        <v>-1</v>
      </c>
      <c r="M112">
        <v>107.7</v>
      </c>
      <c r="N112">
        <f t="shared" si="20"/>
        <v>1.5</v>
      </c>
      <c r="O112">
        <v>104.7</v>
      </c>
      <c r="P112">
        <f t="shared" si="21"/>
        <v>-1.5</v>
      </c>
      <c r="Q112">
        <f t="shared" si="22"/>
        <v>3</v>
      </c>
      <c r="R112">
        <v>0</v>
      </c>
    </row>
    <row r="113" spans="1:18" x14ac:dyDescent="0.55000000000000004">
      <c r="A113" t="s">
        <v>39</v>
      </c>
      <c r="B113">
        <v>100.3</v>
      </c>
      <c r="C113">
        <f t="shared" si="17"/>
        <v>0.70000000000000284</v>
      </c>
      <c r="D113">
        <v>17.600000000000001</v>
      </c>
      <c r="E113">
        <v>13.3</v>
      </c>
      <c r="F113">
        <v>20</v>
      </c>
      <c r="G113">
        <v>75.599999999999994</v>
      </c>
      <c r="H113">
        <v>47.6</v>
      </c>
      <c r="I113">
        <v>51.2</v>
      </c>
      <c r="J113">
        <f t="shared" si="18"/>
        <v>-0.89999999999999858</v>
      </c>
      <c r="K113">
        <v>54.5</v>
      </c>
      <c r="L113">
        <f t="shared" si="19"/>
        <v>-1.1000000000000014</v>
      </c>
      <c r="M113">
        <v>102.8</v>
      </c>
      <c r="N113">
        <f t="shared" si="20"/>
        <v>-3.4000000000000057</v>
      </c>
      <c r="O113">
        <v>107.7</v>
      </c>
      <c r="P113">
        <f t="shared" si="21"/>
        <v>1.5</v>
      </c>
      <c r="Q113">
        <f t="shared" si="22"/>
        <v>-4.9000000000000057</v>
      </c>
      <c r="R113">
        <v>0</v>
      </c>
    </row>
    <row r="114" spans="1:18" x14ac:dyDescent="0.55000000000000004">
      <c r="A114" t="s">
        <v>19</v>
      </c>
      <c r="B114">
        <v>97.5</v>
      </c>
      <c r="C114">
        <f t="shared" si="17"/>
        <v>-2.0999999999999943</v>
      </c>
      <c r="D114">
        <v>17.600000000000001</v>
      </c>
      <c r="E114">
        <v>11.5</v>
      </c>
      <c r="F114">
        <v>18</v>
      </c>
      <c r="G114">
        <v>78.900000000000006</v>
      </c>
      <c r="H114">
        <v>47.4</v>
      </c>
      <c r="I114">
        <v>51.3</v>
      </c>
      <c r="J114">
        <f t="shared" si="18"/>
        <v>-0.80000000000000426</v>
      </c>
      <c r="K114">
        <v>54.4</v>
      </c>
      <c r="L114">
        <f t="shared" si="19"/>
        <v>-1.2000000000000028</v>
      </c>
      <c r="M114">
        <v>104.1</v>
      </c>
      <c r="N114">
        <f t="shared" si="20"/>
        <v>-2.1000000000000085</v>
      </c>
      <c r="O114">
        <v>107.4</v>
      </c>
      <c r="P114">
        <f t="shared" si="21"/>
        <v>1.2000000000000028</v>
      </c>
      <c r="Q114">
        <f t="shared" si="22"/>
        <v>-3.3000000000000114</v>
      </c>
      <c r="R114">
        <v>0</v>
      </c>
    </row>
    <row r="115" spans="1:18" x14ac:dyDescent="0.55000000000000004">
      <c r="A115" t="s">
        <v>32</v>
      </c>
      <c r="B115">
        <v>99.2</v>
      </c>
      <c r="C115">
        <f t="shared" si="17"/>
        <v>-0.39999999999999147</v>
      </c>
      <c r="D115">
        <v>17.399999999999999</v>
      </c>
      <c r="E115">
        <v>13.3</v>
      </c>
      <c r="F115">
        <v>24.1</v>
      </c>
      <c r="G115">
        <v>76.7</v>
      </c>
      <c r="H115">
        <v>50.5</v>
      </c>
      <c r="I115">
        <v>51</v>
      </c>
      <c r="J115">
        <f t="shared" si="18"/>
        <v>-1.1000000000000014</v>
      </c>
      <c r="K115">
        <v>54.4</v>
      </c>
      <c r="L115">
        <f t="shared" si="19"/>
        <v>-1.2000000000000028</v>
      </c>
      <c r="M115">
        <v>104.1</v>
      </c>
      <c r="N115">
        <f t="shared" si="20"/>
        <v>-2.1000000000000085</v>
      </c>
      <c r="O115">
        <v>108.4</v>
      </c>
      <c r="P115">
        <f t="shared" si="21"/>
        <v>2.2000000000000028</v>
      </c>
      <c r="Q115">
        <f t="shared" si="22"/>
        <v>-4.3000000000000114</v>
      </c>
      <c r="R115">
        <v>0</v>
      </c>
    </row>
    <row r="116" spans="1:18" x14ac:dyDescent="0.55000000000000004">
      <c r="A116" t="s">
        <v>31</v>
      </c>
      <c r="B116">
        <v>97.2</v>
      </c>
      <c r="C116">
        <f t="shared" si="17"/>
        <v>-2.3999999999999915</v>
      </c>
      <c r="D116">
        <v>17.5</v>
      </c>
      <c r="E116">
        <v>12.2</v>
      </c>
      <c r="F116">
        <v>23.7</v>
      </c>
      <c r="G116">
        <v>78.599999999999994</v>
      </c>
      <c r="H116">
        <v>51</v>
      </c>
      <c r="I116">
        <v>50.7</v>
      </c>
      <c r="J116">
        <f t="shared" si="18"/>
        <v>-1.3999999999999986</v>
      </c>
      <c r="K116">
        <v>54.3</v>
      </c>
      <c r="L116">
        <f t="shared" si="19"/>
        <v>-1.3000000000000043</v>
      </c>
      <c r="M116">
        <v>105.5</v>
      </c>
      <c r="N116">
        <f t="shared" si="20"/>
        <v>-0.70000000000000284</v>
      </c>
      <c r="O116">
        <v>102.4</v>
      </c>
      <c r="P116">
        <f t="shared" si="21"/>
        <v>-3.7999999999999972</v>
      </c>
      <c r="Q116">
        <f t="shared" si="22"/>
        <v>3.0999999999999943</v>
      </c>
      <c r="R116">
        <v>0</v>
      </c>
    </row>
    <row r="117" spans="1:18" x14ac:dyDescent="0.55000000000000004">
      <c r="A117" t="s">
        <v>36</v>
      </c>
      <c r="B117">
        <v>98.4</v>
      </c>
      <c r="C117">
        <f t="shared" si="17"/>
        <v>-1.1999999999999886</v>
      </c>
      <c r="D117">
        <v>17.3</v>
      </c>
      <c r="E117">
        <v>12.3</v>
      </c>
      <c r="F117">
        <v>22.7</v>
      </c>
      <c r="G117">
        <v>78.5</v>
      </c>
      <c r="H117">
        <v>50</v>
      </c>
      <c r="I117">
        <v>51.2</v>
      </c>
      <c r="J117">
        <f t="shared" si="18"/>
        <v>-0.89999999999999858</v>
      </c>
      <c r="K117">
        <v>54.3</v>
      </c>
      <c r="L117">
        <f t="shared" si="19"/>
        <v>-1.3000000000000043</v>
      </c>
      <c r="M117">
        <v>104.9</v>
      </c>
      <c r="N117">
        <f t="shared" si="20"/>
        <v>-1.2999999999999972</v>
      </c>
      <c r="O117">
        <v>104.8</v>
      </c>
      <c r="P117">
        <f t="shared" si="21"/>
        <v>-1.4000000000000057</v>
      </c>
      <c r="Q117">
        <f t="shared" si="22"/>
        <v>0.10000000000000853</v>
      </c>
      <c r="R117">
        <v>0</v>
      </c>
    </row>
    <row r="118" spans="1:18" x14ac:dyDescent="0.55000000000000004">
      <c r="A118" t="s">
        <v>25</v>
      </c>
      <c r="B118">
        <v>97.3</v>
      </c>
      <c r="C118">
        <f t="shared" si="17"/>
        <v>-2.2999999999999972</v>
      </c>
      <c r="D118">
        <v>16.8</v>
      </c>
      <c r="E118">
        <v>14</v>
      </c>
      <c r="F118">
        <v>22.4</v>
      </c>
      <c r="G118">
        <v>76.5</v>
      </c>
      <c r="H118">
        <v>48.8</v>
      </c>
      <c r="I118">
        <v>50</v>
      </c>
      <c r="J118">
        <f t="shared" si="18"/>
        <v>-2.1000000000000014</v>
      </c>
      <c r="K118">
        <v>53.9</v>
      </c>
      <c r="L118">
        <f t="shared" si="19"/>
        <v>-1.7000000000000028</v>
      </c>
      <c r="M118">
        <v>101.9</v>
      </c>
      <c r="N118">
        <f t="shared" si="20"/>
        <v>-4.2999999999999972</v>
      </c>
      <c r="O118">
        <v>108.4</v>
      </c>
      <c r="P118">
        <f t="shared" si="21"/>
        <v>2.2000000000000028</v>
      </c>
      <c r="Q118">
        <f t="shared" si="22"/>
        <v>-6.5</v>
      </c>
      <c r="R118">
        <v>0</v>
      </c>
    </row>
    <row r="119" spans="1:18" x14ac:dyDescent="0.55000000000000004">
      <c r="A119" t="s">
        <v>14</v>
      </c>
      <c r="B119">
        <v>102.6</v>
      </c>
      <c r="C119">
        <f t="shared" si="17"/>
        <v>3</v>
      </c>
      <c r="D119">
        <v>15.8</v>
      </c>
      <c r="E119">
        <v>13.9</v>
      </c>
      <c r="F119">
        <v>22.5</v>
      </c>
      <c r="G119">
        <v>76.5</v>
      </c>
      <c r="H119">
        <v>49</v>
      </c>
      <c r="I119">
        <v>49.5</v>
      </c>
      <c r="J119">
        <f t="shared" si="18"/>
        <v>-2.6000000000000014</v>
      </c>
      <c r="K119">
        <v>53.2</v>
      </c>
      <c r="L119">
        <f t="shared" si="19"/>
        <v>-2.3999999999999986</v>
      </c>
      <c r="M119">
        <v>100.8</v>
      </c>
      <c r="N119">
        <f t="shared" si="20"/>
        <v>-5.4000000000000057</v>
      </c>
      <c r="O119">
        <v>110.6</v>
      </c>
      <c r="P119">
        <f t="shared" si="21"/>
        <v>4.3999999999999915</v>
      </c>
      <c r="Q119">
        <f t="shared" si="22"/>
        <v>-9.7999999999999972</v>
      </c>
      <c r="R119">
        <v>0</v>
      </c>
    </row>
    <row r="120" spans="1:18" x14ac:dyDescent="0.55000000000000004">
      <c r="A120" t="s">
        <v>30</v>
      </c>
      <c r="B120">
        <v>100.3</v>
      </c>
      <c r="C120">
        <f t="shared" si="17"/>
        <v>0.70000000000000284</v>
      </c>
      <c r="D120">
        <v>17.399999999999999</v>
      </c>
      <c r="E120">
        <v>12.6</v>
      </c>
      <c r="F120">
        <v>20.6</v>
      </c>
      <c r="G120">
        <v>80.599999999999994</v>
      </c>
      <c r="H120">
        <v>49.4</v>
      </c>
      <c r="I120">
        <v>49.7</v>
      </c>
      <c r="J120">
        <f t="shared" si="18"/>
        <v>-2.3999999999999986</v>
      </c>
      <c r="K120">
        <v>52.9</v>
      </c>
      <c r="L120">
        <f t="shared" si="19"/>
        <v>-2.7000000000000028</v>
      </c>
      <c r="M120">
        <v>101.3</v>
      </c>
      <c r="N120">
        <f t="shared" si="20"/>
        <v>-4.9000000000000057</v>
      </c>
      <c r="O120">
        <v>109.1</v>
      </c>
      <c r="P120">
        <f t="shared" si="21"/>
        <v>2.8999999999999915</v>
      </c>
      <c r="Q120">
        <f t="shared" si="22"/>
        <v>-7.7999999999999972</v>
      </c>
      <c r="R120">
        <v>0</v>
      </c>
    </row>
    <row r="121" spans="1:18" x14ac:dyDescent="0.55000000000000004">
      <c r="A121" t="s">
        <v>20</v>
      </c>
      <c r="B121">
        <v>97.1</v>
      </c>
      <c r="C121">
        <f t="shared" si="17"/>
        <v>-2.5</v>
      </c>
      <c r="D121">
        <v>16.7</v>
      </c>
      <c r="E121">
        <v>12.8</v>
      </c>
      <c r="F121">
        <v>21.5</v>
      </c>
      <c r="G121">
        <v>77.599999999999994</v>
      </c>
      <c r="H121">
        <v>48.3</v>
      </c>
      <c r="I121">
        <v>50.2</v>
      </c>
      <c r="J121">
        <f t="shared" si="18"/>
        <v>-1.8999999999999986</v>
      </c>
      <c r="K121">
        <v>52.9</v>
      </c>
      <c r="L121">
        <f t="shared" si="19"/>
        <v>-2.7000000000000028</v>
      </c>
      <c r="M121">
        <v>101.1</v>
      </c>
      <c r="N121">
        <f>M121-106.2</f>
        <v>-5.1000000000000085</v>
      </c>
      <c r="O121">
        <v>109</v>
      </c>
      <c r="P121">
        <f t="shared" si="21"/>
        <v>2.7999999999999972</v>
      </c>
      <c r="Q121">
        <f t="shared" si="22"/>
        <v>-7.9000000000000057</v>
      </c>
      <c r="R121">
        <v>0</v>
      </c>
    </row>
    <row r="122" spans="1:18" x14ac:dyDescent="0.55000000000000004">
      <c r="A122" t="s">
        <v>29</v>
      </c>
      <c r="B122">
        <v>102.2</v>
      </c>
      <c r="C122">
        <f>B122-98.7</f>
        <v>3.5</v>
      </c>
      <c r="D122">
        <v>21.4</v>
      </c>
      <c r="E122">
        <v>13.2</v>
      </c>
      <c r="F122">
        <v>22.8</v>
      </c>
      <c r="G122">
        <v>74.900000000000006</v>
      </c>
      <c r="H122">
        <v>50.5</v>
      </c>
      <c r="I122">
        <v>56.3</v>
      </c>
      <c r="J122">
        <f>I122-51.4</f>
        <v>4.8999999999999986</v>
      </c>
      <c r="K122">
        <v>59.7</v>
      </c>
      <c r="L122">
        <f>K122-55.2</f>
        <v>4.5</v>
      </c>
      <c r="M122">
        <v>113.2</v>
      </c>
      <c r="N122">
        <f>M122-106.2</f>
        <v>7</v>
      </c>
      <c r="O122">
        <v>101.1</v>
      </c>
      <c r="P122">
        <f>O122-106.2</f>
        <v>-5.1000000000000085</v>
      </c>
      <c r="Q122">
        <f t="shared" si="22"/>
        <v>12.100000000000009</v>
      </c>
      <c r="R122">
        <v>1</v>
      </c>
    </row>
    <row r="123" spans="1:18" x14ac:dyDescent="0.55000000000000004">
      <c r="A123" t="s">
        <v>37</v>
      </c>
      <c r="B123">
        <v>102.5</v>
      </c>
      <c r="C123">
        <f t="shared" ref="C123:C151" si="23">B123-98.7</f>
        <v>3.7999999999999972</v>
      </c>
      <c r="D123">
        <v>18.100000000000001</v>
      </c>
      <c r="E123">
        <v>13.3</v>
      </c>
      <c r="F123">
        <v>24.6</v>
      </c>
      <c r="G123">
        <v>75.8</v>
      </c>
      <c r="H123">
        <v>50.2</v>
      </c>
      <c r="I123">
        <v>54.5</v>
      </c>
      <c r="J123">
        <f t="shared" ref="J123:J151" si="24">I123-51.4</f>
        <v>3.1000000000000014</v>
      </c>
      <c r="K123">
        <v>58.3</v>
      </c>
      <c r="L123">
        <f t="shared" ref="L123:L151" si="25">K123-55.2</f>
        <v>3.0999999999999943</v>
      </c>
      <c r="M123">
        <v>111.8</v>
      </c>
      <c r="N123">
        <f t="shared" ref="N123:N151" si="26">M123-106.2</f>
        <v>5.5999999999999943</v>
      </c>
      <c r="O123">
        <v>106.4</v>
      </c>
      <c r="P123">
        <f t="shared" ref="P123:P151" si="27">O123-106.2</f>
        <v>0.20000000000000284</v>
      </c>
      <c r="Q123">
        <f t="shared" si="22"/>
        <v>5.3999999999999915</v>
      </c>
      <c r="R123">
        <v>0</v>
      </c>
    </row>
    <row r="124" spans="1:18" x14ac:dyDescent="0.55000000000000004">
      <c r="A124" t="s">
        <v>38</v>
      </c>
      <c r="B124">
        <v>98.4</v>
      </c>
      <c r="C124">
        <f t="shared" si="23"/>
        <v>-0.29999999999999716</v>
      </c>
      <c r="D124">
        <v>17.2</v>
      </c>
      <c r="E124">
        <v>12.6</v>
      </c>
      <c r="F124">
        <v>21.9</v>
      </c>
      <c r="G124">
        <v>75.8</v>
      </c>
      <c r="H124">
        <v>49.7</v>
      </c>
      <c r="I124">
        <v>54.7</v>
      </c>
      <c r="J124">
        <f t="shared" si="24"/>
        <v>3.3000000000000043</v>
      </c>
      <c r="K124">
        <v>58</v>
      </c>
      <c r="L124">
        <f t="shared" si="25"/>
        <v>2.7999999999999972</v>
      </c>
      <c r="M124">
        <v>110.9</v>
      </c>
      <c r="N124">
        <f t="shared" si="26"/>
        <v>4.7000000000000028</v>
      </c>
      <c r="O124">
        <v>108</v>
      </c>
      <c r="P124">
        <f t="shared" si="27"/>
        <v>1.7999999999999972</v>
      </c>
      <c r="Q124">
        <f t="shared" si="22"/>
        <v>2.9000000000000057</v>
      </c>
      <c r="R124">
        <v>1</v>
      </c>
    </row>
    <row r="125" spans="1:18" x14ac:dyDescent="0.55000000000000004">
      <c r="A125" t="s">
        <v>12</v>
      </c>
      <c r="B125">
        <v>98.2</v>
      </c>
      <c r="C125">
        <f t="shared" si="23"/>
        <v>-0.5</v>
      </c>
      <c r="D125">
        <v>17.3</v>
      </c>
      <c r="E125">
        <v>12.1</v>
      </c>
      <c r="F125">
        <v>21.5</v>
      </c>
      <c r="G125">
        <v>76.900000000000006</v>
      </c>
      <c r="H125">
        <v>49.9</v>
      </c>
      <c r="I125">
        <v>53.7</v>
      </c>
      <c r="J125">
        <f t="shared" si="24"/>
        <v>2.3000000000000043</v>
      </c>
      <c r="K125">
        <v>57.4</v>
      </c>
      <c r="L125">
        <f t="shared" si="25"/>
        <v>2.1999999999999957</v>
      </c>
      <c r="M125">
        <v>110.3</v>
      </c>
      <c r="N125">
        <f t="shared" si="26"/>
        <v>4.0999999999999943</v>
      </c>
      <c r="O125">
        <v>105.8</v>
      </c>
      <c r="P125">
        <f t="shared" si="27"/>
        <v>-0.40000000000000568</v>
      </c>
      <c r="Q125">
        <f t="shared" si="22"/>
        <v>4.5</v>
      </c>
      <c r="R125">
        <v>0</v>
      </c>
    </row>
    <row r="126" spans="1:18" x14ac:dyDescent="0.55000000000000004">
      <c r="A126" t="s">
        <v>17</v>
      </c>
      <c r="B126">
        <v>100.7</v>
      </c>
      <c r="C126">
        <f t="shared" si="23"/>
        <v>2</v>
      </c>
      <c r="D126">
        <v>18.3</v>
      </c>
      <c r="E126">
        <v>13.2</v>
      </c>
      <c r="F126">
        <v>27.3</v>
      </c>
      <c r="G126">
        <v>78.7</v>
      </c>
      <c r="H126">
        <v>53.2</v>
      </c>
      <c r="I126">
        <v>53</v>
      </c>
      <c r="J126">
        <f t="shared" si="24"/>
        <v>1.6000000000000014</v>
      </c>
      <c r="K126">
        <v>56.8</v>
      </c>
      <c r="L126">
        <f t="shared" si="25"/>
        <v>1.5999999999999943</v>
      </c>
      <c r="M126">
        <v>110</v>
      </c>
      <c r="N126">
        <f t="shared" si="26"/>
        <v>3.7999999999999972</v>
      </c>
      <c r="O126">
        <v>110.5</v>
      </c>
      <c r="P126">
        <f t="shared" si="27"/>
        <v>4.2999999999999972</v>
      </c>
      <c r="Q126">
        <f t="shared" si="22"/>
        <v>-0.5</v>
      </c>
      <c r="R126">
        <v>0</v>
      </c>
    </row>
    <row r="127" spans="1:18" x14ac:dyDescent="0.55000000000000004">
      <c r="A127" t="s">
        <v>21</v>
      </c>
      <c r="B127">
        <v>99.3</v>
      </c>
      <c r="C127">
        <f t="shared" si="23"/>
        <v>0.59999999999999432</v>
      </c>
      <c r="D127">
        <v>18.899999999999999</v>
      </c>
      <c r="E127">
        <v>12.2</v>
      </c>
      <c r="F127">
        <v>21.2</v>
      </c>
      <c r="G127">
        <v>75.3</v>
      </c>
      <c r="H127">
        <v>48.5</v>
      </c>
      <c r="I127">
        <v>52.5</v>
      </c>
      <c r="J127">
        <f t="shared" si="24"/>
        <v>1.1000000000000014</v>
      </c>
      <c r="K127">
        <v>56.7</v>
      </c>
      <c r="L127">
        <f t="shared" si="25"/>
        <v>1.5</v>
      </c>
      <c r="M127">
        <v>108.6</v>
      </c>
      <c r="N127">
        <f t="shared" si="26"/>
        <v>2.3999999999999915</v>
      </c>
      <c r="O127">
        <v>105.5</v>
      </c>
      <c r="P127">
        <f t="shared" si="27"/>
        <v>-0.70000000000000284</v>
      </c>
      <c r="Q127">
        <f t="shared" si="22"/>
        <v>3.0999999999999943</v>
      </c>
      <c r="R127">
        <v>0</v>
      </c>
    </row>
    <row r="128" spans="1:18" x14ac:dyDescent="0.55000000000000004">
      <c r="A128" t="s">
        <v>16</v>
      </c>
      <c r="B128">
        <v>96.7</v>
      </c>
      <c r="C128">
        <f t="shared" si="23"/>
        <v>-2</v>
      </c>
      <c r="D128">
        <v>18.600000000000001</v>
      </c>
      <c r="E128">
        <v>13.2</v>
      </c>
      <c r="F128">
        <v>21.5</v>
      </c>
      <c r="G128">
        <v>75.400000000000006</v>
      </c>
      <c r="H128">
        <v>48.7</v>
      </c>
      <c r="I128">
        <v>52.8</v>
      </c>
      <c r="J128">
        <f t="shared" si="24"/>
        <v>1.3999999999999986</v>
      </c>
      <c r="K128">
        <v>56.5</v>
      </c>
      <c r="L128">
        <f t="shared" si="25"/>
        <v>1.2999999999999972</v>
      </c>
      <c r="M128">
        <v>106.9</v>
      </c>
      <c r="N128">
        <f t="shared" si="26"/>
        <v>0.70000000000000284</v>
      </c>
      <c r="O128">
        <v>106.4</v>
      </c>
      <c r="P128">
        <f t="shared" si="27"/>
        <v>0.20000000000000284</v>
      </c>
      <c r="Q128">
        <f t="shared" si="22"/>
        <v>0.5</v>
      </c>
      <c r="R128">
        <v>0</v>
      </c>
    </row>
    <row r="129" spans="1:18" x14ac:dyDescent="0.55000000000000004">
      <c r="A129" t="s">
        <v>28</v>
      </c>
      <c r="B129">
        <v>99.7</v>
      </c>
      <c r="C129">
        <f t="shared" si="23"/>
        <v>1</v>
      </c>
      <c r="D129">
        <v>17.7</v>
      </c>
      <c r="E129">
        <v>12.8</v>
      </c>
      <c r="F129">
        <v>24.1</v>
      </c>
      <c r="G129">
        <v>75.5</v>
      </c>
      <c r="H129">
        <v>49.9</v>
      </c>
      <c r="I129">
        <v>52.8</v>
      </c>
      <c r="J129">
        <f t="shared" si="24"/>
        <v>1.3999999999999986</v>
      </c>
      <c r="K129">
        <v>56.4</v>
      </c>
      <c r="L129">
        <f t="shared" si="25"/>
        <v>1.1999999999999957</v>
      </c>
      <c r="M129">
        <v>108.5</v>
      </c>
      <c r="N129">
        <f t="shared" si="26"/>
        <v>2.2999999999999972</v>
      </c>
      <c r="O129">
        <v>106.9</v>
      </c>
      <c r="P129">
        <f t="shared" si="27"/>
        <v>0.70000000000000284</v>
      </c>
      <c r="Q129">
        <f t="shared" si="22"/>
        <v>1.5999999999999943</v>
      </c>
      <c r="R129">
        <v>0</v>
      </c>
    </row>
    <row r="130" spans="1:18" x14ac:dyDescent="0.55000000000000004">
      <c r="A130" t="s">
        <v>31</v>
      </c>
      <c r="B130">
        <v>96.4</v>
      </c>
      <c r="C130">
        <f t="shared" si="23"/>
        <v>-2.2999999999999972</v>
      </c>
      <c r="D130">
        <v>18.2</v>
      </c>
      <c r="E130">
        <v>12.6</v>
      </c>
      <c r="F130">
        <v>24</v>
      </c>
      <c r="G130">
        <v>77.599999999999994</v>
      </c>
      <c r="H130">
        <v>51.4</v>
      </c>
      <c r="I130">
        <v>52.4</v>
      </c>
      <c r="J130">
        <f t="shared" si="24"/>
        <v>1</v>
      </c>
      <c r="K130">
        <v>56.4</v>
      </c>
      <c r="L130">
        <f t="shared" si="25"/>
        <v>1.1999999999999957</v>
      </c>
      <c r="M130">
        <v>108.8</v>
      </c>
      <c r="N130">
        <f t="shared" si="26"/>
        <v>2.5999999999999943</v>
      </c>
      <c r="O130">
        <v>100.9</v>
      </c>
      <c r="P130">
        <f t="shared" si="27"/>
        <v>-5.2999999999999972</v>
      </c>
      <c r="Q130">
        <f t="shared" si="22"/>
        <v>7.8999999999999915</v>
      </c>
      <c r="R130">
        <v>0</v>
      </c>
    </row>
    <row r="131" spans="1:18" x14ac:dyDescent="0.55000000000000004">
      <c r="A131" t="s">
        <v>13</v>
      </c>
      <c r="B131">
        <v>93.6</v>
      </c>
      <c r="C131">
        <f t="shared" si="23"/>
        <v>-5.1000000000000085</v>
      </c>
      <c r="D131">
        <v>16.3</v>
      </c>
      <c r="E131">
        <v>13.2</v>
      </c>
      <c r="F131">
        <v>23.2</v>
      </c>
      <c r="G131">
        <v>78.900000000000006</v>
      </c>
      <c r="H131">
        <v>51.8</v>
      </c>
      <c r="I131">
        <v>52.6</v>
      </c>
      <c r="J131">
        <f t="shared" si="24"/>
        <v>1.2000000000000028</v>
      </c>
      <c r="K131">
        <v>56.3</v>
      </c>
      <c r="L131">
        <f t="shared" si="25"/>
        <v>1.0999999999999943</v>
      </c>
      <c r="M131">
        <v>107.4</v>
      </c>
      <c r="N131">
        <f t="shared" si="26"/>
        <v>1.2000000000000028</v>
      </c>
      <c r="O131">
        <v>102.7</v>
      </c>
      <c r="P131">
        <f t="shared" si="27"/>
        <v>-3.5</v>
      </c>
      <c r="Q131">
        <f t="shared" si="22"/>
        <v>4.7000000000000028</v>
      </c>
      <c r="R131">
        <v>0</v>
      </c>
    </row>
    <row r="132" spans="1:18" x14ac:dyDescent="0.55000000000000004">
      <c r="A132" t="s">
        <v>26</v>
      </c>
      <c r="B132">
        <v>97.1</v>
      </c>
      <c r="C132">
        <f t="shared" si="23"/>
        <v>-1.6000000000000085</v>
      </c>
      <c r="D132">
        <v>14.6</v>
      </c>
      <c r="E132">
        <v>11.8</v>
      </c>
      <c r="F132">
        <v>25</v>
      </c>
      <c r="G132">
        <v>76.3</v>
      </c>
      <c r="H132">
        <v>50.7</v>
      </c>
      <c r="I132">
        <v>51.7</v>
      </c>
      <c r="J132">
        <f t="shared" si="24"/>
        <v>0.30000000000000426</v>
      </c>
      <c r="K132">
        <v>56.1</v>
      </c>
      <c r="L132">
        <f t="shared" si="25"/>
        <v>0.89999999999999858</v>
      </c>
      <c r="M132">
        <v>109.8</v>
      </c>
      <c r="N132">
        <f t="shared" si="26"/>
        <v>3.5999999999999943</v>
      </c>
      <c r="O132">
        <v>104.9</v>
      </c>
      <c r="P132">
        <f t="shared" si="27"/>
        <v>-1.2999999999999972</v>
      </c>
      <c r="Q132">
        <f t="shared" si="22"/>
        <v>4.8999999999999915</v>
      </c>
      <c r="R132">
        <v>0</v>
      </c>
    </row>
    <row r="133" spans="1:18" x14ac:dyDescent="0.55000000000000004">
      <c r="A133" t="s">
        <v>15</v>
      </c>
      <c r="B133">
        <v>99.1</v>
      </c>
      <c r="C133">
        <f t="shared" si="23"/>
        <v>0.39999999999999147</v>
      </c>
      <c r="D133">
        <v>16.100000000000001</v>
      </c>
      <c r="E133">
        <v>12.5</v>
      </c>
      <c r="F133">
        <v>23</v>
      </c>
      <c r="G133">
        <v>76.8</v>
      </c>
      <c r="H133">
        <v>49.8</v>
      </c>
      <c r="I133">
        <v>52</v>
      </c>
      <c r="J133">
        <f t="shared" si="24"/>
        <v>0.60000000000000142</v>
      </c>
      <c r="K133">
        <v>55.9</v>
      </c>
      <c r="L133">
        <f t="shared" si="25"/>
        <v>0.69999999999999574</v>
      </c>
      <c r="M133">
        <v>107.8</v>
      </c>
      <c r="N133">
        <f t="shared" si="26"/>
        <v>1.5999999999999943</v>
      </c>
      <c r="O133">
        <v>107.8</v>
      </c>
      <c r="P133">
        <f t="shared" si="27"/>
        <v>1.5999999999999943</v>
      </c>
      <c r="Q133">
        <f t="shared" si="22"/>
        <v>0</v>
      </c>
      <c r="R133">
        <v>0</v>
      </c>
    </row>
    <row r="134" spans="1:18" x14ac:dyDescent="0.55000000000000004">
      <c r="A134" t="s">
        <v>24</v>
      </c>
      <c r="B134">
        <v>98.1</v>
      </c>
      <c r="C134">
        <f t="shared" si="23"/>
        <v>-0.60000000000000853</v>
      </c>
      <c r="D134">
        <v>17.2</v>
      </c>
      <c r="E134">
        <v>12.8</v>
      </c>
      <c r="F134">
        <v>21.2</v>
      </c>
      <c r="G134">
        <v>75.5</v>
      </c>
      <c r="H134">
        <v>48.7</v>
      </c>
      <c r="I134">
        <v>51.6</v>
      </c>
      <c r="J134">
        <f t="shared" si="24"/>
        <v>0.20000000000000284</v>
      </c>
      <c r="K134">
        <v>55.8</v>
      </c>
      <c r="L134">
        <f t="shared" si="25"/>
        <v>0.59999999999999432</v>
      </c>
      <c r="M134">
        <v>106.2</v>
      </c>
      <c r="N134">
        <f t="shared" si="26"/>
        <v>0</v>
      </c>
      <c r="O134">
        <v>106.3</v>
      </c>
      <c r="P134">
        <f t="shared" si="27"/>
        <v>9.9999999999994316E-2</v>
      </c>
      <c r="Q134">
        <f t="shared" si="22"/>
        <v>-9.9999999999994316E-2</v>
      </c>
      <c r="R134">
        <v>0</v>
      </c>
    </row>
    <row r="135" spans="1:18" x14ac:dyDescent="0.55000000000000004">
      <c r="A135" t="s">
        <v>20</v>
      </c>
      <c r="B135">
        <v>97.1</v>
      </c>
      <c r="C135">
        <f t="shared" si="23"/>
        <v>-1.6000000000000085</v>
      </c>
      <c r="D135">
        <v>17.399999999999999</v>
      </c>
      <c r="E135">
        <v>13.7</v>
      </c>
      <c r="F135">
        <v>21</v>
      </c>
      <c r="G135">
        <v>76.3</v>
      </c>
      <c r="H135">
        <v>48.9</v>
      </c>
      <c r="I135">
        <v>51.6</v>
      </c>
      <c r="J135">
        <f t="shared" si="24"/>
        <v>0.20000000000000284</v>
      </c>
      <c r="K135">
        <v>55.6</v>
      </c>
      <c r="L135">
        <f t="shared" si="25"/>
        <v>0.39999999999999858</v>
      </c>
      <c r="M135">
        <v>104.6</v>
      </c>
      <c r="N135">
        <f t="shared" si="26"/>
        <v>-1.6000000000000085</v>
      </c>
      <c r="O135">
        <v>109.1</v>
      </c>
      <c r="P135">
        <f t="shared" si="27"/>
        <v>2.8999999999999915</v>
      </c>
      <c r="Q135">
        <f t="shared" si="22"/>
        <v>-4.5</v>
      </c>
      <c r="R135">
        <v>0</v>
      </c>
    </row>
    <row r="136" spans="1:18" x14ac:dyDescent="0.55000000000000004">
      <c r="A136" t="s">
        <v>35</v>
      </c>
      <c r="B136">
        <v>97.1</v>
      </c>
      <c r="C136">
        <f t="shared" si="23"/>
        <v>-1.6000000000000085</v>
      </c>
      <c r="D136">
        <v>17.8</v>
      </c>
      <c r="E136">
        <v>12.9</v>
      </c>
      <c r="F136">
        <v>27.2</v>
      </c>
      <c r="G136">
        <v>75.900000000000006</v>
      </c>
      <c r="H136">
        <v>51.2</v>
      </c>
      <c r="I136">
        <v>51.1</v>
      </c>
      <c r="J136">
        <f t="shared" si="24"/>
        <v>-0.29999999999999716</v>
      </c>
      <c r="K136">
        <v>55.5</v>
      </c>
      <c r="L136">
        <f t="shared" si="25"/>
        <v>0.29999999999999716</v>
      </c>
      <c r="M136">
        <v>108.1</v>
      </c>
      <c r="N136">
        <f t="shared" si="26"/>
        <v>1.8999999999999915</v>
      </c>
      <c r="O136">
        <v>109.1</v>
      </c>
      <c r="P136">
        <f t="shared" si="27"/>
        <v>2.8999999999999915</v>
      </c>
      <c r="Q136">
        <f t="shared" si="22"/>
        <v>-1</v>
      </c>
      <c r="R136">
        <v>0</v>
      </c>
    </row>
    <row r="137" spans="1:18" x14ac:dyDescent="0.55000000000000004">
      <c r="A137" t="s">
        <v>11</v>
      </c>
      <c r="B137">
        <v>103.6</v>
      </c>
      <c r="C137">
        <f t="shared" si="23"/>
        <v>4.8999999999999915</v>
      </c>
      <c r="D137">
        <v>16</v>
      </c>
      <c r="E137">
        <v>14.7</v>
      </c>
      <c r="F137">
        <v>19.600000000000001</v>
      </c>
      <c r="G137">
        <v>76.099999999999994</v>
      </c>
      <c r="H137">
        <v>48.2</v>
      </c>
      <c r="I137">
        <v>50.7</v>
      </c>
      <c r="J137">
        <f t="shared" si="24"/>
        <v>-0.69999999999999574</v>
      </c>
      <c r="K137">
        <v>55.1</v>
      </c>
      <c r="L137">
        <f t="shared" si="25"/>
        <v>-0.10000000000000142</v>
      </c>
      <c r="M137">
        <v>101.9</v>
      </c>
      <c r="N137">
        <f t="shared" si="26"/>
        <v>-4.2999999999999972</v>
      </c>
      <c r="O137">
        <v>108</v>
      </c>
      <c r="P137">
        <f t="shared" si="27"/>
        <v>1.7999999999999972</v>
      </c>
      <c r="Q137">
        <f t="shared" si="22"/>
        <v>-6.0999999999999943</v>
      </c>
      <c r="R137">
        <v>0</v>
      </c>
    </row>
    <row r="138" spans="1:18" x14ac:dyDescent="0.55000000000000004">
      <c r="A138" t="s">
        <v>33</v>
      </c>
      <c r="B138">
        <v>97.8</v>
      </c>
      <c r="C138">
        <f t="shared" si="23"/>
        <v>-0.90000000000000568</v>
      </c>
      <c r="D138">
        <v>17.7</v>
      </c>
      <c r="E138">
        <v>10.7</v>
      </c>
      <c r="F138">
        <v>19.899999999999999</v>
      </c>
      <c r="G138">
        <v>79.599999999999994</v>
      </c>
      <c r="H138">
        <v>49.5</v>
      </c>
      <c r="I138">
        <v>50.1</v>
      </c>
      <c r="J138">
        <f t="shared" si="24"/>
        <v>-1.2999999999999972</v>
      </c>
      <c r="K138">
        <v>54.7</v>
      </c>
      <c r="L138">
        <f t="shared" si="25"/>
        <v>-0.5</v>
      </c>
      <c r="M138">
        <v>106.4</v>
      </c>
      <c r="N138">
        <f t="shared" si="26"/>
        <v>0.20000000000000284</v>
      </c>
      <c r="O138">
        <v>106.1</v>
      </c>
      <c r="P138">
        <f t="shared" si="27"/>
        <v>-0.10000000000000853</v>
      </c>
      <c r="Q138">
        <f t="shared" si="22"/>
        <v>0.30000000000001137</v>
      </c>
      <c r="R138">
        <v>0</v>
      </c>
    </row>
    <row r="139" spans="1:18" x14ac:dyDescent="0.55000000000000004">
      <c r="A139" t="s">
        <v>27</v>
      </c>
      <c r="B139">
        <v>97.6</v>
      </c>
      <c r="C139">
        <f t="shared" si="23"/>
        <v>-1.1000000000000085</v>
      </c>
      <c r="D139">
        <v>16.3</v>
      </c>
      <c r="E139">
        <v>12.4</v>
      </c>
      <c r="F139">
        <v>24.2</v>
      </c>
      <c r="G139">
        <v>76.400000000000006</v>
      </c>
      <c r="H139">
        <v>50</v>
      </c>
      <c r="I139">
        <v>51.2</v>
      </c>
      <c r="J139">
        <f t="shared" si="24"/>
        <v>-0.19999999999999574</v>
      </c>
      <c r="K139">
        <v>54.1</v>
      </c>
      <c r="L139">
        <f t="shared" si="25"/>
        <v>-1.1000000000000014</v>
      </c>
      <c r="M139">
        <v>105.2</v>
      </c>
      <c r="N139">
        <f t="shared" si="26"/>
        <v>-1</v>
      </c>
      <c r="O139">
        <v>104.1</v>
      </c>
      <c r="P139">
        <f t="shared" si="27"/>
        <v>-2.1000000000000085</v>
      </c>
      <c r="Q139">
        <f t="shared" si="22"/>
        <v>1.1000000000000085</v>
      </c>
      <c r="R139">
        <v>0</v>
      </c>
    </row>
    <row r="140" spans="1:18" x14ac:dyDescent="0.55000000000000004">
      <c r="A140" t="s">
        <v>19</v>
      </c>
      <c r="B140">
        <v>94.2</v>
      </c>
      <c r="C140">
        <f t="shared" si="23"/>
        <v>-4.5</v>
      </c>
      <c r="D140">
        <v>16.899999999999999</v>
      </c>
      <c r="E140">
        <v>11.6</v>
      </c>
      <c r="F140">
        <v>18.100000000000001</v>
      </c>
      <c r="G140">
        <v>77.599999999999994</v>
      </c>
      <c r="H140">
        <v>46.4</v>
      </c>
      <c r="I140">
        <v>50.5</v>
      </c>
      <c r="J140">
        <f t="shared" si="24"/>
        <v>-0.89999999999999858</v>
      </c>
      <c r="K140">
        <v>54.1</v>
      </c>
      <c r="L140">
        <f t="shared" si="25"/>
        <v>-1.1000000000000014</v>
      </c>
      <c r="M140">
        <v>103.7</v>
      </c>
      <c r="N140">
        <f t="shared" si="26"/>
        <v>-2.5</v>
      </c>
      <c r="O140">
        <v>106.3</v>
      </c>
      <c r="P140">
        <f t="shared" si="27"/>
        <v>9.9999999999994316E-2</v>
      </c>
      <c r="Q140">
        <f t="shared" si="22"/>
        <v>-2.5999999999999943</v>
      </c>
      <c r="R140">
        <v>0</v>
      </c>
    </row>
    <row r="141" spans="1:18" x14ac:dyDescent="0.55000000000000004">
      <c r="A141" t="s">
        <v>18</v>
      </c>
      <c r="B141">
        <v>99.8</v>
      </c>
      <c r="C141">
        <f t="shared" si="23"/>
        <v>1.0999999999999943</v>
      </c>
      <c r="D141">
        <v>17.5</v>
      </c>
      <c r="E141">
        <v>14.2</v>
      </c>
      <c r="F141">
        <v>23.6</v>
      </c>
      <c r="G141">
        <v>76.099999999999994</v>
      </c>
      <c r="H141">
        <v>50.3</v>
      </c>
      <c r="I141">
        <v>50.4</v>
      </c>
      <c r="J141">
        <f t="shared" si="24"/>
        <v>-1</v>
      </c>
      <c r="K141">
        <v>54.1</v>
      </c>
      <c r="L141">
        <f t="shared" si="25"/>
        <v>-1.1000000000000014</v>
      </c>
      <c r="M141">
        <v>102.3</v>
      </c>
      <c r="N141">
        <f t="shared" si="26"/>
        <v>-3.9000000000000057</v>
      </c>
      <c r="O141">
        <v>103.1</v>
      </c>
      <c r="P141">
        <f t="shared" si="27"/>
        <v>-3.1000000000000085</v>
      </c>
      <c r="Q141">
        <f t="shared" si="22"/>
        <v>-0.79999999999999716</v>
      </c>
      <c r="R141">
        <v>0</v>
      </c>
    </row>
    <row r="142" spans="1:18" x14ac:dyDescent="0.55000000000000004">
      <c r="A142" t="s">
        <v>40</v>
      </c>
      <c r="B142">
        <v>100.5</v>
      </c>
      <c r="C142">
        <f t="shared" si="23"/>
        <v>1.7999999999999972</v>
      </c>
      <c r="D142">
        <v>15.6</v>
      </c>
      <c r="E142">
        <v>13.2</v>
      </c>
      <c r="F142">
        <v>28</v>
      </c>
      <c r="G142">
        <v>79</v>
      </c>
      <c r="H142">
        <v>53.4</v>
      </c>
      <c r="I142">
        <v>50</v>
      </c>
      <c r="J142">
        <f t="shared" si="24"/>
        <v>-1.3999999999999986</v>
      </c>
      <c r="K142">
        <v>54</v>
      </c>
      <c r="L142">
        <f t="shared" si="25"/>
        <v>-1.2000000000000028</v>
      </c>
      <c r="M142">
        <v>105</v>
      </c>
      <c r="N142">
        <f t="shared" si="26"/>
        <v>-1.2000000000000028</v>
      </c>
      <c r="O142">
        <v>105.1</v>
      </c>
      <c r="P142">
        <f t="shared" si="27"/>
        <v>-1.1000000000000085</v>
      </c>
      <c r="Q142">
        <f t="shared" si="22"/>
        <v>-9.9999999999994316E-2</v>
      </c>
      <c r="R142">
        <v>0</v>
      </c>
    </row>
    <row r="143" spans="1:18" x14ac:dyDescent="0.55000000000000004">
      <c r="A143" t="s">
        <v>22</v>
      </c>
      <c r="B143">
        <v>100.9</v>
      </c>
      <c r="C143">
        <f t="shared" si="23"/>
        <v>2.2000000000000028</v>
      </c>
      <c r="D143">
        <v>17.600000000000001</v>
      </c>
      <c r="E143">
        <v>14.9</v>
      </c>
      <c r="F143">
        <v>22.4</v>
      </c>
      <c r="G143">
        <v>75.3</v>
      </c>
      <c r="H143">
        <v>48.8</v>
      </c>
      <c r="I143">
        <v>50.1</v>
      </c>
      <c r="J143">
        <f t="shared" si="24"/>
        <v>-1.2999999999999972</v>
      </c>
      <c r="K143">
        <v>54</v>
      </c>
      <c r="L143">
        <f t="shared" si="25"/>
        <v>-1.2000000000000028</v>
      </c>
      <c r="M143">
        <v>100.7</v>
      </c>
      <c r="N143">
        <f t="shared" si="26"/>
        <v>-5.5</v>
      </c>
      <c r="O143">
        <v>106.4</v>
      </c>
      <c r="P143">
        <f t="shared" si="27"/>
        <v>0.20000000000000284</v>
      </c>
      <c r="Q143">
        <f t="shared" si="22"/>
        <v>-5.7000000000000028</v>
      </c>
      <c r="R143">
        <v>0</v>
      </c>
    </row>
    <row r="144" spans="1:18" x14ac:dyDescent="0.55000000000000004">
      <c r="A144" t="s">
        <v>23</v>
      </c>
      <c r="B144">
        <v>100.1</v>
      </c>
      <c r="C144">
        <f t="shared" si="23"/>
        <v>1.3999999999999915</v>
      </c>
      <c r="D144">
        <v>17.2</v>
      </c>
      <c r="E144">
        <v>11.7</v>
      </c>
      <c r="F144">
        <v>18.5</v>
      </c>
      <c r="G144">
        <v>76.8</v>
      </c>
      <c r="H144">
        <v>47.5</v>
      </c>
      <c r="I144">
        <v>50.4</v>
      </c>
      <c r="J144">
        <f t="shared" si="24"/>
        <v>-1</v>
      </c>
      <c r="K144">
        <v>53.9</v>
      </c>
      <c r="L144">
        <f t="shared" si="25"/>
        <v>-1.3000000000000043</v>
      </c>
      <c r="M144">
        <v>103.3</v>
      </c>
      <c r="N144">
        <f t="shared" si="26"/>
        <v>-2.9000000000000057</v>
      </c>
      <c r="O144">
        <v>104.9</v>
      </c>
      <c r="P144">
        <f t="shared" si="27"/>
        <v>-1.2999999999999972</v>
      </c>
      <c r="Q144">
        <f t="shared" si="22"/>
        <v>-1.6000000000000085</v>
      </c>
      <c r="R144">
        <v>0</v>
      </c>
    </row>
    <row r="145" spans="1:18" x14ac:dyDescent="0.55000000000000004">
      <c r="A145" t="s">
        <v>14</v>
      </c>
      <c r="B145">
        <v>102.9</v>
      </c>
      <c r="C145">
        <f t="shared" si="23"/>
        <v>4.2000000000000028</v>
      </c>
      <c r="D145">
        <v>14.5</v>
      </c>
      <c r="E145">
        <v>13.3</v>
      </c>
      <c r="F145">
        <v>26</v>
      </c>
      <c r="G145">
        <v>76.400000000000006</v>
      </c>
      <c r="H145">
        <v>50.5</v>
      </c>
      <c r="I145">
        <v>49.3</v>
      </c>
      <c r="J145">
        <f t="shared" si="24"/>
        <v>-2.1000000000000014</v>
      </c>
      <c r="K145">
        <v>53.8</v>
      </c>
      <c r="L145">
        <f t="shared" si="25"/>
        <v>-1.4000000000000057</v>
      </c>
      <c r="M145">
        <v>103.9</v>
      </c>
      <c r="N145">
        <f t="shared" si="26"/>
        <v>-2.2999999999999972</v>
      </c>
      <c r="O145">
        <v>109.3</v>
      </c>
      <c r="P145">
        <f t="shared" si="27"/>
        <v>3.0999999999999943</v>
      </c>
      <c r="Q145">
        <f t="shared" si="22"/>
        <v>-5.3999999999999915</v>
      </c>
      <c r="R145">
        <v>0</v>
      </c>
    </row>
    <row r="146" spans="1:18" x14ac:dyDescent="0.55000000000000004">
      <c r="A146" t="s">
        <v>34</v>
      </c>
      <c r="B146">
        <v>100.8</v>
      </c>
      <c r="C146">
        <f t="shared" si="23"/>
        <v>2.0999999999999943</v>
      </c>
      <c r="D146">
        <v>15.7</v>
      </c>
      <c r="E146">
        <v>13.5</v>
      </c>
      <c r="F146">
        <v>25</v>
      </c>
      <c r="G146">
        <v>75.8</v>
      </c>
      <c r="H146">
        <v>49.5</v>
      </c>
      <c r="I146">
        <v>50.1</v>
      </c>
      <c r="J146">
        <f t="shared" si="24"/>
        <v>-1.2999999999999972</v>
      </c>
      <c r="K146">
        <v>53.7</v>
      </c>
      <c r="L146">
        <f t="shared" si="25"/>
        <v>-1.5</v>
      </c>
      <c r="M146">
        <v>103.4</v>
      </c>
      <c r="N146">
        <f t="shared" si="26"/>
        <v>-2.7999999999999972</v>
      </c>
      <c r="O146">
        <v>110.6</v>
      </c>
      <c r="P146">
        <f t="shared" si="27"/>
        <v>4.3999999999999915</v>
      </c>
      <c r="Q146">
        <f t="shared" si="22"/>
        <v>-7.1999999999999886</v>
      </c>
      <c r="R146">
        <v>0</v>
      </c>
    </row>
    <row r="147" spans="1:18" x14ac:dyDescent="0.55000000000000004">
      <c r="A147" t="s">
        <v>25</v>
      </c>
      <c r="B147">
        <v>94.7</v>
      </c>
      <c r="C147">
        <f t="shared" si="23"/>
        <v>-4</v>
      </c>
      <c r="D147">
        <v>16.600000000000001</v>
      </c>
      <c r="E147">
        <v>12.1</v>
      </c>
      <c r="F147">
        <v>24.8</v>
      </c>
      <c r="G147">
        <v>77.5</v>
      </c>
      <c r="H147">
        <v>50.4</v>
      </c>
      <c r="I147">
        <v>49.1</v>
      </c>
      <c r="J147">
        <f t="shared" si="24"/>
        <v>-2.2999999999999972</v>
      </c>
      <c r="K147">
        <v>53.5</v>
      </c>
      <c r="L147">
        <f t="shared" si="25"/>
        <v>-1.7000000000000028</v>
      </c>
      <c r="M147">
        <v>104.7</v>
      </c>
      <c r="N147">
        <f t="shared" si="26"/>
        <v>-1.5</v>
      </c>
      <c r="O147">
        <v>104.5</v>
      </c>
      <c r="P147">
        <f t="shared" si="27"/>
        <v>-1.7000000000000028</v>
      </c>
      <c r="Q147">
        <f t="shared" si="22"/>
        <v>0.20000000000000284</v>
      </c>
      <c r="R147">
        <v>0</v>
      </c>
    </row>
    <row r="148" spans="1:18" x14ac:dyDescent="0.55000000000000004">
      <c r="A148" t="s">
        <v>32</v>
      </c>
      <c r="B148">
        <v>98.6</v>
      </c>
      <c r="C148">
        <f t="shared" si="23"/>
        <v>-0.10000000000000853</v>
      </c>
      <c r="D148">
        <v>16.3</v>
      </c>
      <c r="E148">
        <v>12.5</v>
      </c>
      <c r="F148">
        <v>26.6</v>
      </c>
      <c r="G148">
        <v>74.099999999999994</v>
      </c>
      <c r="H148">
        <v>50.3</v>
      </c>
      <c r="I148">
        <v>49.6</v>
      </c>
      <c r="J148">
        <f t="shared" si="24"/>
        <v>-1.7999999999999972</v>
      </c>
      <c r="K148">
        <v>53.4</v>
      </c>
      <c r="L148">
        <f t="shared" si="25"/>
        <v>-1.8000000000000043</v>
      </c>
      <c r="M148">
        <v>104.7</v>
      </c>
      <c r="N148">
        <f t="shared" si="26"/>
        <v>-1.5</v>
      </c>
      <c r="O148">
        <v>108.8</v>
      </c>
      <c r="P148">
        <f t="shared" si="27"/>
        <v>2.5999999999999943</v>
      </c>
      <c r="Q148">
        <f t="shared" si="22"/>
        <v>-4.0999999999999943</v>
      </c>
      <c r="R148">
        <v>0</v>
      </c>
    </row>
    <row r="149" spans="1:18" x14ac:dyDescent="0.55000000000000004">
      <c r="A149" t="s">
        <v>30</v>
      </c>
      <c r="B149">
        <v>97.7</v>
      </c>
      <c r="C149">
        <f t="shared" si="23"/>
        <v>-1</v>
      </c>
      <c r="D149">
        <v>17</v>
      </c>
      <c r="E149">
        <v>12.3</v>
      </c>
      <c r="F149">
        <v>27</v>
      </c>
      <c r="G149">
        <v>76.8</v>
      </c>
      <c r="H149">
        <v>51.7</v>
      </c>
      <c r="I149">
        <v>48.7</v>
      </c>
      <c r="J149">
        <f t="shared" si="24"/>
        <v>-2.6999999999999957</v>
      </c>
      <c r="K149">
        <v>53</v>
      </c>
      <c r="L149">
        <f t="shared" si="25"/>
        <v>-2.2000000000000028</v>
      </c>
      <c r="M149">
        <v>104.6</v>
      </c>
      <c r="N149">
        <f t="shared" si="26"/>
        <v>-1.6000000000000085</v>
      </c>
      <c r="O149">
        <v>104.5</v>
      </c>
      <c r="P149">
        <f t="shared" si="27"/>
        <v>-1.7000000000000028</v>
      </c>
      <c r="Q149">
        <f t="shared" si="22"/>
        <v>9.9999999999994316E-2</v>
      </c>
      <c r="R149">
        <v>0</v>
      </c>
    </row>
    <row r="150" spans="1:18" x14ac:dyDescent="0.55000000000000004">
      <c r="A150" t="s">
        <v>39</v>
      </c>
      <c r="B150">
        <v>99.1</v>
      </c>
      <c r="C150">
        <f t="shared" si="23"/>
        <v>0.39999999999999147</v>
      </c>
      <c r="D150">
        <v>16.8</v>
      </c>
      <c r="E150">
        <v>12.1</v>
      </c>
      <c r="F150">
        <v>21.6</v>
      </c>
      <c r="G150">
        <v>77.400000000000006</v>
      </c>
      <c r="H150">
        <v>48.7</v>
      </c>
      <c r="I150">
        <v>48.9</v>
      </c>
      <c r="J150">
        <f t="shared" si="24"/>
        <v>-2.5</v>
      </c>
      <c r="K150">
        <v>52.4</v>
      </c>
      <c r="L150">
        <f t="shared" si="25"/>
        <v>-2.8000000000000043</v>
      </c>
      <c r="M150">
        <v>101.2</v>
      </c>
      <c r="N150">
        <f t="shared" si="26"/>
        <v>-5</v>
      </c>
      <c r="O150">
        <v>108.1</v>
      </c>
      <c r="P150">
        <f t="shared" si="27"/>
        <v>1.8999999999999915</v>
      </c>
      <c r="Q150">
        <f t="shared" si="22"/>
        <v>-6.8999999999999915</v>
      </c>
      <c r="R150">
        <v>0</v>
      </c>
    </row>
    <row r="151" spans="1:18" x14ac:dyDescent="0.55000000000000004">
      <c r="A151" t="s">
        <v>36</v>
      </c>
      <c r="B151">
        <v>97.1</v>
      </c>
      <c r="C151">
        <f t="shared" si="23"/>
        <v>-1.6000000000000085</v>
      </c>
      <c r="D151">
        <v>16.2</v>
      </c>
      <c r="E151">
        <v>10.9</v>
      </c>
      <c r="F151">
        <v>24.1</v>
      </c>
      <c r="G151">
        <v>81.2</v>
      </c>
      <c r="H151">
        <v>51.6</v>
      </c>
      <c r="I151">
        <v>49.2</v>
      </c>
      <c r="J151">
        <f t="shared" si="24"/>
        <v>-2.1999999999999957</v>
      </c>
      <c r="K151">
        <v>52.1</v>
      </c>
      <c r="L151">
        <f t="shared" si="25"/>
        <v>-3.1000000000000014</v>
      </c>
      <c r="M151">
        <v>103.3</v>
      </c>
      <c r="N151">
        <f t="shared" si="26"/>
        <v>-2.9000000000000057</v>
      </c>
      <c r="O151">
        <v>105.3</v>
      </c>
      <c r="P151">
        <f t="shared" si="27"/>
        <v>-0.90000000000000568</v>
      </c>
      <c r="Q151">
        <f t="shared" si="22"/>
        <v>-2</v>
      </c>
      <c r="R151">
        <v>0</v>
      </c>
    </row>
    <row r="152" spans="1:18" x14ac:dyDescent="0.55000000000000004">
      <c r="A152" t="s">
        <v>29</v>
      </c>
      <c r="B152">
        <v>101.6</v>
      </c>
      <c r="C152">
        <f>B152-98</f>
        <v>3.5999999999999943</v>
      </c>
      <c r="D152">
        <v>20.5</v>
      </c>
      <c r="E152">
        <v>13.5</v>
      </c>
      <c r="F152">
        <v>23.5</v>
      </c>
      <c r="G152">
        <v>76</v>
      </c>
      <c r="H152">
        <v>51.3</v>
      </c>
      <c r="I152">
        <v>56.3</v>
      </c>
      <c r="J152">
        <f>I152-50.25</f>
        <v>6.0499999999999972</v>
      </c>
      <c r="K152">
        <v>59.3</v>
      </c>
      <c r="L152">
        <f>K152-54.1</f>
        <v>5.1999999999999957</v>
      </c>
      <c r="M152">
        <v>112.5</v>
      </c>
      <c r="N152">
        <f>M152-103.9</f>
        <v>8.5999999999999943</v>
      </c>
      <c r="O152">
        <v>100.9</v>
      </c>
      <c r="P152">
        <f>O152-103.9</f>
        <v>-3</v>
      </c>
      <c r="Q152">
        <f t="shared" si="22"/>
        <v>11.599999999999994</v>
      </c>
      <c r="R152">
        <v>1</v>
      </c>
    </row>
    <row r="153" spans="1:18" x14ac:dyDescent="0.55000000000000004">
      <c r="A153" t="s">
        <v>40</v>
      </c>
      <c r="B153">
        <v>99.4</v>
      </c>
      <c r="C153">
        <f t="shared" ref="C153:C181" si="28">B153-98</f>
        <v>1.4000000000000057</v>
      </c>
      <c r="D153">
        <v>16.8</v>
      </c>
      <c r="E153">
        <v>14</v>
      </c>
      <c r="F153">
        <v>31.1</v>
      </c>
      <c r="G153">
        <v>76</v>
      </c>
      <c r="H153">
        <v>54.7</v>
      </c>
      <c r="I153">
        <v>52.4</v>
      </c>
      <c r="J153">
        <f t="shared" ref="J153:J181" si="29">I153-50.25</f>
        <v>2.1499999999999986</v>
      </c>
      <c r="K153">
        <v>56.5</v>
      </c>
      <c r="L153">
        <f t="shared" ref="L153:L181" si="30">K153-54.1</f>
        <v>2.3999999999999986</v>
      </c>
      <c r="M153">
        <v>109.9</v>
      </c>
      <c r="N153">
        <f t="shared" ref="N153:N181" si="31">M153-103.9</f>
        <v>6</v>
      </c>
      <c r="O153">
        <v>103</v>
      </c>
      <c r="P153">
        <f t="shared" ref="P153:P181" si="32">O153-103.9</f>
        <v>-0.90000000000000568</v>
      </c>
      <c r="Q153">
        <f t="shared" si="22"/>
        <v>6.9000000000000057</v>
      </c>
      <c r="R153">
        <v>0</v>
      </c>
    </row>
    <row r="154" spans="1:18" x14ac:dyDescent="0.55000000000000004">
      <c r="A154" t="s">
        <v>31</v>
      </c>
      <c r="B154">
        <v>95.7</v>
      </c>
      <c r="C154">
        <f t="shared" si="28"/>
        <v>-2.2999999999999972</v>
      </c>
      <c r="D154">
        <v>18.899999999999999</v>
      </c>
      <c r="E154">
        <v>12.4</v>
      </c>
      <c r="F154">
        <v>23</v>
      </c>
      <c r="G154">
        <v>79.099999999999994</v>
      </c>
      <c r="H154">
        <v>52</v>
      </c>
      <c r="I154">
        <v>52.6</v>
      </c>
      <c r="J154">
        <f t="shared" si="29"/>
        <v>2.3500000000000014</v>
      </c>
      <c r="K154">
        <v>56.4</v>
      </c>
      <c r="L154">
        <f t="shared" si="30"/>
        <v>2.2999999999999972</v>
      </c>
      <c r="M154">
        <v>108.4</v>
      </c>
      <c r="N154">
        <f t="shared" si="31"/>
        <v>4.5</v>
      </c>
      <c r="O154">
        <v>96.6</v>
      </c>
      <c r="P154">
        <f t="shared" si="32"/>
        <v>-7.3000000000000114</v>
      </c>
      <c r="Q154">
        <f t="shared" si="22"/>
        <v>11.800000000000011</v>
      </c>
      <c r="R154">
        <v>0</v>
      </c>
    </row>
    <row r="155" spans="1:18" x14ac:dyDescent="0.55000000000000004">
      <c r="A155" t="s">
        <v>38</v>
      </c>
      <c r="B155">
        <v>95.5</v>
      </c>
      <c r="C155">
        <f t="shared" si="28"/>
        <v>-2.5</v>
      </c>
      <c r="D155">
        <v>17.5</v>
      </c>
      <c r="E155">
        <v>12.7</v>
      </c>
      <c r="F155">
        <v>25.1</v>
      </c>
      <c r="G155">
        <v>78.5</v>
      </c>
      <c r="H155">
        <v>52</v>
      </c>
      <c r="I155">
        <v>52.4</v>
      </c>
      <c r="J155">
        <f t="shared" si="29"/>
        <v>2.1499999999999986</v>
      </c>
      <c r="K155">
        <v>55.8</v>
      </c>
      <c r="L155">
        <f t="shared" si="30"/>
        <v>1.6999999999999957</v>
      </c>
      <c r="M155">
        <v>108.1</v>
      </c>
      <c r="N155">
        <f t="shared" si="31"/>
        <v>4.1999999999999886</v>
      </c>
      <c r="O155">
        <v>102.3</v>
      </c>
      <c r="P155">
        <f t="shared" si="32"/>
        <v>-1.6000000000000085</v>
      </c>
      <c r="Q155">
        <f t="shared" ref="Q155:Q181" si="33">M155-O155</f>
        <v>5.7999999999999972</v>
      </c>
      <c r="R155">
        <v>1</v>
      </c>
    </row>
    <row r="156" spans="1:18" x14ac:dyDescent="0.55000000000000004">
      <c r="A156" t="s">
        <v>12</v>
      </c>
      <c r="B156">
        <v>98</v>
      </c>
      <c r="C156">
        <f t="shared" si="28"/>
        <v>0</v>
      </c>
      <c r="D156">
        <v>17.600000000000001</v>
      </c>
      <c r="E156">
        <v>12.1</v>
      </c>
      <c r="F156">
        <v>20.100000000000001</v>
      </c>
      <c r="G156">
        <v>73.8</v>
      </c>
      <c r="H156">
        <v>47.4</v>
      </c>
      <c r="I156">
        <v>52.4</v>
      </c>
      <c r="J156">
        <f t="shared" si="29"/>
        <v>2.1499999999999986</v>
      </c>
      <c r="K156">
        <v>55.6</v>
      </c>
      <c r="L156">
        <f t="shared" si="30"/>
        <v>1.5</v>
      </c>
      <c r="M156">
        <v>106.5</v>
      </c>
      <c r="N156">
        <f t="shared" si="31"/>
        <v>2.5999999999999943</v>
      </c>
      <c r="O156">
        <v>100.9</v>
      </c>
      <c r="P156">
        <f t="shared" si="32"/>
        <v>-3</v>
      </c>
      <c r="Q156">
        <f t="shared" si="33"/>
        <v>5.5999999999999943</v>
      </c>
      <c r="R156">
        <v>0</v>
      </c>
    </row>
    <row r="157" spans="1:18" x14ac:dyDescent="0.55000000000000004">
      <c r="A157" t="s">
        <v>37</v>
      </c>
      <c r="B157">
        <v>100.1</v>
      </c>
      <c r="C157">
        <f t="shared" si="28"/>
        <v>2.0999999999999943</v>
      </c>
      <c r="D157">
        <v>16.5</v>
      </c>
      <c r="E157">
        <v>14.2</v>
      </c>
      <c r="F157">
        <v>25.7</v>
      </c>
      <c r="G157">
        <v>72.8</v>
      </c>
      <c r="H157">
        <v>49.1</v>
      </c>
      <c r="I157">
        <v>51.6</v>
      </c>
      <c r="J157">
        <f t="shared" si="29"/>
        <v>1.3500000000000014</v>
      </c>
      <c r="K157">
        <v>55.3</v>
      </c>
      <c r="L157">
        <f t="shared" si="30"/>
        <v>1.1999999999999957</v>
      </c>
      <c r="M157">
        <v>105.5</v>
      </c>
      <c r="N157">
        <f t="shared" si="31"/>
        <v>1.5999999999999943</v>
      </c>
      <c r="O157">
        <v>105.6</v>
      </c>
      <c r="P157">
        <f t="shared" si="32"/>
        <v>1.6999999999999886</v>
      </c>
      <c r="Q157">
        <f t="shared" si="33"/>
        <v>-9.9999999999994316E-2</v>
      </c>
      <c r="R157">
        <v>0</v>
      </c>
    </row>
    <row r="158" spans="1:18" x14ac:dyDescent="0.55000000000000004">
      <c r="A158" t="s">
        <v>26</v>
      </c>
      <c r="B158">
        <v>95.3</v>
      </c>
      <c r="C158">
        <f t="shared" si="28"/>
        <v>-2.7000000000000028</v>
      </c>
      <c r="D158">
        <v>15</v>
      </c>
      <c r="E158">
        <v>12.3</v>
      </c>
      <c r="F158">
        <v>24.6</v>
      </c>
      <c r="G158">
        <v>77.7</v>
      </c>
      <c r="H158">
        <v>51.6</v>
      </c>
      <c r="I158">
        <v>50.4</v>
      </c>
      <c r="J158">
        <f t="shared" si="29"/>
        <v>0.14999999999999858</v>
      </c>
      <c r="K158">
        <v>55.2</v>
      </c>
      <c r="L158">
        <f t="shared" si="30"/>
        <v>1.1000000000000014</v>
      </c>
      <c r="M158">
        <v>107</v>
      </c>
      <c r="N158">
        <f t="shared" si="31"/>
        <v>3.0999999999999943</v>
      </c>
      <c r="O158">
        <v>102.7</v>
      </c>
      <c r="P158">
        <f t="shared" si="32"/>
        <v>-1.2000000000000028</v>
      </c>
      <c r="Q158">
        <f t="shared" si="33"/>
        <v>4.2999999999999972</v>
      </c>
      <c r="R158">
        <v>0</v>
      </c>
    </row>
    <row r="159" spans="1:18" x14ac:dyDescent="0.55000000000000004">
      <c r="A159" t="s">
        <v>18</v>
      </c>
      <c r="B159">
        <v>99.4</v>
      </c>
      <c r="C159">
        <f t="shared" si="28"/>
        <v>1.4000000000000057</v>
      </c>
      <c r="D159">
        <v>19.100000000000001</v>
      </c>
      <c r="E159">
        <v>13.8</v>
      </c>
      <c r="F159">
        <v>19.100000000000001</v>
      </c>
      <c r="G159">
        <v>74.599999999999994</v>
      </c>
      <c r="H159">
        <v>47.5</v>
      </c>
      <c r="I159">
        <v>51.6</v>
      </c>
      <c r="J159">
        <f t="shared" si="29"/>
        <v>1.3500000000000014</v>
      </c>
      <c r="K159">
        <v>55.2</v>
      </c>
      <c r="L159">
        <f t="shared" si="30"/>
        <v>1.1000000000000014</v>
      </c>
      <c r="M159">
        <v>103</v>
      </c>
      <c r="N159">
        <f t="shared" si="31"/>
        <v>-0.90000000000000568</v>
      </c>
      <c r="O159">
        <v>98.8</v>
      </c>
      <c r="P159">
        <f t="shared" si="32"/>
        <v>-5.1000000000000085</v>
      </c>
      <c r="Q159">
        <f t="shared" si="33"/>
        <v>4.2000000000000028</v>
      </c>
      <c r="R159">
        <v>0</v>
      </c>
    </row>
    <row r="160" spans="1:18" x14ac:dyDescent="0.55000000000000004">
      <c r="A160" t="s">
        <v>35</v>
      </c>
      <c r="B160">
        <v>97.6</v>
      </c>
      <c r="C160">
        <f t="shared" si="28"/>
        <v>-0.40000000000000568</v>
      </c>
      <c r="D160">
        <v>17.8</v>
      </c>
      <c r="E160">
        <v>13.9</v>
      </c>
      <c r="F160">
        <v>24.3</v>
      </c>
      <c r="G160">
        <v>74.7</v>
      </c>
      <c r="H160">
        <v>49.8</v>
      </c>
      <c r="I160">
        <v>49.8</v>
      </c>
      <c r="J160">
        <f t="shared" si="29"/>
        <v>-0.45000000000000284</v>
      </c>
      <c r="K160">
        <v>54.9</v>
      </c>
      <c r="L160">
        <f t="shared" si="30"/>
        <v>0.79999999999999716</v>
      </c>
      <c r="M160">
        <v>104.3</v>
      </c>
      <c r="N160">
        <f t="shared" si="31"/>
        <v>0.39999999999999147</v>
      </c>
      <c r="O160">
        <v>107.1</v>
      </c>
      <c r="P160">
        <f t="shared" si="32"/>
        <v>3.1999999999999886</v>
      </c>
      <c r="Q160">
        <f t="shared" si="33"/>
        <v>-2.7999999999999972</v>
      </c>
      <c r="R160">
        <v>0</v>
      </c>
    </row>
    <row r="161" spans="1:18" x14ac:dyDescent="0.55000000000000004">
      <c r="A161" t="s">
        <v>15</v>
      </c>
      <c r="B161">
        <v>98.3</v>
      </c>
      <c r="C161">
        <f t="shared" si="28"/>
        <v>0.29999999999999716</v>
      </c>
      <c r="D161">
        <v>16.2</v>
      </c>
      <c r="E161">
        <v>13.2</v>
      </c>
      <c r="F161">
        <v>25.9</v>
      </c>
      <c r="G161">
        <v>76.2</v>
      </c>
      <c r="H161">
        <v>51</v>
      </c>
      <c r="I161">
        <v>51.1</v>
      </c>
      <c r="J161">
        <f t="shared" si="29"/>
        <v>0.85000000000000142</v>
      </c>
      <c r="K161">
        <v>54.8</v>
      </c>
      <c r="L161">
        <f t="shared" si="30"/>
        <v>0.69999999999999574</v>
      </c>
      <c r="M161">
        <v>106.1</v>
      </c>
      <c r="N161">
        <f t="shared" si="31"/>
        <v>2.1999999999999886</v>
      </c>
      <c r="O161">
        <v>105.6</v>
      </c>
      <c r="P161">
        <f t="shared" si="32"/>
        <v>1.6999999999999886</v>
      </c>
      <c r="Q161">
        <f t="shared" si="33"/>
        <v>0.5</v>
      </c>
      <c r="R161">
        <v>0</v>
      </c>
    </row>
    <row r="162" spans="1:18" x14ac:dyDescent="0.55000000000000004">
      <c r="A162" t="s">
        <v>20</v>
      </c>
      <c r="B162">
        <v>102.2</v>
      </c>
      <c r="C162">
        <f t="shared" si="28"/>
        <v>4.2000000000000028</v>
      </c>
      <c r="D162">
        <v>17.7</v>
      </c>
      <c r="E162">
        <v>14.2</v>
      </c>
      <c r="F162">
        <v>23.9</v>
      </c>
      <c r="G162">
        <v>74.900000000000006</v>
      </c>
      <c r="H162">
        <v>49.6</v>
      </c>
      <c r="I162">
        <v>51</v>
      </c>
      <c r="J162">
        <f t="shared" si="29"/>
        <v>0.75</v>
      </c>
      <c r="K162">
        <v>54.6</v>
      </c>
      <c r="L162">
        <f t="shared" si="30"/>
        <v>0.5</v>
      </c>
      <c r="M162">
        <v>103.3</v>
      </c>
      <c r="N162">
        <f t="shared" si="31"/>
        <v>-0.60000000000000853</v>
      </c>
      <c r="O162">
        <v>106.3</v>
      </c>
      <c r="P162">
        <f t="shared" si="32"/>
        <v>2.3999999999999915</v>
      </c>
      <c r="Q162">
        <f t="shared" si="33"/>
        <v>-3</v>
      </c>
      <c r="R162">
        <v>0</v>
      </c>
    </row>
    <row r="163" spans="1:18" x14ac:dyDescent="0.55000000000000004">
      <c r="A163" t="s">
        <v>33</v>
      </c>
      <c r="B163">
        <v>97.8</v>
      </c>
      <c r="C163">
        <f t="shared" si="28"/>
        <v>-0.20000000000000284</v>
      </c>
      <c r="D163">
        <v>16.8</v>
      </c>
      <c r="E163">
        <v>11.7</v>
      </c>
      <c r="F163">
        <v>20</v>
      </c>
      <c r="G163">
        <v>79.8</v>
      </c>
      <c r="H163">
        <v>49.6</v>
      </c>
      <c r="I163">
        <v>50.2</v>
      </c>
      <c r="J163">
        <f t="shared" si="29"/>
        <v>-4.9999999999997158E-2</v>
      </c>
      <c r="K163">
        <v>54.5</v>
      </c>
      <c r="L163">
        <f t="shared" si="30"/>
        <v>0.39999999999999858</v>
      </c>
      <c r="M163">
        <v>105.1</v>
      </c>
      <c r="N163">
        <f t="shared" si="31"/>
        <v>1.1999999999999886</v>
      </c>
      <c r="O163">
        <v>101.8</v>
      </c>
      <c r="P163">
        <f t="shared" si="32"/>
        <v>-2.1000000000000085</v>
      </c>
      <c r="Q163">
        <f t="shared" si="33"/>
        <v>3.2999999999999972</v>
      </c>
      <c r="R163">
        <v>0</v>
      </c>
    </row>
    <row r="164" spans="1:18" x14ac:dyDescent="0.55000000000000004">
      <c r="A164" t="s">
        <v>27</v>
      </c>
      <c r="B164">
        <v>95.7</v>
      </c>
      <c r="C164">
        <f t="shared" si="28"/>
        <v>-2.2999999999999972</v>
      </c>
      <c r="D164">
        <v>16.399999999999999</v>
      </c>
      <c r="E164">
        <v>13.3</v>
      </c>
      <c r="F164">
        <v>23.8</v>
      </c>
      <c r="G164">
        <v>77.8</v>
      </c>
      <c r="H164">
        <v>51.7</v>
      </c>
      <c r="I164">
        <v>50.8</v>
      </c>
      <c r="J164">
        <f t="shared" si="29"/>
        <v>0.54999999999999716</v>
      </c>
      <c r="K164">
        <v>54.5</v>
      </c>
      <c r="L164">
        <f t="shared" si="30"/>
        <v>0.39999999999999858</v>
      </c>
      <c r="M164">
        <v>104.2</v>
      </c>
      <c r="N164">
        <f t="shared" si="31"/>
        <v>0.29999999999999716</v>
      </c>
      <c r="O164">
        <v>101.6</v>
      </c>
      <c r="P164">
        <f t="shared" si="32"/>
        <v>-2.3000000000000114</v>
      </c>
      <c r="Q164">
        <f t="shared" si="33"/>
        <v>2.6000000000000085</v>
      </c>
      <c r="R164">
        <v>0</v>
      </c>
    </row>
    <row r="165" spans="1:18" x14ac:dyDescent="0.55000000000000004">
      <c r="A165" t="s">
        <v>19</v>
      </c>
      <c r="B165">
        <v>96.4</v>
      </c>
      <c r="C165">
        <f t="shared" si="28"/>
        <v>-1.5999999999999943</v>
      </c>
      <c r="D165">
        <v>17.2</v>
      </c>
      <c r="E165">
        <v>12</v>
      </c>
      <c r="F165">
        <v>20.6</v>
      </c>
      <c r="G165">
        <v>76.2</v>
      </c>
      <c r="H165">
        <v>48.5</v>
      </c>
      <c r="I165">
        <v>50.2</v>
      </c>
      <c r="J165">
        <f t="shared" si="29"/>
        <v>-4.9999999999997158E-2</v>
      </c>
      <c r="K165">
        <v>54.4</v>
      </c>
      <c r="L165">
        <f t="shared" si="30"/>
        <v>0.29999999999999716</v>
      </c>
      <c r="M165">
        <v>104.8</v>
      </c>
      <c r="N165">
        <f t="shared" si="31"/>
        <v>0.89999999999999147</v>
      </c>
      <c r="O165">
        <v>104.3</v>
      </c>
      <c r="P165">
        <f t="shared" si="32"/>
        <v>0.39999999999999147</v>
      </c>
      <c r="Q165">
        <f t="shared" si="33"/>
        <v>0.5</v>
      </c>
      <c r="R165">
        <v>0</v>
      </c>
    </row>
    <row r="166" spans="1:18" x14ac:dyDescent="0.55000000000000004">
      <c r="A166" t="s">
        <v>28</v>
      </c>
      <c r="B166">
        <v>100.6</v>
      </c>
      <c r="C166">
        <f t="shared" si="28"/>
        <v>2.5999999999999943</v>
      </c>
      <c r="D166">
        <v>18.2</v>
      </c>
      <c r="E166">
        <v>13.1</v>
      </c>
      <c r="F166">
        <v>20.6</v>
      </c>
      <c r="G166">
        <v>77.7</v>
      </c>
      <c r="H166">
        <v>48.6</v>
      </c>
      <c r="I166">
        <v>51.1</v>
      </c>
      <c r="J166">
        <f t="shared" si="29"/>
        <v>0.85000000000000142</v>
      </c>
      <c r="K166">
        <v>54.4</v>
      </c>
      <c r="L166">
        <f t="shared" si="30"/>
        <v>0.29999999999999716</v>
      </c>
      <c r="M166">
        <v>102.9</v>
      </c>
      <c r="N166">
        <f t="shared" si="31"/>
        <v>-1</v>
      </c>
      <c r="O166">
        <v>103.6</v>
      </c>
      <c r="P166">
        <f t="shared" si="32"/>
        <v>-0.30000000000001137</v>
      </c>
      <c r="Q166">
        <f t="shared" si="33"/>
        <v>-0.69999999999998863</v>
      </c>
      <c r="R166">
        <v>0</v>
      </c>
    </row>
    <row r="167" spans="1:18" x14ac:dyDescent="0.55000000000000004">
      <c r="A167" t="s">
        <v>13</v>
      </c>
      <c r="B167">
        <v>93.3</v>
      </c>
      <c r="C167">
        <f t="shared" si="28"/>
        <v>-4.7000000000000028</v>
      </c>
      <c r="D167">
        <v>15.2</v>
      </c>
      <c r="E167">
        <v>14.2</v>
      </c>
      <c r="F167">
        <v>25.9</v>
      </c>
      <c r="G167">
        <v>77.7</v>
      </c>
      <c r="H167">
        <v>51.9</v>
      </c>
      <c r="I167">
        <v>50.1</v>
      </c>
      <c r="J167">
        <f t="shared" si="29"/>
        <v>-0.14999999999999858</v>
      </c>
      <c r="K167">
        <v>54</v>
      </c>
      <c r="L167">
        <f t="shared" si="30"/>
        <v>-0.10000000000000142</v>
      </c>
      <c r="M167">
        <v>103.1</v>
      </c>
      <c r="N167">
        <f t="shared" si="31"/>
        <v>-0.80000000000001137</v>
      </c>
      <c r="O167">
        <v>101.6</v>
      </c>
      <c r="P167">
        <f t="shared" si="32"/>
        <v>-2.3000000000000114</v>
      </c>
      <c r="Q167">
        <f t="shared" si="33"/>
        <v>1.5</v>
      </c>
      <c r="R167">
        <v>0</v>
      </c>
    </row>
    <row r="168" spans="1:18" x14ac:dyDescent="0.55000000000000004">
      <c r="A168" t="s">
        <v>16</v>
      </c>
      <c r="B168">
        <v>96.6</v>
      </c>
      <c r="C168">
        <f t="shared" si="28"/>
        <v>-1.4000000000000057</v>
      </c>
      <c r="D168">
        <v>17.7</v>
      </c>
      <c r="E168">
        <v>14.2</v>
      </c>
      <c r="F168">
        <v>24.9</v>
      </c>
      <c r="G168">
        <v>73.099999999999994</v>
      </c>
      <c r="H168">
        <v>49.2</v>
      </c>
      <c r="I168">
        <v>49.9</v>
      </c>
      <c r="J168">
        <f t="shared" si="29"/>
        <v>-0.35000000000000142</v>
      </c>
      <c r="K168">
        <v>53.7</v>
      </c>
      <c r="L168">
        <f t="shared" si="30"/>
        <v>-0.39999999999999858</v>
      </c>
      <c r="M168">
        <v>102.2</v>
      </c>
      <c r="N168">
        <f t="shared" si="31"/>
        <v>-1.7000000000000028</v>
      </c>
      <c r="O168">
        <v>105.7</v>
      </c>
      <c r="P168">
        <f t="shared" si="32"/>
        <v>1.7999999999999972</v>
      </c>
      <c r="Q168">
        <f t="shared" si="33"/>
        <v>-3.5</v>
      </c>
      <c r="R168">
        <v>0</v>
      </c>
    </row>
    <row r="169" spans="1:18" x14ac:dyDescent="0.55000000000000004">
      <c r="A169" t="s">
        <v>23</v>
      </c>
      <c r="B169">
        <v>98.9</v>
      </c>
      <c r="C169">
        <f t="shared" si="28"/>
        <v>0.90000000000000568</v>
      </c>
      <c r="D169">
        <v>16.899999999999999</v>
      </c>
      <c r="E169">
        <v>12.3</v>
      </c>
      <c r="F169">
        <v>21.2</v>
      </c>
      <c r="G169">
        <v>78.8</v>
      </c>
      <c r="H169">
        <v>49</v>
      </c>
      <c r="I169">
        <v>49.8</v>
      </c>
      <c r="J169">
        <f t="shared" si="29"/>
        <v>-0.45000000000000284</v>
      </c>
      <c r="K169">
        <v>53.7</v>
      </c>
      <c r="L169">
        <f t="shared" si="30"/>
        <v>-0.39999999999999858</v>
      </c>
      <c r="M169">
        <v>103.2</v>
      </c>
      <c r="N169">
        <f t="shared" si="31"/>
        <v>-0.70000000000000284</v>
      </c>
      <c r="O169">
        <v>107.3</v>
      </c>
      <c r="P169">
        <f t="shared" si="32"/>
        <v>3.3999999999999915</v>
      </c>
      <c r="Q169">
        <f t="shared" si="33"/>
        <v>-4.0999999999999943</v>
      </c>
      <c r="R169">
        <v>0</v>
      </c>
    </row>
    <row r="170" spans="1:18" x14ac:dyDescent="0.55000000000000004">
      <c r="A170" t="s">
        <v>24</v>
      </c>
      <c r="B170">
        <v>99</v>
      </c>
      <c r="C170">
        <f t="shared" si="28"/>
        <v>1</v>
      </c>
      <c r="D170">
        <v>16.2</v>
      </c>
      <c r="E170">
        <v>13.5</v>
      </c>
      <c r="F170">
        <v>23.4</v>
      </c>
      <c r="G170">
        <v>76</v>
      </c>
      <c r="H170">
        <v>49.8</v>
      </c>
      <c r="I170">
        <v>49.7</v>
      </c>
      <c r="J170">
        <f t="shared" si="29"/>
        <v>-0.54999999999999716</v>
      </c>
      <c r="K170">
        <v>53.6</v>
      </c>
      <c r="L170">
        <f t="shared" si="30"/>
        <v>-0.5</v>
      </c>
      <c r="M170">
        <v>102.4</v>
      </c>
      <c r="N170">
        <f t="shared" si="31"/>
        <v>-1.5</v>
      </c>
      <c r="O170">
        <v>100.2</v>
      </c>
      <c r="P170">
        <f t="shared" si="32"/>
        <v>-3.7000000000000028</v>
      </c>
      <c r="Q170">
        <f t="shared" si="33"/>
        <v>2.2000000000000028</v>
      </c>
      <c r="R170">
        <v>0</v>
      </c>
    </row>
    <row r="171" spans="1:18" x14ac:dyDescent="0.55000000000000004">
      <c r="A171" t="s">
        <v>39</v>
      </c>
      <c r="B171">
        <v>98.2</v>
      </c>
      <c r="C171">
        <f t="shared" si="28"/>
        <v>0.20000000000000284</v>
      </c>
      <c r="D171">
        <v>17.7</v>
      </c>
      <c r="E171">
        <v>12.8</v>
      </c>
      <c r="F171">
        <v>23.1</v>
      </c>
      <c r="G171">
        <v>76.5</v>
      </c>
      <c r="H171">
        <v>49.4</v>
      </c>
      <c r="I171">
        <v>50</v>
      </c>
      <c r="J171">
        <f t="shared" si="29"/>
        <v>-0.25</v>
      </c>
      <c r="K171">
        <v>53.3</v>
      </c>
      <c r="L171">
        <f t="shared" si="30"/>
        <v>-0.80000000000000426</v>
      </c>
      <c r="M171">
        <v>102.6</v>
      </c>
      <c r="N171">
        <f t="shared" si="31"/>
        <v>-1.3000000000000114</v>
      </c>
      <c r="O171">
        <v>104.6</v>
      </c>
      <c r="P171">
        <f t="shared" si="32"/>
        <v>0.69999999999998863</v>
      </c>
      <c r="Q171">
        <f t="shared" si="33"/>
        <v>-2</v>
      </c>
      <c r="R171">
        <v>0</v>
      </c>
    </row>
    <row r="172" spans="1:18" x14ac:dyDescent="0.55000000000000004">
      <c r="A172" t="s">
        <v>21</v>
      </c>
      <c r="B172">
        <v>101.1</v>
      </c>
      <c r="C172">
        <f t="shared" si="28"/>
        <v>3.0999999999999943</v>
      </c>
      <c r="D172">
        <v>17.600000000000001</v>
      </c>
      <c r="E172">
        <v>12.1</v>
      </c>
      <c r="F172">
        <v>25.1</v>
      </c>
      <c r="G172">
        <v>74.599999999999994</v>
      </c>
      <c r="H172">
        <v>49.4</v>
      </c>
      <c r="I172">
        <v>48.8</v>
      </c>
      <c r="J172">
        <f t="shared" si="29"/>
        <v>-1.4500000000000028</v>
      </c>
      <c r="K172">
        <v>53.1</v>
      </c>
      <c r="L172">
        <f t="shared" si="30"/>
        <v>-1</v>
      </c>
      <c r="M172">
        <v>103.9</v>
      </c>
      <c r="N172">
        <f t="shared" si="31"/>
        <v>0</v>
      </c>
      <c r="O172">
        <v>100.9</v>
      </c>
      <c r="P172">
        <f t="shared" si="32"/>
        <v>-3</v>
      </c>
      <c r="Q172">
        <f t="shared" si="33"/>
        <v>3</v>
      </c>
      <c r="R172">
        <v>0</v>
      </c>
    </row>
    <row r="173" spans="1:18" x14ac:dyDescent="0.55000000000000004">
      <c r="A173" t="s">
        <v>17</v>
      </c>
      <c r="B173">
        <v>98.2</v>
      </c>
      <c r="C173">
        <f t="shared" si="28"/>
        <v>0.20000000000000284</v>
      </c>
      <c r="D173">
        <v>17</v>
      </c>
      <c r="E173">
        <v>13.2</v>
      </c>
      <c r="F173">
        <v>25.8</v>
      </c>
      <c r="G173">
        <v>77.3</v>
      </c>
      <c r="H173">
        <v>51.1</v>
      </c>
      <c r="I173">
        <v>48.9</v>
      </c>
      <c r="J173">
        <f t="shared" si="29"/>
        <v>-1.3500000000000014</v>
      </c>
      <c r="K173">
        <v>53.1</v>
      </c>
      <c r="L173">
        <f t="shared" si="30"/>
        <v>-1</v>
      </c>
      <c r="M173">
        <v>102.7</v>
      </c>
      <c r="N173">
        <f t="shared" si="31"/>
        <v>-1.2000000000000028</v>
      </c>
      <c r="O173">
        <v>106.4</v>
      </c>
      <c r="P173">
        <f t="shared" si="32"/>
        <v>2.5</v>
      </c>
      <c r="Q173">
        <f t="shared" si="33"/>
        <v>-3.7000000000000028</v>
      </c>
      <c r="R173">
        <v>0</v>
      </c>
    </row>
    <row r="174" spans="1:18" x14ac:dyDescent="0.55000000000000004">
      <c r="A174" t="s">
        <v>11</v>
      </c>
      <c r="B174">
        <v>97.4</v>
      </c>
      <c r="C174">
        <f t="shared" si="28"/>
        <v>-0.59999999999999432</v>
      </c>
      <c r="D174">
        <v>17.100000000000001</v>
      </c>
      <c r="E174">
        <v>13.6</v>
      </c>
      <c r="F174">
        <v>24.1</v>
      </c>
      <c r="G174">
        <v>75.7</v>
      </c>
      <c r="H174">
        <v>49.4</v>
      </c>
      <c r="I174">
        <v>49.2</v>
      </c>
      <c r="J174">
        <f t="shared" si="29"/>
        <v>-1.0499999999999972</v>
      </c>
      <c r="K174">
        <v>52.7</v>
      </c>
      <c r="L174">
        <f t="shared" si="30"/>
        <v>-1.3999999999999986</v>
      </c>
      <c r="M174">
        <v>100.9</v>
      </c>
      <c r="N174">
        <f t="shared" si="31"/>
        <v>-3</v>
      </c>
      <c r="O174">
        <v>108.5</v>
      </c>
      <c r="P174">
        <f t="shared" si="32"/>
        <v>4.5999999999999943</v>
      </c>
      <c r="Q174">
        <f t="shared" si="33"/>
        <v>-7.5999999999999943</v>
      </c>
      <c r="R174">
        <v>0</v>
      </c>
    </row>
    <row r="175" spans="1:18" x14ac:dyDescent="0.55000000000000004">
      <c r="A175" t="s">
        <v>32</v>
      </c>
      <c r="B175">
        <v>95.8</v>
      </c>
      <c r="C175">
        <f t="shared" si="28"/>
        <v>-2.2000000000000028</v>
      </c>
      <c r="D175">
        <v>16.100000000000001</v>
      </c>
      <c r="E175">
        <v>12.6</v>
      </c>
      <c r="F175">
        <v>23.7</v>
      </c>
      <c r="G175">
        <v>75.8</v>
      </c>
      <c r="H175">
        <v>50.1</v>
      </c>
      <c r="I175">
        <v>48.3</v>
      </c>
      <c r="J175">
        <f t="shared" si="29"/>
        <v>-1.9500000000000028</v>
      </c>
      <c r="K175">
        <v>52.7</v>
      </c>
      <c r="L175">
        <f t="shared" si="30"/>
        <v>-1.3999999999999986</v>
      </c>
      <c r="M175">
        <v>102</v>
      </c>
      <c r="N175">
        <f t="shared" si="31"/>
        <v>-1.9000000000000057</v>
      </c>
      <c r="O175">
        <v>104.8</v>
      </c>
      <c r="P175">
        <f t="shared" si="32"/>
        <v>0.89999999999999147</v>
      </c>
      <c r="Q175">
        <f t="shared" si="33"/>
        <v>-2.7999999999999972</v>
      </c>
      <c r="R175">
        <v>0</v>
      </c>
    </row>
    <row r="176" spans="1:18" x14ac:dyDescent="0.55000000000000004">
      <c r="A176" t="s">
        <v>14</v>
      </c>
      <c r="B176">
        <v>100.9</v>
      </c>
      <c r="C176">
        <f t="shared" si="28"/>
        <v>2.9000000000000057</v>
      </c>
      <c r="D176">
        <v>15.5</v>
      </c>
      <c r="E176">
        <v>15.2</v>
      </c>
      <c r="F176">
        <v>25.4</v>
      </c>
      <c r="G176">
        <v>77.099999999999994</v>
      </c>
      <c r="H176">
        <v>50.6</v>
      </c>
      <c r="I176">
        <v>48.7</v>
      </c>
      <c r="J176">
        <f t="shared" si="29"/>
        <v>-1.5499999999999972</v>
      </c>
      <c r="K176">
        <v>52.6</v>
      </c>
      <c r="L176">
        <f t="shared" si="30"/>
        <v>-1.5</v>
      </c>
      <c r="M176">
        <v>99.4</v>
      </c>
      <c r="N176">
        <f t="shared" si="31"/>
        <v>-4.5</v>
      </c>
      <c r="O176">
        <v>107</v>
      </c>
      <c r="P176">
        <f t="shared" si="32"/>
        <v>3.0999999999999943</v>
      </c>
      <c r="Q176">
        <f t="shared" si="33"/>
        <v>-7.5999999999999943</v>
      </c>
      <c r="R176">
        <v>0</v>
      </c>
    </row>
    <row r="177" spans="1:18" x14ac:dyDescent="0.55000000000000004">
      <c r="A177" t="s">
        <v>30</v>
      </c>
      <c r="B177">
        <v>98.2</v>
      </c>
      <c r="C177">
        <f t="shared" si="28"/>
        <v>0.20000000000000284</v>
      </c>
      <c r="D177">
        <v>17.100000000000001</v>
      </c>
      <c r="E177">
        <v>12.6</v>
      </c>
      <c r="F177">
        <v>24.5</v>
      </c>
      <c r="G177">
        <v>74.900000000000006</v>
      </c>
      <c r="H177">
        <v>50.2</v>
      </c>
      <c r="I177">
        <v>48.7</v>
      </c>
      <c r="J177">
        <f t="shared" si="29"/>
        <v>-1.5499999999999972</v>
      </c>
      <c r="K177">
        <v>52.6</v>
      </c>
      <c r="L177">
        <f t="shared" si="30"/>
        <v>-1.5</v>
      </c>
      <c r="M177">
        <v>102.1</v>
      </c>
      <c r="N177">
        <f t="shared" si="31"/>
        <v>-1.8000000000000114</v>
      </c>
      <c r="O177">
        <v>103.9</v>
      </c>
      <c r="P177">
        <f t="shared" si="32"/>
        <v>0</v>
      </c>
      <c r="Q177">
        <f t="shared" si="33"/>
        <v>-1.8000000000000114</v>
      </c>
      <c r="R177">
        <v>0</v>
      </c>
    </row>
    <row r="178" spans="1:18" x14ac:dyDescent="0.55000000000000004">
      <c r="A178" t="s">
        <v>25</v>
      </c>
      <c r="B178">
        <v>95.7</v>
      </c>
      <c r="C178">
        <f t="shared" si="28"/>
        <v>-2.2999999999999972</v>
      </c>
      <c r="D178">
        <v>16.100000000000001</v>
      </c>
      <c r="E178">
        <v>12.3</v>
      </c>
      <c r="F178">
        <v>25.3</v>
      </c>
      <c r="G178">
        <v>75.099999999999994</v>
      </c>
      <c r="H178">
        <v>49.1</v>
      </c>
      <c r="I178">
        <v>47.7</v>
      </c>
      <c r="J178">
        <f t="shared" si="29"/>
        <v>-2.5499999999999972</v>
      </c>
      <c r="K178">
        <v>52.4</v>
      </c>
      <c r="L178">
        <f t="shared" si="30"/>
        <v>-1.7000000000000028</v>
      </c>
      <c r="M178">
        <v>102.6</v>
      </c>
      <c r="N178">
        <f t="shared" si="31"/>
        <v>-1.3000000000000114</v>
      </c>
      <c r="O178">
        <v>105.4</v>
      </c>
      <c r="P178">
        <f t="shared" si="32"/>
        <v>1.5</v>
      </c>
      <c r="Q178">
        <f t="shared" si="33"/>
        <v>-2.8000000000000114</v>
      </c>
      <c r="R178">
        <v>0</v>
      </c>
    </row>
    <row r="179" spans="1:18" x14ac:dyDescent="0.55000000000000004">
      <c r="A179" t="s">
        <v>36</v>
      </c>
      <c r="B179">
        <v>97.4</v>
      </c>
      <c r="C179">
        <f t="shared" si="28"/>
        <v>-0.59999999999999432</v>
      </c>
      <c r="D179">
        <v>14.9</v>
      </c>
      <c r="E179">
        <v>12.2</v>
      </c>
      <c r="F179">
        <v>27</v>
      </c>
      <c r="G179">
        <v>79.3</v>
      </c>
      <c r="H179">
        <v>52.1</v>
      </c>
      <c r="I179">
        <v>49.1</v>
      </c>
      <c r="J179">
        <f t="shared" si="29"/>
        <v>-1.1499999999999986</v>
      </c>
      <c r="K179">
        <v>52.2</v>
      </c>
      <c r="L179">
        <f t="shared" si="30"/>
        <v>-1.8999999999999986</v>
      </c>
      <c r="M179">
        <v>103.3</v>
      </c>
      <c r="N179">
        <f t="shared" si="31"/>
        <v>-0.60000000000000853</v>
      </c>
      <c r="O179">
        <v>103.4</v>
      </c>
      <c r="P179">
        <f t="shared" si="32"/>
        <v>-0.5</v>
      </c>
      <c r="Q179">
        <f t="shared" si="33"/>
        <v>-0.10000000000000853</v>
      </c>
      <c r="R179">
        <v>0</v>
      </c>
    </row>
    <row r="180" spans="1:18" x14ac:dyDescent="0.55000000000000004">
      <c r="A180" t="s">
        <v>22</v>
      </c>
      <c r="B180">
        <v>100.2</v>
      </c>
      <c r="C180">
        <f t="shared" si="28"/>
        <v>2.2000000000000028</v>
      </c>
      <c r="D180">
        <v>16.3</v>
      </c>
      <c r="E180">
        <v>14.9</v>
      </c>
      <c r="F180">
        <v>20.6</v>
      </c>
      <c r="G180">
        <v>74</v>
      </c>
      <c r="H180">
        <v>46.4</v>
      </c>
      <c r="I180">
        <v>48.7</v>
      </c>
      <c r="J180">
        <f t="shared" si="29"/>
        <v>-1.5499999999999972</v>
      </c>
      <c r="K180">
        <v>51.9</v>
      </c>
      <c r="L180">
        <f t="shared" si="30"/>
        <v>-2.2000000000000028</v>
      </c>
      <c r="M180">
        <v>96.6</v>
      </c>
      <c r="N180">
        <f t="shared" si="31"/>
        <v>-7.3000000000000114</v>
      </c>
      <c r="O180">
        <v>106.7</v>
      </c>
      <c r="P180">
        <f t="shared" si="32"/>
        <v>2.7999999999999972</v>
      </c>
      <c r="Q180">
        <f t="shared" si="33"/>
        <v>-10.100000000000009</v>
      </c>
      <c r="R180">
        <v>0</v>
      </c>
    </row>
    <row r="181" spans="1:18" x14ac:dyDescent="0.55000000000000004">
      <c r="A181" t="s">
        <v>34</v>
      </c>
      <c r="B181">
        <v>98</v>
      </c>
      <c r="C181">
        <f t="shared" si="28"/>
        <v>0</v>
      </c>
      <c r="D181">
        <v>14.1</v>
      </c>
      <c r="E181">
        <v>12.5</v>
      </c>
      <c r="F181">
        <v>23.1</v>
      </c>
      <c r="G181">
        <v>74.7</v>
      </c>
      <c r="H181">
        <v>48</v>
      </c>
      <c r="I181">
        <v>46</v>
      </c>
      <c r="J181">
        <f t="shared" si="29"/>
        <v>-4.25</v>
      </c>
      <c r="K181">
        <v>50.9</v>
      </c>
      <c r="L181">
        <f t="shared" si="30"/>
        <v>-3.2000000000000028</v>
      </c>
      <c r="M181">
        <v>98.6</v>
      </c>
      <c r="N181">
        <f t="shared" si="31"/>
        <v>-5.3000000000000114</v>
      </c>
      <c r="O181">
        <v>109.3</v>
      </c>
      <c r="P181">
        <f t="shared" si="32"/>
        <v>5.3999999999999915</v>
      </c>
      <c r="Q181">
        <f t="shared" si="33"/>
        <v>-10.700000000000003</v>
      </c>
      <c r="R181">
        <v>0</v>
      </c>
    </row>
  </sheetData>
  <hyperlinks>
    <hyperlink ref="B1" r:id="rId1" tooltip="Pace Factor" display="http://www.espn.com/nba/hollinger/teamstats/_/sort/paceFactor" xr:uid="{7FA1E9E0-EDE7-45D4-B9BA-BDA07405DB1C}"/>
    <hyperlink ref="D1" r:id="rId2" tooltip="Assist Ratio" display="http://www.espn.com/nba/hollinger/teamstats/_/sort/assistRatio" xr:uid="{56997A0E-DEB1-4C05-8A2E-68C94C87637B}"/>
    <hyperlink ref="E1" r:id="rId3" tooltip="Turnover Ratio" display="http://www.espn.com/nba/hollinger/teamstats/_/sort/turnoverRatio/order/false" xr:uid="{B551F86E-8C17-485F-81B4-2982901DBA32}"/>
    <hyperlink ref="F1" r:id="rId4" tooltip="Offensive Rebound Rate" display="http://www.espn.com/nba/hollinger/teamstats/_/sort/offReboundRate" xr:uid="{037434B1-5FBF-4DEF-A2A0-40681EDB70BF}"/>
    <hyperlink ref="G1" r:id="rId5" tooltip="Defensive Rebound Rate" display="http://www.espn.com/nba/hollinger/teamstats/_/sort/defReboundRate" xr:uid="{08DDC5EB-07BA-4152-A073-84170A1FF51F}"/>
    <hyperlink ref="H1" r:id="rId6" tooltip="Rebound Rate" display="http://www.espn.com/nba/hollinger/teamstats/_/sort/reboundRate" xr:uid="{AE1271D3-CF72-478D-BC3A-E0CC0A0423F0}"/>
    <hyperlink ref="K1" r:id="rId7" tooltip="True Shooting Percentage" display="http://www.espn.com/nba/hollinger/teamstats/_/sort/trueShootingPct" xr:uid="{B5140D72-98A3-4513-B018-48678B7A066B}"/>
    <hyperlink ref="M1" r:id="rId8" tooltip="Offensive Efficiency" display="http://www.espn.com/nba/hollinger/teamstats/_/order/false" xr:uid="{065DDCAF-12FC-450A-913F-AEC52606FE03}"/>
    <hyperlink ref="O1" r:id="rId9" tooltip="Defensive Efficiency" display="http://www.espn.com/nba/hollinger/teamstats/_/sort/defensiveEff/order/false" xr:uid="{9AAFCE3E-C7A7-421F-AB21-25886E51283D}"/>
    <hyperlink ref="A2" r:id="rId10" display="http://www.espn.com/nba/team/_/name/bkn/brooklyn-nets" xr:uid="{CB0BEEDB-DA43-45ED-A086-5997D2589B41}"/>
    <hyperlink ref="A3" r:id="rId11" display="http://www.espn.com/nba/team/_/name/lac/la-clippers" xr:uid="{9B317976-888F-4F52-BB8C-94E157B72CB5}"/>
    <hyperlink ref="A4" r:id="rId12" display="http://www.espn.com/nba/team/_/name/utah/utah-jazz" xr:uid="{C57CF321-EBC7-4D5B-93D0-DBCC8EC9C0E8}"/>
    <hyperlink ref="A5" r:id="rId13" display="http://www.espn.com/nba/team/_/name/phx/phoenix-suns" xr:uid="{9CBDD62F-EB2D-4C08-A66B-3AD586EE013F}"/>
    <hyperlink ref="A6" r:id="rId14" display="http://www.espn.com/nba/team/_/name/por/portland-trail-blazers" xr:uid="{7E9D0AE1-3AF7-4801-879D-9F6264C62B0E}"/>
    <hyperlink ref="A7" r:id="rId15" display="http://www.espn.com/nba/team/_/name/mil/milwaukee-bucks" xr:uid="{D6962286-5979-4BDE-B76F-1F6ED514395B}"/>
    <hyperlink ref="A8" r:id="rId16" display="http://www.espn.com/nba/team/_/name/den/denver-nuggets" xr:uid="{B3D68738-8CA7-4EB1-88C1-5EDC1349C5A4}"/>
    <hyperlink ref="A9" r:id="rId17" display="http://www.espn.com/nba/team/_/name/atl/atlanta-hawks" xr:uid="{355DFCCD-830F-466E-AC35-0229FE78DC4F}"/>
    <hyperlink ref="A10" r:id="rId18" display="http://www.espn.com/nba/team/_/name/dal/dallas-mavericks" xr:uid="{1B5BC904-DBF3-452F-9E89-36F241ED1BE3}"/>
    <hyperlink ref="A11" r:id="rId19" display="http://www.espn.com/nba/team/_/name/sac/sacramento-kings" xr:uid="{3640B612-A0E4-4E6F-8063-E84D8BB4F54F}"/>
    <hyperlink ref="A12" r:id="rId20" display="http://www.espn.com/nba/team/_/name/bos/boston-celtics" xr:uid="{5C822783-71AE-4B38-9B1B-40C5DE493123}"/>
    <hyperlink ref="A13" r:id="rId21" display="http://www.espn.com/nba/team/_/name/phi/philadelphia-76ers" xr:uid="{961828CC-108F-4376-8934-8F7B719DFAE1}"/>
    <hyperlink ref="A14" r:id="rId22" display="http://www.espn.com/nba/team/_/name/no/new-orleans-pelicans" xr:uid="{483D596C-9C16-41D3-8B0E-AED89E6EC9E4}"/>
    <hyperlink ref="A15" r:id="rId23" display="http://www.espn.com/nba/team/_/name/ind/indiana-pacers" xr:uid="{D10DF6EA-92FB-4CE2-B5E3-C535E4318C70}"/>
    <hyperlink ref="A16" r:id="rId24" display="http://www.espn.com/nba/team/_/name/mem/memphis-grizzlies" xr:uid="{1F867790-A7E6-4954-950A-876DD49CB267}"/>
    <hyperlink ref="A17" r:id="rId25" display="http://www.espn.com/nba/team/_/name/tor/toronto-raptors" xr:uid="{1F71D1CD-AFA3-4FE2-A303-AAA2F85988BD}"/>
    <hyperlink ref="A18" r:id="rId26" display="http://www.espn.com/nba/team/_/name/mia/miami-heat" xr:uid="{4CE337F4-7FDB-4881-863D-51403A35FC37}"/>
    <hyperlink ref="A19" r:id="rId27" display="http://www.espn.com/nba/team/_/name/wsh/washington-wizards" xr:uid="{00DF8145-F66C-4EFF-8C64-43474C0D259E}"/>
    <hyperlink ref="A20" r:id="rId28" display="http://www.espn.com/nba/team/_/name/gs/golden-state-warriors" xr:uid="{1DAFDEEA-59AF-43D2-B67A-9E727377592A}"/>
    <hyperlink ref="A21" r:id="rId29" display="http://www.espn.com/nba/team/_/name/chi/chicago-bulls" xr:uid="{A16DD6E0-DD2A-474E-AB4B-1DC1D6384D25}"/>
    <hyperlink ref="A22" r:id="rId30" display="http://www.espn.com/nba/team/_/name/sa/san-antonio-spurs" xr:uid="{91BDFC46-CD1C-4B3F-8D85-F4B96FF023D0}"/>
    <hyperlink ref="A23" r:id="rId31" display="http://www.espn.com/nba/team/_/name/ny/new-york-knicks" xr:uid="{D1498BEC-7896-4057-A124-B057F3F6E5B5}"/>
    <hyperlink ref="A24" r:id="rId32" display="http://www.espn.com/nba/team/_/name/cha/charlotte-hornets" xr:uid="{52A2E60B-31D7-4D66-A83A-79A24DD4D0D5}"/>
    <hyperlink ref="A25" r:id="rId33" display="http://www.espn.com/nba/team/_/name/lal/los-angeles-lakers" xr:uid="{FFE51B17-618E-45F5-ACE4-38BC44169B33}"/>
    <hyperlink ref="A26" r:id="rId34" display="http://www.espn.com/nba/team/_/name/min/minnesota-timberwolves" xr:uid="{87741043-6BBF-4111-A39D-0C85B87F1254}"/>
    <hyperlink ref="A27" r:id="rId35" display="http://www.espn.com/nba/team/_/name/det/detroit-pistons" xr:uid="{260BBECD-AF7E-4A61-B0B2-F7D8B2F4426A}"/>
    <hyperlink ref="A28" r:id="rId36" display="http://www.espn.com/nba/team/_/name/hou/houston-rockets" xr:uid="{A0D8A2B0-4E1C-43C8-A543-C116B300CF1A}"/>
    <hyperlink ref="A29" r:id="rId37" display="http://www.espn.com/nba/team/_/name/cle/cleveland-cavaliers" xr:uid="{BE04B321-9EA5-4594-941F-6EB199807696}"/>
    <hyperlink ref="A30" r:id="rId38" display="http://www.espn.com/nba/team/_/name/orl/orlando-magic" xr:uid="{9724F35B-01BF-4937-B770-ECEFF708E682}"/>
    <hyperlink ref="A31" r:id="rId39" display="http://www.espn.com/nba/team/_/name/okc/oklahoma-city-thunder" xr:uid="{696529A0-CD0E-4309-9C66-C14D721ED158}"/>
    <hyperlink ref="I1" r:id="rId40" tooltip="Effective Field Goal Percentage" display="http://www.espn.com/nba/hollinger/teamstats/_/sort/effectiveFGPct" xr:uid="{8BA4BA48-226C-4308-8013-303E3A213813}"/>
    <hyperlink ref="A32" r:id="rId41" display="http://www.espn.com/nba/team/_/name/mia/miami-heat" xr:uid="{18D4F2CB-E368-4EE5-92F7-FC5D643036EF}"/>
    <hyperlink ref="A33" r:id="rId42" display="http://www.espn.com/nba/team/_/name/utah/utah-jazz" xr:uid="{EF3187ED-4944-46B3-9AE7-6FA3430E8D11}"/>
    <hyperlink ref="A34" r:id="rId43" display="http://www.espn.com/nba/team/_/name/mil/milwaukee-bucks" xr:uid="{81D3BAAD-133C-473F-ACCD-663EA7EA2F42}"/>
    <hyperlink ref="A35" r:id="rId44" display="http://www.espn.com/nba/team/_/name/dal/dallas-mavericks" xr:uid="{7D7A88D2-A8A7-41DF-8CFE-9C075D272374}"/>
    <hyperlink ref="A36" r:id="rId45" display="http://www.espn.com/nba/team/_/name/hou/houston-rockets" xr:uid="{1F64AEC9-D3FB-4656-AE43-4F5AF702259E}"/>
    <hyperlink ref="A37" r:id="rId46" display="http://www.espn.com/nba/team/_/name/lac/la-clippers" xr:uid="{C8DC63F5-DEC0-4D7E-ABCC-3F91E71B73FD}"/>
    <hyperlink ref="A38" r:id="rId47" display="http://www.espn.com/nba/team/_/name/phx/phoenix-suns" xr:uid="{C05E82C4-257A-4F82-83CA-CFA2CA3C1D7D}"/>
    <hyperlink ref="A39" r:id="rId48" display="http://www.espn.com/nba/team/_/name/tor/toronto-raptors" xr:uid="{DB76DD40-5528-4944-BD60-99305B9445EF}"/>
    <hyperlink ref="A40" r:id="rId49" display="http://www.espn.com/nba/team/_/name/lal/los-angeles-lakers" xr:uid="{399CAB5C-D3DA-436B-936F-0E790C72C3CA}"/>
    <hyperlink ref="A41" r:id="rId50" display="http://www.espn.com/nba/team/_/name/okc/oklahoma-city-thunder" xr:uid="{967A3052-544F-456D-A34D-F2462BE5CD83}"/>
    <hyperlink ref="A42" r:id="rId51" display="http://www.espn.com/nba/team/_/name/sa/san-antonio-spurs" xr:uid="{8C6ADB01-E1EF-4418-8813-32F768DF25C2}"/>
    <hyperlink ref="A43" r:id="rId52" display="http://www.espn.com/nba/team/_/name/por/portland-trail-blazers" xr:uid="{A15D2FD8-1F7D-440A-834B-1A394E670D25}"/>
    <hyperlink ref="A44" r:id="rId53" display="http://www.espn.com/nba/team/_/name/bos/boston-celtics" xr:uid="{97AE4FD4-1BE2-496E-9621-5BAF507CB1D5}"/>
    <hyperlink ref="A45" r:id="rId54" display="http://www.espn.com/nba/team/_/name/no/new-orleans-pelicans" xr:uid="{22805243-DAE7-4E3E-BEA4-FE9B8F66DD7A}"/>
    <hyperlink ref="A46" r:id="rId55" display="http://www.espn.com/nba/team/_/name/den/denver-nuggets" xr:uid="{ECD9F7A8-E888-4334-A875-97557F0E19C4}"/>
    <hyperlink ref="A47" r:id="rId56" display="http://www.espn.com/nba/team/_/name/phi/philadelphia-76ers" xr:uid="{512EAACE-8FC1-4814-94A3-CE64874B83F2}"/>
    <hyperlink ref="A48" r:id="rId57" display="http://www.espn.com/nba/team/_/name/sac/sacramento-kings" xr:uid="{2FD990A5-2321-4028-B39D-D4FE9CF6FD99}"/>
    <hyperlink ref="A49" r:id="rId58" display="http://www.espn.com/nba/team/_/name/ind/indiana-pacers" xr:uid="{1AFC6E0D-72E3-44D4-B6BE-A8CDB6D4AEC4}"/>
    <hyperlink ref="A50" r:id="rId59" display="http://www.espn.com/nba/team/_/name/wsh/washington-wizards" xr:uid="{1B45CE31-5C1C-4327-8E36-EC6D15DB8619}"/>
    <hyperlink ref="A51" r:id="rId60" display="http://www.espn.com/nba/team/_/name/det/detroit-pistons" xr:uid="{91DB3B5E-15F1-40BA-9E64-4E6AAE13F135}"/>
    <hyperlink ref="A52" r:id="rId61" display="http://www.espn.com/nba/team/_/name/mem/memphis-grizzlies" xr:uid="{F5BB0675-4707-4A6F-87A7-3330C87B9CB1}"/>
    <hyperlink ref="A53" r:id="rId62" display="http://www.espn.com/nba/team/_/name/bkn/brooklyn-nets" xr:uid="{16E52102-D976-4753-887D-83ECFA6DF31E}"/>
    <hyperlink ref="A54" r:id="rId63" display="http://www.espn.com/nba/team/_/name/atl/atlanta-hawks" xr:uid="{08683216-6CA7-4CCB-BD36-75A2A441E9C3}"/>
    <hyperlink ref="A55" r:id="rId64" display="http://www.espn.com/nba/team/_/name/cle/cleveland-cavaliers" xr:uid="{0C6FB20A-033E-490B-8164-0B1C058DBAB5}"/>
    <hyperlink ref="A56" r:id="rId65" display="http://www.espn.com/nba/team/_/name/min/minnesota-timberwolves" xr:uid="{CF2A9814-3017-4077-B423-3237CD570F29}"/>
    <hyperlink ref="A57" r:id="rId66" display="http://www.espn.com/nba/team/_/name/chi/chicago-bulls" xr:uid="{0FE178D9-0A5C-4EAF-ABD2-7282A0440C92}"/>
    <hyperlink ref="A58" r:id="rId67" display="http://www.espn.com/nba/team/_/name/orl/orlando-magic" xr:uid="{E0F3A831-3AE4-4179-A910-D19D95B499FA}"/>
    <hyperlink ref="A59" r:id="rId68" display="http://www.espn.com/nba/team/_/name/gs/golden-state-warriors" xr:uid="{A07C8152-ABBA-4F4D-A016-7F063F56C02A}"/>
    <hyperlink ref="A60" r:id="rId69" display="http://www.espn.com/nba/team/_/name/cha/charlotte-hornets" xr:uid="{A893EEFE-3AEC-4B50-AC02-6236DDCA2E81}"/>
    <hyperlink ref="A61" r:id="rId70" display="http://www.espn.com/nba/team/_/name/ny/new-york-knicks" xr:uid="{F4571A39-84CF-437A-B3C7-AA39782C0732}"/>
    <hyperlink ref="A62" r:id="rId71" display="http://www.espn.com/nba/team/_/name/gs/golden-state-warriors" xr:uid="{419E76AA-B5F0-4FFC-A838-2E883367A032}"/>
    <hyperlink ref="A63" r:id="rId72" display="http://www.espn.com/nba/team/_/name/mil/milwaukee-bucks" xr:uid="{D296A069-CE05-4A0A-95A2-33BE25EB1CC7}"/>
    <hyperlink ref="A64" r:id="rId73" display="http://www.espn.com/nba/team/_/name/hou/houston-rockets" xr:uid="{8AF0B759-F27E-47AA-A7D7-F079201E2A1A}"/>
    <hyperlink ref="A65" r:id="rId74" display="http://www.espn.com/nba/team/_/name/tor/toronto-raptors" xr:uid="{500B0DF3-CA9A-44BE-A3B2-11AA759FC9F5}"/>
    <hyperlink ref="A66" r:id="rId75" display="http://www.espn.com/nba/team/_/name/lac/la-clippers" xr:uid="{182AD2E4-AB38-4AE9-87AF-9525E3DA9827}"/>
    <hyperlink ref="A67" r:id="rId76" display="http://www.espn.com/nba/team/_/name/phi/philadelphia-76ers" xr:uid="{93BDADD2-CAE5-4A6E-A9D2-DA9F60144D3E}"/>
    <hyperlink ref="A68" r:id="rId77" display="http://www.espn.com/nba/team/_/name/utah/utah-jazz" xr:uid="{9CE8A061-B25A-4775-B022-45BEC788BBAD}"/>
    <hyperlink ref="A69" r:id="rId78" display="http://www.espn.com/nba/team/_/name/sa/san-antonio-spurs" xr:uid="{0C78C6B3-C6C9-4FBE-AAB1-D6E9B68C89EB}"/>
    <hyperlink ref="A70" r:id="rId79" display="http://www.espn.com/nba/team/_/name/por/portland-trail-blazers" xr:uid="{D397FAB2-4CFB-4326-AD33-0F8D78A674E0}"/>
    <hyperlink ref="A71" r:id="rId80" display="http://www.espn.com/nba/team/_/name/bos/boston-celtics" xr:uid="{7B56D767-917D-48E1-A03F-940EA9F78CB3}"/>
    <hyperlink ref="A72" r:id="rId81" display="http://www.espn.com/nba/team/_/name/wsh/washington-wizards" xr:uid="{D8D87F96-64BF-44E8-ABCF-C0BBE8C6BA2E}"/>
    <hyperlink ref="A73" r:id="rId82" display="http://www.espn.com/nba/team/_/name/no/new-orleans-pelicans" xr:uid="{24811CA9-ECAA-4A9E-9080-4F0575CDEB9A}"/>
    <hyperlink ref="A74" r:id="rId83" display="http://www.espn.com/nba/team/_/name/ind/indiana-pacers" xr:uid="{27918EE3-1794-4CF7-A176-326C77C32868}"/>
    <hyperlink ref="A75" r:id="rId84" display="http://www.espn.com/nba/team/_/name/den/denver-nuggets" xr:uid="{FDFDAA77-2CA0-47CE-97EC-21E9340BDA67}"/>
    <hyperlink ref="A76" r:id="rId85" display="http://www.espn.com/nba/team/_/name/bkn/brooklyn-nets" xr:uid="{77FEFAA2-8E65-44FF-8700-FE366FC029F0}"/>
    <hyperlink ref="A77" r:id="rId86" display="http://www.espn.com/nba/team/_/name/dal/dallas-mavericks" xr:uid="{027A9AB8-E63F-4F84-BC4D-F35F1CF53427}"/>
    <hyperlink ref="A78" r:id="rId87" display="http://www.espn.com/nba/team/_/name/atl/atlanta-hawks" xr:uid="{1C377066-AA83-4791-966D-1A960A82241C}"/>
    <hyperlink ref="A79" r:id="rId88" display="http://www.espn.com/nba/team/_/name/lal/los-angeles-lakers" xr:uid="{F63EF2F1-EB27-4BD9-AAE1-2A8234FD1D87}"/>
    <hyperlink ref="A80" r:id="rId89" display="http://www.espn.com/nba/team/_/name/cha/charlotte-hornets" xr:uid="{F7D8F41A-FF66-4E73-BE8E-53786C1FC287}"/>
    <hyperlink ref="A81" r:id="rId90" display="http://www.espn.com/nba/team/_/name/sac/sacramento-kings" xr:uid="{8A5C3A3C-FF7E-4BD1-9E15-24DE7DDEF912}"/>
    <hyperlink ref="A82" r:id="rId91" display="http://www.espn.com/nba/team/_/name/phx/phoenix-suns" xr:uid="{F49E7A87-E6EE-442B-96A0-CE5A2CD3616E}"/>
    <hyperlink ref="A83" r:id="rId92" display="http://www.espn.com/nba/team/_/name/min/minnesota-timberwolves" xr:uid="{164DAD7E-82C4-4832-A150-602039D41FCB}"/>
    <hyperlink ref="A84" r:id="rId93" display="http://www.espn.com/nba/team/_/name/orl/orlando-magic" xr:uid="{A82A3FB1-7FA1-4B3C-A061-278DBBA20A78}"/>
    <hyperlink ref="A85" r:id="rId94" display="http://www.espn.com/nba/team/_/name/mem/memphis-grizzlies" xr:uid="{16CB76BF-7310-4D7E-BE8E-DFDFD283F00F}"/>
    <hyperlink ref="A86" r:id="rId95" display="http://www.espn.com/nba/team/_/name/okc/oklahoma-city-thunder" xr:uid="{F4C0081C-0181-40B4-98DD-E1F8C4C305D0}"/>
    <hyperlink ref="A87" r:id="rId96" display="http://www.espn.com/nba/team/_/name/det/detroit-pistons" xr:uid="{4E913669-24AA-452C-A319-3C0F99A15D83}"/>
    <hyperlink ref="A88" r:id="rId97" display="http://www.espn.com/nba/team/_/name/mia/miami-heat" xr:uid="{815B5843-488B-4651-95C7-28242454CCE0}"/>
    <hyperlink ref="A89" r:id="rId98" display="http://www.espn.com/nba/team/_/name/chi/chicago-bulls" xr:uid="{69F99F5F-AF19-48AE-B1AD-261BEEC3887E}"/>
    <hyperlink ref="A90" r:id="rId99" display="http://www.espn.com/nba/team/_/name/cle/cleveland-cavaliers" xr:uid="{DBAE12A3-C342-4BA4-A0ED-973D012FF33C}"/>
    <hyperlink ref="A91" r:id="rId100" display="http://www.espn.com/nba/team/_/name/ny/new-york-knicks" xr:uid="{5B79D248-A55D-4BFE-9CA5-D7C86DFA0A18}"/>
    <hyperlink ref="A92" r:id="rId101" display="http://www.espn.com/nba/team/_/name/gs/golden-state-warriors" xr:uid="{4A52F304-3531-467A-B4B5-EB30C693343E}"/>
    <hyperlink ref="A93" r:id="rId102" display="http://www.espn.com/nba/team/_/name/hou/houston-rockets" xr:uid="{4817F0FC-9D05-4A47-8313-71636212EBF9}"/>
    <hyperlink ref="A94" r:id="rId103" display="http://www.espn.com/nba/team/_/name/cle/cleveland-cavaliers" xr:uid="{D0A95ED9-C565-4917-A4E5-74BE8C1510D8}"/>
    <hyperlink ref="A95" r:id="rId104" display="http://www.espn.com/nba/team/_/name/tor/toronto-raptors" xr:uid="{5AD8A90D-7044-4F08-8096-ED5FDFA18311}"/>
    <hyperlink ref="A96" r:id="rId105" display="http://www.espn.com/nba/team/_/name/no/new-orleans-pelicans" xr:uid="{3DDFA83E-5FB5-47EB-983E-FA23F0E2975B}"/>
    <hyperlink ref="A97" r:id="rId106" display="http://www.espn.com/nba/team/_/name/mil/milwaukee-bucks" xr:uid="{5C638D40-7222-4ADC-A75A-BB78BE21A6CA}"/>
    <hyperlink ref="A98" r:id="rId107" display="http://www.espn.com/nba/team/_/name/den/denver-nuggets" xr:uid="{E100F901-03B1-489E-9B76-1F040E760A55}"/>
    <hyperlink ref="A99" r:id="rId108" display="http://www.espn.com/nba/team/_/name/phi/philadelphia-76ers" xr:uid="{EB1EF376-B7A8-4784-A6A9-4981F3F2AED1}"/>
    <hyperlink ref="A100" r:id="rId109" display="http://www.espn.com/nba/team/_/name/min/minnesota-timberwolves" xr:uid="{F40FDCA9-6F94-40A3-ACFF-7146D8066FB9}"/>
    <hyperlink ref="A101" r:id="rId110" display="http://www.espn.com/nba/team/_/name/lac/la-clippers" xr:uid="{CFBE0298-0AFB-4286-8D01-533AFB996FA7}"/>
    <hyperlink ref="A102" r:id="rId111" display="http://www.espn.com/nba/team/_/name/utah/utah-jazz" xr:uid="{25E1A7F9-3124-4951-8670-738FB9D0BC56}"/>
    <hyperlink ref="A103" r:id="rId112" display="http://www.espn.com/nba/team/_/name/wsh/washington-wizards" xr:uid="{1AE2EEB9-7D0A-428A-A0A7-AABF18C95094}"/>
    <hyperlink ref="A104" r:id="rId113" display="http://www.espn.com/nba/team/_/name/ind/indiana-pacers" xr:uid="{282798B9-114D-47A6-96A0-7318ECFFCF34}"/>
    <hyperlink ref="A105" r:id="rId114" display="http://www.espn.com/nba/team/_/name/bos/boston-celtics" xr:uid="{740ADC64-9058-4F33-B281-36EE8091BB45}"/>
    <hyperlink ref="A106" r:id="rId115" display="http://www.espn.com/nba/team/_/name/bkn/brooklyn-nets" xr:uid="{E115762A-D41C-4C96-B023-4C72B18EEAA0}"/>
    <hyperlink ref="A107" r:id="rId116" display="http://www.espn.com/nba/team/_/name/mia/miami-heat" xr:uid="{77546849-10F9-49AD-BAEB-D7FE96970029}"/>
    <hyperlink ref="A108" r:id="rId117" display="http://www.espn.com/nba/team/_/name/por/portland-trail-blazers" xr:uid="{36EEDFB2-E8B5-4C91-ADF2-3552B4D73586}"/>
    <hyperlink ref="A109" r:id="rId118" display="http://www.espn.com/nba/team/_/name/cha/charlotte-hornets" xr:uid="{3169E074-CDAF-4DEF-8518-5096FA2952AF}"/>
    <hyperlink ref="A110" r:id="rId119" display="http://www.espn.com/nba/team/_/name/lal/los-angeles-lakers" xr:uid="{49B7E4DA-B46B-49F3-8861-9DF6320C66CA}"/>
    <hyperlink ref="A111" r:id="rId120" display="http://www.espn.com/nba/team/_/name/atl/atlanta-hawks" xr:uid="{18AE05E3-2A4D-4626-9184-A228C97CA123}"/>
    <hyperlink ref="A112" r:id="rId121" display="http://www.espn.com/nba/team/_/name/okc/oklahoma-city-thunder" xr:uid="{3E90524D-0961-47F4-BE81-E7BE1D058999}"/>
    <hyperlink ref="A113" r:id="rId122" display="http://www.espn.com/nba/team/_/name/orl/orlando-magic" xr:uid="{5E149B99-E2F6-4BFB-9ED3-21E13443AD26}"/>
    <hyperlink ref="A114" r:id="rId123" display="http://www.espn.com/nba/team/_/name/dal/dallas-mavericks" xr:uid="{8074AD94-14A5-4D82-B5E9-DC98400270A0}"/>
    <hyperlink ref="A115" r:id="rId124" display="http://www.espn.com/nba/team/_/name/ny/new-york-knicks" xr:uid="{3D2EDF86-0FF3-4E87-9C02-EA5A2FE85A61}"/>
    <hyperlink ref="A116" r:id="rId125" display="http://www.espn.com/nba/team/_/name/sa/san-antonio-spurs" xr:uid="{A8457DCF-947D-44A5-8AAA-CF26840FEDCF}"/>
    <hyperlink ref="A117" r:id="rId126" display="http://www.espn.com/nba/team/_/name/det/detroit-pistons" xr:uid="{B5F94827-68C4-400E-B4D8-622C7B40A3BA}"/>
    <hyperlink ref="A118" r:id="rId127" display="http://www.espn.com/nba/team/_/name/mem/memphis-grizzlies" xr:uid="{4E27DCE4-A6A8-4E48-8ECA-E83929DF4C66}"/>
    <hyperlink ref="A119" r:id="rId128" display="http://www.espn.com/nba/team/_/name/phx/phoenix-suns" xr:uid="{34EF9C01-F366-49CA-AC98-881E59033626}"/>
    <hyperlink ref="A120" r:id="rId129" display="http://www.espn.com/nba/team/_/name/chi/chicago-bulls" xr:uid="{4FB04F26-A666-4F4D-80E6-107B1C7080AA}"/>
    <hyperlink ref="A121" r:id="rId130" display="http://www.espn.com/nba/team/_/name/sac/sacramento-kings" xr:uid="{E56EE67F-4614-4387-BD57-866FA7383622}"/>
    <hyperlink ref="A122" r:id="rId131" display="http://www.espn.com/nba/team/_/name/gs/golden-state-warriors" xr:uid="{5BB93576-17AD-427A-948F-EC2F171EC93C}"/>
    <hyperlink ref="A123" r:id="rId132" display="http://www.espn.com/nba/team/_/name/hou/houston-rockets" xr:uid="{D621931C-2CC2-43CD-8D6C-FA56E78AE480}"/>
    <hyperlink ref="A124" r:id="rId133" display="http://www.espn.com/nba/team/_/name/cle/cleveland-cavaliers" xr:uid="{BC09A3E7-87F4-44A8-9723-C7E7083969CB}"/>
    <hyperlink ref="A125" r:id="rId134" display="http://www.espn.com/nba/team/_/name/lac/la-clippers" xr:uid="{DE6C0D39-23F6-40B3-8B89-8FBD83CC2BDC}"/>
    <hyperlink ref="A126" r:id="rId135" display="http://www.espn.com/nba/team/_/name/den/denver-nuggets" xr:uid="{4F9A292D-B1FB-420B-84D6-BE944343079D}"/>
    <hyperlink ref="A127" r:id="rId136" display="http://www.espn.com/nba/team/_/name/bos/boston-celtics" xr:uid="{B2BB7CEE-CD62-4631-A7D1-9C3D20EDD5B4}"/>
    <hyperlink ref="A128" r:id="rId137" display="http://www.espn.com/nba/team/_/name/mil/milwaukee-bucks" xr:uid="{80184D3A-19B5-4C5E-8E57-ECE66ECCBD10}"/>
    <hyperlink ref="A129" r:id="rId138" display="http://www.espn.com/nba/team/_/name/wsh/washington-wizards" xr:uid="{00D40816-9BEE-4EF4-B7D5-7F49BF496DBA}"/>
    <hyperlink ref="A130" r:id="rId139" display="http://www.espn.com/nba/team/_/name/sa/san-antonio-spurs" xr:uid="{8DFE5624-6496-4B1E-A50A-1C6C4D65BA72}"/>
    <hyperlink ref="A131" r:id="rId140" display="http://www.espn.com/nba/team/_/name/utah/utah-jazz" xr:uid="{A848DCCC-6E0A-4EE1-95C2-E1427D1E238B}"/>
    <hyperlink ref="A132" r:id="rId141" display="http://www.espn.com/nba/team/_/name/tor/toronto-raptors" xr:uid="{A44CD18C-CE0A-467D-961B-75ABC4827809}"/>
    <hyperlink ref="A133" r:id="rId142" display="http://www.espn.com/nba/team/_/name/por/portland-trail-blazers" xr:uid="{1A401CAC-E7C3-4F52-BC0E-12C82BA1137C}"/>
    <hyperlink ref="A134" r:id="rId143" display="http://www.espn.com/nba/team/_/name/ind/indiana-pacers" xr:uid="{F8FB26E1-B321-4511-807C-8A9ACE74FE7E}"/>
    <hyperlink ref="A135" r:id="rId144" display="http://www.espn.com/nba/team/_/name/sac/sacramento-kings" xr:uid="{D46C5435-69C2-4763-A1EB-73B9ADBF47F0}"/>
    <hyperlink ref="A136" r:id="rId145" display="http://www.espn.com/nba/team/_/name/min/minnesota-timberwolves" xr:uid="{6A9D5238-4FD8-4610-86FC-5726BF4F32C0}"/>
    <hyperlink ref="A137" r:id="rId146" display="http://www.espn.com/nba/team/_/name/bkn/brooklyn-nets" xr:uid="{BBD68C84-3445-455D-9527-9828428B7986}"/>
    <hyperlink ref="A138" r:id="rId147" display="http://www.espn.com/nba/team/_/name/cha/charlotte-hornets" xr:uid="{10F799A8-7F9D-40AD-92FB-EDDB35EBBE80}"/>
    <hyperlink ref="A139" r:id="rId148" display="http://www.espn.com/nba/team/_/name/mia/miami-heat" xr:uid="{E7F3697E-4DB1-4C05-8588-2E611FF97EFE}"/>
    <hyperlink ref="A140" r:id="rId149" display="http://www.espn.com/nba/team/_/name/dal/dallas-mavericks" xr:uid="{3B8D5694-99CC-4FB8-8512-9DB7C38744EB}"/>
    <hyperlink ref="A141" r:id="rId150" display="http://www.espn.com/nba/team/_/name/atl/atlanta-hawks" xr:uid="{B884B18A-5F4F-478E-BAE4-D3361700F935}"/>
    <hyperlink ref="A142" r:id="rId151" display="http://www.espn.com/nba/team/_/name/okc/oklahoma-city-thunder" xr:uid="{7DF5C3CB-8B85-4E2C-BEDF-20DE8C627E17}"/>
    <hyperlink ref="A143" r:id="rId152" display="http://www.espn.com/nba/team/_/name/phi/philadelphia-76ers" xr:uid="{DE819165-E6AA-4101-87A5-105147E684EB}"/>
    <hyperlink ref="A144" r:id="rId153" display="http://www.espn.com/nba/team/_/name/no/new-orleans-pelicans" xr:uid="{4963EDF5-B301-4E3A-940A-A1233B605685}"/>
    <hyperlink ref="A145" r:id="rId154" display="http://www.espn.com/nba/team/_/name/phx/phoenix-suns" xr:uid="{AA0CCBE4-9FD1-4ECB-98F5-0EDF02A2D4FE}"/>
    <hyperlink ref="A146" r:id="rId155" display="http://www.espn.com/nba/team/_/name/lal/los-angeles-lakers" xr:uid="{642275E4-CB46-4745-9E4D-B330144F211F}"/>
    <hyperlink ref="A147" r:id="rId156" display="http://www.espn.com/nba/team/_/name/mem/memphis-grizzlies" xr:uid="{B993784C-FA0F-482F-8C67-A00448DF126E}"/>
    <hyperlink ref="A148" r:id="rId157" display="http://www.espn.com/nba/team/_/name/ny/new-york-knicks" xr:uid="{E1777A66-B349-4369-868D-5B0828B59464}"/>
    <hyperlink ref="A149" r:id="rId158" display="http://www.espn.com/nba/team/_/name/chi/chicago-bulls" xr:uid="{A1F03578-8AE4-4269-AED7-FF014C60C8F2}"/>
    <hyperlink ref="A150" r:id="rId159" display="http://www.espn.com/nba/team/_/name/orl/orlando-magic" xr:uid="{3AE9A302-2CBF-4263-AAE1-D69CE7B1637A}"/>
    <hyperlink ref="A151" r:id="rId160" display="http://www.espn.com/nba/team/_/name/det/detroit-pistons" xr:uid="{0E577D0C-3C54-4BC5-B340-03DC05963CDE}"/>
    <hyperlink ref="A152" r:id="rId161" display="http://www.espn.com/nba/team/_/name/gs/golden-state-warriors" xr:uid="{949D5750-2976-428B-BBF2-300DE4503849}"/>
    <hyperlink ref="A153" r:id="rId162" display="http://www.espn.com/nba/team/_/name/okc/oklahoma-city-thunder" xr:uid="{CEBDE939-17EB-49B2-A1A6-46DDC5DA9000}"/>
    <hyperlink ref="A154" r:id="rId163" display="http://www.espn.com/nba/team/_/name/sa/san-antonio-spurs" xr:uid="{92F46777-2350-469B-AECE-022D6CC0034C}"/>
    <hyperlink ref="A155" r:id="rId164" display="http://www.espn.com/nba/team/_/name/cle/cleveland-cavaliers" xr:uid="{F46D68D1-DD21-4DC2-A784-EBF50B56A280}"/>
    <hyperlink ref="A156" r:id="rId165" display="http://www.espn.com/nba/team/_/name/lac/la-clippers" xr:uid="{61678737-DE52-4A9C-A3C2-8310F4F47F41}"/>
    <hyperlink ref="A157" r:id="rId166" display="http://www.espn.com/nba/team/_/name/hou/houston-rockets" xr:uid="{2865AF65-40F9-40B7-897C-16B24C417EB1}"/>
    <hyperlink ref="A158" r:id="rId167" display="http://www.espn.com/nba/team/_/name/tor/toronto-raptors" xr:uid="{4A137A87-052E-4FAD-8F4F-F3EBEBD944E6}"/>
    <hyperlink ref="A159" r:id="rId168" display="http://www.espn.com/nba/team/_/name/atl/atlanta-hawks" xr:uid="{70EA6E11-EAF1-41C4-99B0-ED942E68184F}"/>
    <hyperlink ref="A160" r:id="rId169" display="http://www.espn.com/nba/team/_/name/min/minnesota-timberwolves" xr:uid="{3F2EF5D5-3D9B-49D8-8AFB-6877C8C9A0D1}"/>
    <hyperlink ref="A161" r:id="rId170" display="http://www.espn.com/nba/team/_/name/por/portland-trail-blazers" xr:uid="{6293EC90-13CA-4DA9-8E0E-DA499569BBCD}"/>
    <hyperlink ref="A162" r:id="rId171" display="http://www.espn.com/nba/team/_/name/sac/sacramento-kings" xr:uid="{A07591B6-2DB9-4E04-8AD0-32A5138661F7}"/>
    <hyperlink ref="A163" r:id="rId172" display="http://www.espn.com/nba/team/_/name/cha/charlotte-hornets" xr:uid="{B25A7A68-606E-4F6C-B7C9-2EF86128D35B}"/>
    <hyperlink ref="A164" r:id="rId173" display="http://www.espn.com/nba/team/_/name/mia/miami-heat" xr:uid="{25197A65-AABC-421E-8894-39316C537342}"/>
    <hyperlink ref="A165" r:id="rId174" display="http://www.espn.com/nba/team/_/name/dal/dallas-mavericks" xr:uid="{09A9A83D-BA2E-439D-9186-528C1CAF0234}"/>
    <hyperlink ref="A166" r:id="rId175" display="http://www.espn.com/nba/team/_/name/wsh/washington-wizards" xr:uid="{FDFAA8EE-055D-491B-A0EA-B3A1A5E39B51}"/>
    <hyperlink ref="A167" r:id="rId176" display="http://www.espn.com/nba/team/_/name/utah/utah-jazz" xr:uid="{F88BBA22-BD55-4E88-8926-B179121E08DB}"/>
    <hyperlink ref="A168" r:id="rId177" display="http://www.espn.com/nba/team/_/name/mil/milwaukee-bucks" xr:uid="{A57B9EC8-0ACE-4900-ACF1-AF741DE422D5}"/>
    <hyperlink ref="A169" r:id="rId178" display="http://www.espn.com/nba/team/_/name/no/new-orleans-pelicans" xr:uid="{FB945FAD-A728-498C-AB9F-4D14853662AC}"/>
    <hyperlink ref="A170" r:id="rId179" display="http://www.espn.com/nba/team/_/name/ind/indiana-pacers" xr:uid="{2AB8A32E-6BDB-4458-A62E-E96C3FEE24A1}"/>
    <hyperlink ref="A171" r:id="rId180" display="http://www.espn.com/nba/team/_/name/orl/orlando-magic" xr:uid="{F42D0505-42BE-4C3B-8C9F-17F737100213}"/>
    <hyperlink ref="A172" r:id="rId181" display="http://www.espn.com/nba/team/_/name/bos/boston-celtics" xr:uid="{CBC32804-011F-4690-B6B6-D655F22EC373}"/>
    <hyperlink ref="A173" r:id="rId182" display="http://www.espn.com/nba/team/_/name/den/denver-nuggets" xr:uid="{275085C1-19DA-46EB-A85E-92EEE8C2CAD4}"/>
    <hyperlink ref="A174" r:id="rId183" display="http://www.espn.com/nba/team/_/name/bkn/brooklyn-nets" xr:uid="{772557C5-6A5D-4EE7-BF59-CABE3C0B6F6F}"/>
    <hyperlink ref="A175" r:id="rId184" display="http://www.espn.com/nba/team/_/name/ny/new-york-knicks" xr:uid="{3B2ABC77-8EEA-461E-BFF6-78F71EDD33C4}"/>
    <hyperlink ref="A176" r:id="rId185" display="http://www.espn.com/nba/team/_/name/phx/phoenix-suns" xr:uid="{B84BDC7B-8491-4FED-91E6-37A4B08C77B8}"/>
    <hyperlink ref="A177" r:id="rId186" display="http://www.espn.com/nba/team/_/name/chi/chicago-bulls" xr:uid="{E4F45125-2E24-403C-86D9-210CAA9EEC17}"/>
    <hyperlink ref="A178" r:id="rId187" display="http://www.espn.com/nba/team/_/name/mem/memphis-grizzlies" xr:uid="{9FD68B34-04C2-4975-AEF9-2D331D8B1E9D}"/>
    <hyperlink ref="A179" r:id="rId188" display="http://www.espn.com/nba/team/_/name/det/detroit-pistons" xr:uid="{41DB596E-D127-4D1B-9C5C-1FADD5AFB95E}"/>
    <hyperlink ref="A180" r:id="rId189" display="http://www.espn.com/nba/team/_/name/phi/philadelphia-76ers" xr:uid="{F8A8734D-0A35-41E5-BA12-F6D34BCAFF9D}"/>
    <hyperlink ref="A181" r:id="rId190" display="http://www.espn.com/nba/team/_/name/lal/los-angeles-lakers" xr:uid="{ED7DB1F4-B982-4326-93BC-5722523B3638}"/>
  </hyperlinks>
  <pageMargins left="0.7" right="0.7" top="0.75" bottom="0.75" header="0.3" footer="0.3"/>
  <pageSetup orientation="portrait" r:id="rId1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5383-0039-4489-BB77-AFEC6C98FEEF}">
  <dimension ref="A1:Q181"/>
  <sheetViews>
    <sheetView tabSelected="1" workbookViewId="0">
      <selection activeCell="S7" sqref="S7"/>
    </sheetView>
  </sheetViews>
  <sheetFormatPr defaultRowHeight="14.4" x14ac:dyDescent="0.55000000000000004"/>
  <sheetData>
    <row r="1" spans="1:17" x14ac:dyDescent="0.55000000000000004">
      <c r="A1" t="s">
        <v>1</v>
      </c>
      <c r="B1" t="s">
        <v>43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8</v>
      </c>
      <c r="K1" t="s">
        <v>45</v>
      </c>
      <c r="L1" t="s">
        <v>9</v>
      </c>
      <c r="M1" t="s">
        <v>46</v>
      </c>
      <c r="N1" t="s">
        <v>10</v>
      </c>
      <c r="O1" t="s">
        <v>47</v>
      </c>
      <c r="P1" t="s">
        <v>42</v>
      </c>
      <c r="Q1" t="s">
        <v>41</v>
      </c>
    </row>
    <row r="2" spans="1:17" x14ac:dyDescent="0.55000000000000004">
      <c r="A2">
        <v>101.8</v>
      </c>
      <c r="B2">
        <f>A2-101.42</f>
        <v>0.37999999999999545</v>
      </c>
      <c r="C2">
        <v>19.5</v>
      </c>
      <c r="D2">
        <v>12.2</v>
      </c>
      <c r="E2">
        <v>21.4</v>
      </c>
      <c r="F2">
        <v>77.599999999999994</v>
      </c>
      <c r="G2">
        <v>50.8</v>
      </c>
      <c r="H2">
        <v>57.5</v>
      </c>
      <c r="I2">
        <f>H2-53.8</f>
        <v>3.7000000000000028</v>
      </c>
      <c r="J2">
        <v>61</v>
      </c>
      <c r="K2">
        <f>J2-57.18</f>
        <v>3.8200000000000003</v>
      </c>
      <c r="L2">
        <v>116.3</v>
      </c>
      <c r="M2">
        <f>L2-109.9</f>
        <v>6.3999999999999915</v>
      </c>
      <c r="N2">
        <v>110.6</v>
      </c>
      <c r="O2">
        <f>N2-109.9</f>
        <v>0.69999999999998863</v>
      </c>
      <c r="P2">
        <f>L2-N2</f>
        <v>5.7000000000000028</v>
      </c>
      <c r="Q2">
        <v>0</v>
      </c>
    </row>
    <row r="3" spans="1:17" x14ac:dyDescent="0.55000000000000004">
      <c r="A3">
        <v>99.1</v>
      </c>
      <c r="B3">
        <f t="shared" ref="B3:B30" si="0">A3-101.42</f>
        <v>-2.3200000000000074</v>
      </c>
      <c r="C3">
        <v>18.399999999999999</v>
      </c>
      <c r="D3">
        <v>12.2</v>
      </c>
      <c r="E3">
        <v>22.7</v>
      </c>
      <c r="F3">
        <v>79.5</v>
      </c>
      <c r="G3">
        <v>51.7</v>
      </c>
      <c r="H3">
        <v>56.4</v>
      </c>
      <c r="I3">
        <f t="shared" ref="I3:I31" si="1">H3-53.8</f>
        <v>2.6000000000000014</v>
      </c>
      <c r="J3">
        <v>59.9</v>
      </c>
      <c r="K3">
        <f t="shared" ref="K3:K31" si="2">J3-57.18</f>
        <v>2.7199999999999989</v>
      </c>
      <c r="L3">
        <v>115.2</v>
      </c>
      <c r="M3">
        <f t="shared" ref="M3:M31" si="3">L3-109.9</f>
        <v>5.2999999999999972</v>
      </c>
      <c r="N3">
        <v>108.7</v>
      </c>
      <c r="O3">
        <f t="shared" ref="O3:O31" si="4">N3-109.9</f>
        <v>-1.2000000000000028</v>
      </c>
      <c r="P3">
        <f t="shared" ref="P3:P31" si="5">L3-N3</f>
        <v>6.5</v>
      </c>
      <c r="Q3">
        <v>0</v>
      </c>
    </row>
    <row r="4" spans="1:17" x14ac:dyDescent="0.55000000000000004">
      <c r="A4">
        <v>100.8</v>
      </c>
      <c r="B4">
        <f t="shared" si="0"/>
        <v>-0.62000000000000455</v>
      </c>
      <c r="C4">
        <v>17.5</v>
      </c>
      <c r="D4">
        <v>12.7</v>
      </c>
      <c r="E4">
        <v>24.5</v>
      </c>
      <c r="F4">
        <v>78.7</v>
      </c>
      <c r="G4">
        <v>53.1</v>
      </c>
      <c r="H4">
        <v>56.3</v>
      </c>
      <c r="I4">
        <f t="shared" si="1"/>
        <v>2.5</v>
      </c>
      <c r="J4">
        <v>59.7</v>
      </c>
      <c r="K4">
        <f t="shared" si="2"/>
        <v>2.5200000000000031</v>
      </c>
      <c r="L4">
        <v>115.1</v>
      </c>
      <c r="M4">
        <f t="shared" si="3"/>
        <v>5.1999999999999886</v>
      </c>
      <c r="N4">
        <v>105.7</v>
      </c>
      <c r="O4">
        <f t="shared" si="4"/>
        <v>-4.2000000000000028</v>
      </c>
      <c r="P4">
        <f t="shared" si="5"/>
        <v>9.3999999999999915</v>
      </c>
      <c r="Q4">
        <v>0</v>
      </c>
    </row>
    <row r="5" spans="1:17" x14ac:dyDescent="0.55000000000000004">
      <c r="A5">
        <v>99.3</v>
      </c>
      <c r="B5">
        <f t="shared" si="0"/>
        <v>-2.1200000000000045</v>
      </c>
      <c r="C5">
        <v>19.8</v>
      </c>
      <c r="D5">
        <v>11.5</v>
      </c>
      <c r="E5">
        <v>20.8</v>
      </c>
      <c r="F5">
        <v>78.7</v>
      </c>
      <c r="G5">
        <v>50.1</v>
      </c>
      <c r="H5">
        <v>56.4</v>
      </c>
      <c r="I5">
        <f t="shared" si="1"/>
        <v>2.6000000000000014</v>
      </c>
      <c r="J5">
        <v>59.7</v>
      </c>
      <c r="K5">
        <f t="shared" si="2"/>
        <v>2.5200000000000031</v>
      </c>
      <c r="L5">
        <v>114.9</v>
      </c>
      <c r="M5">
        <f t="shared" si="3"/>
        <v>5</v>
      </c>
      <c r="N5">
        <v>108.8</v>
      </c>
      <c r="O5">
        <f t="shared" si="4"/>
        <v>-1.1000000000000085</v>
      </c>
      <c r="P5">
        <f t="shared" si="5"/>
        <v>6.1000000000000085</v>
      </c>
      <c r="Q5">
        <v>1</v>
      </c>
    </row>
    <row r="6" spans="1:17" x14ac:dyDescent="0.55000000000000004">
      <c r="A6">
        <v>100.8</v>
      </c>
      <c r="B6">
        <f t="shared" si="0"/>
        <v>-0.62000000000000455</v>
      </c>
      <c r="C6">
        <v>16</v>
      </c>
      <c r="D6">
        <v>9.9</v>
      </c>
      <c r="E6">
        <v>23</v>
      </c>
      <c r="F6">
        <v>76.3</v>
      </c>
      <c r="G6">
        <v>49.5</v>
      </c>
      <c r="H6">
        <v>54</v>
      </c>
      <c r="I6">
        <f t="shared" si="1"/>
        <v>0.20000000000000284</v>
      </c>
      <c r="J6">
        <v>57.7</v>
      </c>
      <c r="K6">
        <f t="shared" si="2"/>
        <v>0.52000000000000313</v>
      </c>
      <c r="L6">
        <v>114.9</v>
      </c>
      <c r="M6">
        <f t="shared" si="3"/>
        <v>5</v>
      </c>
      <c r="N6">
        <v>113.4</v>
      </c>
      <c r="O6">
        <f t="shared" si="4"/>
        <v>3.5</v>
      </c>
      <c r="P6">
        <f t="shared" si="5"/>
        <v>1.5</v>
      </c>
      <c r="Q6">
        <v>0</v>
      </c>
    </row>
    <row r="7" spans="1:17" x14ac:dyDescent="0.55000000000000004">
      <c r="A7">
        <v>104.4</v>
      </c>
      <c r="B7">
        <f t="shared" si="0"/>
        <v>2.980000000000004</v>
      </c>
      <c r="C7">
        <v>18.100000000000001</v>
      </c>
      <c r="D7">
        <v>12</v>
      </c>
      <c r="E7">
        <v>23.3</v>
      </c>
      <c r="F7">
        <v>80.5</v>
      </c>
      <c r="G7">
        <v>52.6</v>
      </c>
      <c r="H7">
        <v>56.6</v>
      </c>
      <c r="I7">
        <f t="shared" si="1"/>
        <v>2.8000000000000043</v>
      </c>
      <c r="J7">
        <v>59.3</v>
      </c>
      <c r="K7">
        <f t="shared" si="2"/>
        <v>2.1199999999999974</v>
      </c>
      <c r="L7">
        <v>114.7</v>
      </c>
      <c r="M7">
        <f t="shared" si="3"/>
        <v>4.7999999999999972</v>
      </c>
      <c r="N7">
        <v>109.1</v>
      </c>
      <c r="O7">
        <f t="shared" si="4"/>
        <v>-0.80000000000001137</v>
      </c>
      <c r="P7">
        <f t="shared" si="5"/>
        <v>5.6000000000000085</v>
      </c>
      <c r="Q7">
        <v>1</v>
      </c>
    </row>
    <row r="8" spans="1:17" x14ac:dyDescent="0.55000000000000004">
      <c r="A8">
        <v>99.3</v>
      </c>
      <c r="B8">
        <f t="shared" si="0"/>
        <v>-2.1200000000000045</v>
      </c>
      <c r="C8">
        <v>19.399999999999999</v>
      </c>
      <c r="D8">
        <v>12.1</v>
      </c>
      <c r="E8">
        <v>24.7</v>
      </c>
      <c r="F8">
        <v>77.5</v>
      </c>
      <c r="G8">
        <v>51.9</v>
      </c>
      <c r="H8">
        <v>55.7</v>
      </c>
      <c r="I8">
        <f t="shared" si="1"/>
        <v>1.9000000000000057</v>
      </c>
      <c r="J8">
        <v>58.8</v>
      </c>
      <c r="K8">
        <f t="shared" si="2"/>
        <v>1.6199999999999974</v>
      </c>
      <c r="L8">
        <v>114.2</v>
      </c>
      <c r="M8">
        <f t="shared" si="3"/>
        <v>4.2999999999999972</v>
      </c>
      <c r="N8">
        <v>110</v>
      </c>
      <c r="O8">
        <f t="shared" si="4"/>
        <v>9.9999999999994316E-2</v>
      </c>
      <c r="P8">
        <f t="shared" si="5"/>
        <v>4.2000000000000028</v>
      </c>
      <c r="Q8">
        <v>0</v>
      </c>
    </row>
    <row r="9" spans="1:17" x14ac:dyDescent="0.55000000000000004">
      <c r="A9">
        <v>99.9</v>
      </c>
      <c r="B9">
        <f t="shared" si="0"/>
        <v>-1.519999999999996</v>
      </c>
      <c r="C9">
        <v>17.8</v>
      </c>
      <c r="D9">
        <v>11.9</v>
      </c>
      <c r="E9">
        <v>24.4</v>
      </c>
      <c r="F9">
        <v>76.8</v>
      </c>
      <c r="G9">
        <v>51.7</v>
      </c>
      <c r="H9">
        <v>53.9</v>
      </c>
      <c r="I9">
        <f t="shared" si="1"/>
        <v>0.10000000000000142</v>
      </c>
      <c r="J9">
        <v>58.1</v>
      </c>
      <c r="K9">
        <f t="shared" si="2"/>
        <v>0.92000000000000171</v>
      </c>
      <c r="L9">
        <v>113</v>
      </c>
      <c r="M9">
        <f t="shared" si="3"/>
        <v>3.0999999999999943</v>
      </c>
      <c r="N9">
        <v>110.6</v>
      </c>
      <c r="O9">
        <f t="shared" si="4"/>
        <v>0.69999999999998863</v>
      </c>
      <c r="P9">
        <f t="shared" si="5"/>
        <v>2.4000000000000057</v>
      </c>
      <c r="Q9">
        <v>0</v>
      </c>
    </row>
    <row r="10" spans="1:17" x14ac:dyDescent="0.55000000000000004">
      <c r="A10">
        <v>99.5</v>
      </c>
      <c r="B10">
        <f t="shared" si="0"/>
        <v>-1.9200000000000017</v>
      </c>
      <c r="C10">
        <v>17.399999999999999</v>
      </c>
      <c r="D10">
        <v>11.1</v>
      </c>
      <c r="E10">
        <v>21.1</v>
      </c>
      <c r="F10">
        <v>77.8</v>
      </c>
      <c r="G10">
        <v>49.7</v>
      </c>
      <c r="H10">
        <v>55</v>
      </c>
      <c r="I10">
        <f t="shared" si="1"/>
        <v>1.2000000000000028</v>
      </c>
      <c r="J10">
        <v>58.2</v>
      </c>
      <c r="K10">
        <f t="shared" si="2"/>
        <v>1.0200000000000031</v>
      </c>
      <c r="L10">
        <v>112.9</v>
      </c>
      <c r="M10">
        <f t="shared" si="3"/>
        <v>3</v>
      </c>
      <c r="N10">
        <v>110.4</v>
      </c>
      <c r="O10">
        <f t="shared" si="4"/>
        <v>0.5</v>
      </c>
      <c r="P10">
        <f t="shared" si="5"/>
        <v>2.5</v>
      </c>
      <c r="Q10">
        <v>0</v>
      </c>
    </row>
    <row r="11" spans="1:17" x14ac:dyDescent="0.55000000000000004">
      <c r="A11">
        <v>102.2</v>
      </c>
      <c r="B11">
        <f t="shared" si="0"/>
        <v>0.78000000000000114</v>
      </c>
      <c r="C11">
        <v>18.600000000000001</v>
      </c>
      <c r="D11">
        <v>12</v>
      </c>
      <c r="E11">
        <v>21.3</v>
      </c>
      <c r="F11">
        <v>75.599999999999994</v>
      </c>
      <c r="G11">
        <v>47.8</v>
      </c>
      <c r="H11">
        <v>54.9</v>
      </c>
      <c r="I11">
        <f t="shared" si="1"/>
        <v>1.1000000000000014</v>
      </c>
      <c r="J11">
        <v>57.8</v>
      </c>
      <c r="K11">
        <f t="shared" si="2"/>
        <v>0.61999999999999744</v>
      </c>
      <c r="L11">
        <v>111.1</v>
      </c>
      <c r="M11">
        <f t="shared" si="3"/>
        <v>1.1999999999999886</v>
      </c>
      <c r="N11">
        <v>114.6</v>
      </c>
      <c r="O11">
        <f t="shared" si="4"/>
        <v>4.6999999999999886</v>
      </c>
      <c r="P11">
        <f t="shared" si="5"/>
        <v>-3.5</v>
      </c>
      <c r="Q11">
        <v>0</v>
      </c>
    </row>
    <row r="12" spans="1:17" x14ac:dyDescent="0.55000000000000004">
      <c r="A12">
        <v>100.7</v>
      </c>
      <c r="B12">
        <f t="shared" si="0"/>
        <v>-0.71999999999999886</v>
      </c>
      <c r="C12">
        <v>17.3</v>
      </c>
      <c r="D12">
        <v>12.5</v>
      </c>
      <c r="E12">
        <v>24.3</v>
      </c>
      <c r="F12">
        <v>77.3</v>
      </c>
      <c r="G12">
        <v>51</v>
      </c>
      <c r="H12">
        <v>54.3</v>
      </c>
      <c r="I12">
        <f t="shared" si="1"/>
        <v>0.5</v>
      </c>
      <c r="J12">
        <v>57.4</v>
      </c>
      <c r="K12">
        <f t="shared" si="2"/>
        <v>0.21999999999999886</v>
      </c>
      <c r="L12">
        <v>111</v>
      </c>
      <c r="M12">
        <f t="shared" si="3"/>
        <v>1.0999999999999943</v>
      </c>
      <c r="N12">
        <v>110</v>
      </c>
      <c r="O12">
        <f t="shared" si="4"/>
        <v>9.9999999999994316E-2</v>
      </c>
      <c r="P12">
        <f t="shared" si="5"/>
        <v>1</v>
      </c>
      <c r="Q12">
        <v>0</v>
      </c>
    </row>
    <row r="13" spans="1:17" x14ac:dyDescent="0.55000000000000004">
      <c r="A13">
        <v>101.8</v>
      </c>
      <c r="B13">
        <f t="shared" si="0"/>
        <v>0.37999999999999545</v>
      </c>
      <c r="C13">
        <v>17.399999999999999</v>
      </c>
      <c r="D13">
        <v>12.8</v>
      </c>
      <c r="E13">
        <v>23.2</v>
      </c>
      <c r="F13">
        <v>78.8</v>
      </c>
      <c r="G13">
        <v>51.2</v>
      </c>
      <c r="H13">
        <v>54.1</v>
      </c>
      <c r="I13">
        <f t="shared" si="1"/>
        <v>0.30000000000000426</v>
      </c>
      <c r="J13">
        <v>57.9</v>
      </c>
      <c r="K13">
        <f t="shared" si="2"/>
        <v>0.71999999999999886</v>
      </c>
      <c r="L13">
        <v>110.8</v>
      </c>
      <c r="M13">
        <f t="shared" si="3"/>
        <v>0.89999999999999147</v>
      </c>
      <c r="N13">
        <v>105.1</v>
      </c>
      <c r="O13">
        <f t="shared" si="4"/>
        <v>-4.8000000000000114</v>
      </c>
      <c r="P13">
        <f t="shared" si="5"/>
        <v>5.7000000000000028</v>
      </c>
      <c r="Q13">
        <v>0</v>
      </c>
    </row>
    <row r="14" spans="1:17" x14ac:dyDescent="0.55000000000000004">
      <c r="A14">
        <v>102.3</v>
      </c>
      <c r="B14">
        <f t="shared" si="0"/>
        <v>0.87999999999999545</v>
      </c>
      <c r="C14">
        <v>18.399999999999999</v>
      </c>
      <c r="D14">
        <v>12.7</v>
      </c>
      <c r="E14">
        <v>26.3</v>
      </c>
      <c r="F14">
        <v>80</v>
      </c>
      <c r="G14">
        <v>53.1</v>
      </c>
      <c r="H14">
        <v>53.7</v>
      </c>
      <c r="I14">
        <f t="shared" si="1"/>
        <v>-9.9999999999994316E-2</v>
      </c>
      <c r="J14">
        <v>57</v>
      </c>
      <c r="K14">
        <f t="shared" si="2"/>
        <v>-0.17999999999999972</v>
      </c>
      <c r="L14">
        <v>110.8</v>
      </c>
      <c r="M14">
        <f t="shared" si="3"/>
        <v>0.89999999999999147</v>
      </c>
      <c r="N14">
        <v>111.6</v>
      </c>
      <c r="O14">
        <f t="shared" si="4"/>
        <v>1.6999999999999886</v>
      </c>
      <c r="P14">
        <f t="shared" si="5"/>
        <v>-0.79999999999999716</v>
      </c>
      <c r="Q14">
        <v>0</v>
      </c>
    </row>
    <row r="15" spans="1:17" x14ac:dyDescent="0.55000000000000004">
      <c r="A15">
        <v>104</v>
      </c>
      <c r="B15">
        <f t="shared" si="0"/>
        <v>2.5799999999999983</v>
      </c>
      <c r="C15">
        <v>19.399999999999999</v>
      </c>
      <c r="D15">
        <v>11.9</v>
      </c>
      <c r="E15">
        <v>20.2</v>
      </c>
      <c r="F15">
        <v>76.599999999999994</v>
      </c>
      <c r="G15">
        <v>47.7</v>
      </c>
      <c r="H15">
        <v>54.2</v>
      </c>
      <c r="I15">
        <f t="shared" si="1"/>
        <v>0.40000000000000568</v>
      </c>
      <c r="J15">
        <v>57.5</v>
      </c>
      <c r="K15">
        <f t="shared" si="2"/>
        <v>0.32000000000000028</v>
      </c>
      <c r="L15">
        <v>109.9</v>
      </c>
      <c r="M15">
        <f t="shared" si="3"/>
        <v>0</v>
      </c>
      <c r="N15">
        <v>109.6</v>
      </c>
      <c r="O15">
        <f t="shared" si="4"/>
        <v>-0.30000000000001137</v>
      </c>
      <c r="P15">
        <f t="shared" si="5"/>
        <v>0.30000000000001137</v>
      </c>
      <c r="Q15">
        <v>0</v>
      </c>
    </row>
    <row r="16" spans="1:17" x14ac:dyDescent="0.55000000000000004">
      <c r="A16">
        <v>102.6</v>
      </c>
      <c r="B16">
        <f t="shared" si="0"/>
        <v>1.1799999999999926</v>
      </c>
      <c r="C16">
        <v>19</v>
      </c>
      <c r="D16">
        <v>11.6</v>
      </c>
      <c r="E16">
        <v>24.2</v>
      </c>
      <c r="F16">
        <v>80</v>
      </c>
      <c r="G16">
        <v>51</v>
      </c>
      <c r="H16">
        <v>52.8</v>
      </c>
      <c r="I16">
        <f t="shared" si="1"/>
        <v>-1</v>
      </c>
      <c r="J16">
        <v>56</v>
      </c>
      <c r="K16">
        <f t="shared" si="2"/>
        <v>-1.1799999999999997</v>
      </c>
      <c r="L16">
        <v>109.7</v>
      </c>
      <c r="M16">
        <f t="shared" si="3"/>
        <v>-0.20000000000000284</v>
      </c>
      <c r="N16">
        <v>108.5</v>
      </c>
      <c r="O16">
        <f t="shared" si="4"/>
        <v>-1.4000000000000057</v>
      </c>
      <c r="P16">
        <f t="shared" si="5"/>
        <v>1.2000000000000028</v>
      </c>
      <c r="Q16">
        <v>0</v>
      </c>
    </row>
    <row r="17" spans="1:17" x14ac:dyDescent="0.55000000000000004">
      <c r="A17">
        <v>101.6</v>
      </c>
      <c r="B17">
        <f t="shared" si="0"/>
        <v>0.17999999999999261</v>
      </c>
      <c r="C17">
        <v>17.8</v>
      </c>
      <c r="D17">
        <v>11.9</v>
      </c>
      <c r="E17">
        <v>20.8</v>
      </c>
      <c r="F17">
        <v>76</v>
      </c>
      <c r="G17">
        <v>47.6</v>
      </c>
      <c r="H17">
        <v>52.9</v>
      </c>
      <c r="I17">
        <f t="shared" si="1"/>
        <v>-0.89999999999999858</v>
      </c>
      <c r="J17">
        <v>56.7</v>
      </c>
      <c r="K17">
        <f t="shared" si="2"/>
        <v>-0.47999999999999687</v>
      </c>
      <c r="L17">
        <v>109.3</v>
      </c>
      <c r="M17">
        <f t="shared" si="3"/>
        <v>-0.60000000000000853</v>
      </c>
      <c r="N17">
        <v>109.8</v>
      </c>
      <c r="O17">
        <f t="shared" si="4"/>
        <v>-0.10000000000000853</v>
      </c>
      <c r="P17">
        <f t="shared" si="5"/>
        <v>-0.5</v>
      </c>
      <c r="Q17">
        <v>0</v>
      </c>
    </row>
    <row r="18" spans="1:17" x14ac:dyDescent="0.55000000000000004">
      <c r="A18">
        <v>98.7</v>
      </c>
      <c r="B18">
        <f t="shared" si="0"/>
        <v>-2.7199999999999989</v>
      </c>
      <c r="C18">
        <v>19.7</v>
      </c>
      <c r="D18">
        <v>13.1</v>
      </c>
      <c r="E18">
        <v>19.399999999999999</v>
      </c>
      <c r="F18">
        <v>77</v>
      </c>
      <c r="G18">
        <v>49.2</v>
      </c>
      <c r="H18">
        <v>54.6</v>
      </c>
      <c r="I18">
        <f t="shared" si="1"/>
        <v>0.80000000000000426</v>
      </c>
      <c r="J18">
        <v>58.1</v>
      </c>
      <c r="K18">
        <f t="shared" si="2"/>
        <v>0.92000000000000171</v>
      </c>
      <c r="L18">
        <v>109.1</v>
      </c>
      <c r="M18">
        <f t="shared" si="3"/>
        <v>-0.80000000000001137</v>
      </c>
      <c r="N18">
        <v>108.5</v>
      </c>
      <c r="O18">
        <f t="shared" si="4"/>
        <v>-1.4000000000000057</v>
      </c>
      <c r="P18">
        <f t="shared" si="5"/>
        <v>0.59999999999999432</v>
      </c>
      <c r="Q18">
        <v>0</v>
      </c>
    </row>
    <row r="19" spans="1:17" x14ac:dyDescent="0.55000000000000004">
      <c r="A19">
        <v>106.4</v>
      </c>
      <c r="B19">
        <f t="shared" si="0"/>
        <v>4.980000000000004</v>
      </c>
      <c r="C19">
        <v>17.899999999999999</v>
      </c>
      <c r="D19">
        <v>12.3</v>
      </c>
      <c r="E19">
        <v>21.3</v>
      </c>
      <c r="F19">
        <v>77</v>
      </c>
      <c r="G19">
        <v>49.5</v>
      </c>
      <c r="H19">
        <v>53.1</v>
      </c>
      <c r="I19">
        <f t="shared" si="1"/>
        <v>-0.69999999999999574</v>
      </c>
      <c r="J19">
        <v>56.9</v>
      </c>
      <c r="K19">
        <f t="shared" si="2"/>
        <v>-0.28000000000000114</v>
      </c>
      <c r="L19">
        <v>108.9</v>
      </c>
      <c r="M19">
        <f t="shared" si="3"/>
        <v>-1</v>
      </c>
      <c r="N19">
        <v>110.5</v>
      </c>
      <c r="O19">
        <f t="shared" si="4"/>
        <v>0.59999999999999432</v>
      </c>
      <c r="P19">
        <f t="shared" si="5"/>
        <v>-1.5999999999999943</v>
      </c>
      <c r="Q19">
        <v>0</v>
      </c>
    </row>
    <row r="20" spans="1:17" x14ac:dyDescent="0.55000000000000004">
      <c r="A20">
        <v>104.4</v>
      </c>
      <c r="B20">
        <f t="shared" si="0"/>
        <v>2.980000000000004</v>
      </c>
      <c r="C20">
        <v>19.7</v>
      </c>
      <c r="D20">
        <v>13.3</v>
      </c>
      <c r="E20">
        <v>17.899999999999999</v>
      </c>
      <c r="F20">
        <v>76.099999999999994</v>
      </c>
      <c r="G20">
        <v>47.6</v>
      </c>
      <c r="H20">
        <v>55.1</v>
      </c>
      <c r="I20">
        <f t="shared" si="1"/>
        <v>1.3000000000000043</v>
      </c>
      <c r="J20">
        <v>58.3</v>
      </c>
      <c r="K20">
        <f t="shared" si="2"/>
        <v>1.1199999999999974</v>
      </c>
      <c r="L20">
        <v>108.8</v>
      </c>
      <c r="M20">
        <f t="shared" si="3"/>
        <v>-1.1000000000000085</v>
      </c>
      <c r="N20">
        <v>107.7</v>
      </c>
      <c r="O20">
        <f t="shared" si="4"/>
        <v>-2.2000000000000028</v>
      </c>
      <c r="P20">
        <f t="shared" si="5"/>
        <v>1.0999999999999943</v>
      </c>
      <c r="Q20">
        <v>0</v>
      </c>
    </row>
    <row r="21" spans="1:17" x14ac:dyDescent="0.55000000000000004">
      <c r="A21">
        <v>101.1</v>
      </c>
      <c r="B21">
        <f t="shared" si="0"/>
        <v>-0.32000000000000739</v>
      </c>
      <c r="C21">
        <v>19.399999999999999</v>
      </c>
      <c r="D21">
        <v>13.6</v>
      </c>
      <c r="E21">
        <v>22.3</v>
      </c>
      <c r="F21">
        <v>79.3</v>
      </c>
      <c r="G21">
        <v>51.6</v>
      </c>
      <c r="H21">
        <v>54.7</v>
      </c>
      <c r="I21">
        <f t="shared" si="1"/>
        <v>0.90000000000000568</v>
      </c>
      <c r="J21">
        <v>57.5</v>
      </c>
      <c r="K21">
        <f t="shared" si="2"/>
        <v>0.32000000000000028</v>
      </c>
      <c r="L21">
        <v>108.7</v>
      </c>
      <c r="M21">
        <f t="shared" si="3"/>
        <v>-1.2000000000000028</v>
      </c>
      <c r="N21">
        <v>109.9</v>
      </c>
      <c r="O21">
        <f t="shared" si="4"/>
        <v>0</v>
      </c>
      <c r="P21">
        <f t="shared" si="5"/>
        <v>-1.2000000000000028</v>
      </c>
      <c r="Q21">
        <v>0</v>
      </c>
    </row>
    <row r="22" spans="1:17" x14ac:dyDescent="0.55000000000000004">
      <c r="A22">
        <v>101</v>
      </c>
      <c r="B22">
        <f t="shared" si="0"/>
        <v>-0.42000000000000171</v>
      </c>
      <c r="C22">
        <v>18</v>
      </c>
      <c r="D22">
        <v>10.199999999999999</v>
      </c>
      <c r="E22">
        <v>20</v>
      </c>
      <c r="F22">
        <v>78.099999999999994</v>
      </c>
      <c r="G22">
        <v>48.1</v>
      </c>
      <c r="H22">
        <v>51.7</v>
      </c>
      <c r="I22">
        <f t="shared" si="1"/>
        <v>-2.0999999999999943</v>
      </c>
      <c r="J22">
        <v>55.4</v>
      </c>
      <c r="K22">
        <f t="shared" si="2"/>
        <v>-1.7800000000000011</v>
      </c>
      <c r="L22">
        <v>108.6</v>
      </c>
      <c r="M22">
        <f t="shared" si="3"/>
        <v>-1.3000000000000114</v>
      </c>
      <c r="N22">
        <v>110.7</v>
      </c>
      <c r="O22">
        <f t="shared" si="4"/>
        <v>0.79999999999999716</v>
      </c>
      <c r="P22">
        <f t="shared" si="5"/>
        <v>-2.1000000000000085</v>
      </c>
      <c r="Q22">
        <v>0</v>
      </c>
    </row>
    <row r="23" spans="1:17" x14ac:dyDescent="0.55000000000000004">
      <c r="A23">
        <v>98.2</v>
      </c>
      <c r="B23">
        <f t="shared" si="0"/>
        <v>-3.2199999999999989</v>
      </c>
      <c r="C23">
        <v>16.5</v>
      </c>
      <c r="D23">
        <v>11.9</v>
      </c>
      <c r="E23">
        <v>21.9</v>
      </c>
      <c r="F23">
        <v>79.400000000000006</v>
      </c>
      <c r="G23">
        <v>50.6</v>
      </c>
      <c r="H23">
        <v>52.4</v>
      </c>
      <c r="I23">
        <f t="shared" si="1"/>
        <v>-1.3999999999999986</v>
      </c>
      <c r="J23">
        <v>55.9</v>
      </c>
      <c r="K23">
        <f t="shared" si="2"/>
        <v>-1.2800000000000011</v>
      </c>
      <c r="L23">
        <v>108.2</v>
      </c>
      <c r="M23">
        <f t="shared" si="3"/>
        <v>-1.7000000000000028</v>
      </c>
      <c r="N23">
        <v>105.7</v>
      </c>
      <c r="O23">
        <f t="shared" si="4"/>
        <v>-4.2000000000000028</v>
      </c>
      <c r="P23">
        <f t="shared" si="5"/>
        <v>2.5</v>
      </c>
      <c r="Q23">
        <v>0</v>
      </c>
    </row>
    <row r="24" spans="1:17" x14ac:dyDescent="0.55000000000000004">
      <c r="A24">
        <v>100.6</v>
      </c>
      <c r="B24">
        <f t="shared" si="0"/>
        <v>-0.82000000000000739</v>
      </c>
      <c r="C24">
        <v>19.399999999999999</v>
      </c>
      <c r="D24">
        <v>13.3</v>
      </c>
      <c r="E24">
        <v>23.5</v>
      </c>
      <c r="F24">
        <v>76.8</v>
      </c>
      <c r="G24">
        <v>49.2</v>
      </c>
      <c r="H24">
        <v>53.3</v>
      </c>
      <c r="I24">
        <f t="shared" si="1"/>
        <v>-0.5</v>
      </c>
      <c r="J24">
        <v>56.4</v>
      </c>
      <c r="K24">
        <f t="shared" si="2"/>
        <v>-0.78000000000000114</v>
      </c>
      <c r="L24">
        <v>108.1</v>
      </c>
      <c r="M24">
        <f t="shared" si="3"/>
        <v>-1.8000000000000114</v>
      </c>
      <c r="N24">
        <v>110.6</v>
      </c>
      <c r="O24">
        <f t="shared" si="4"/>
        <v>0.69999999999998863</v>
      </c>
      <c r="P24">
        <f t="shared" si="5"/>
        <v>-2.5</v>
      </c>
      <c r="Q24">
        <v>0</v>
      </c>
    </row>
    <row r="25" spans="1:17" x14ac:dyDescent="0.55000000000000004">
      <c r="A25">
        <v>100.8</v>
      </c>
      <c r="B25">
        <f t="shared" si="0"/>
        <v>-0.62000000000000455</v>
      </c>
      <c r="C25">
        <v>18.100000000000001</v>
      </c>
      <c r="D25">
        <v>13.6</v>
      </c>
      <c r="E25">
        <v>22.5</v>
      </c>
      <c r="F25">
        <v>79.8</v>
      </c>
      <c r="G25">
        <v>51.3</v>
      </c>
      <c r="H25">
        <v>53.6</v>
      </c>
      <c r="I25">
        <f t="shared" si="1"/>
        <v>-0.19999999999999574</v>
      </c>
      <c r="J25">
        <v>56.9</v>
      </c>
      <c r="K25">
        <f t="shared" si="2"/>
        <v>-0.28000000000000114</v>
      </c>
      <c r="L25">
        <v>107.5</v>
      </c>
      <c r="M25">
        <f t="shared" si="3"/>
        <v>-2.4000000000000057</v>
      </c>
      <c r="N25">
        <v>104.8</v>
      </c>
      <c r="O25">
        <f t="shared" si="4"/>
        <v>-5.1000000000000085</v>
      </c>
      <c r="P25">
        <f t="shared" si="5"/>
        <v>2.7000000000000028</v>
      </c>
      <c r="Q25">
        <v>0</v>
      </c>
    </row>
    <row r="26" spans="1:17" x14ac:dyDescent="0.55000000000000004">
      <c r="A26">
        <v>104.1</v>
      </c>
      <c r="B26">
        <f t="shared" si="0"/>
        <v>2.6799999999999926</v>
      </c>
      <c r="C26">
        <v>18.2</v>
      </c>
      <c r="D26">
        <v>12.4</v>
      </c>
      <c r="E26">
        <v>22.7</v>
      </c>
      <c r="F26">
        <v>75.7</v>
      </c>
      <c r="G26">
        <v>48.7</v>
      </c>
      <c r="H26">
        <v>52</v>
      </c>
      <c r="I26">
        <f t="shared" si="1"/>
        <v>-1.7999999999999972</v>
      </c>
      <c r="J26">
        <v>55.5</v>
      </c>
      <c r="K26">
        <f t="shared" si="2"/>
        <v>-1.6799999999999997</v>
      </c>
      <c r="L26">
        <v>107</v>
      </c>
      <c r="M26">
        <f t="shared" si="3"/>
        <v>-2.9000000000000057</v>
      </c>
      <c r="N26">
        <v>112.1</v>
      </c>
      <c r="O26">
        <f t="shared" si="4"/>
        <v>2.1999999999999886</v>
      </c>
      <c r="P26">
        <f t="shared" si="5"/>
        <v>-5.0999999999999943</v>
      </c>
      <c r="Q26">
        <v>0</v>
      </c>
    </row>
    <row r="27" spans="1:17" x14ac:dyDescent="0.55000000000000004">
      <c r="A27">
        <v>100.1</v>
      </c>
      <c r="B27">
        <f t="shared" si="0"/>
        <v>-1.3200000000000074</v>
      </c>
      <c r="C27">
        <v>17.899999999999999</v>
      </c>
      <c r="D27">
        <v>13.5</v>
      </c>
      <c r="E27">
        <v>21.9</v>
      </c>
      <c r="F27">
        <v>76.900000000000006</v>
      </c>
      <c r="G27">
        <v>49.1</v>
      </c>
      <c r="H27">
        <v>51.9</v>
      </c>
      <c r="I27">
        <f t="shared" si="1"/>
        <v>-1.8999999999999986</v>
      </c>
      <c r="J27">
        <v>55.6</v>
      </c>
      <c r="K27">
        <f t="shared" si="2"/>
        <v>-1.5799999999999983</v>
      </c>
      <c r="L27">
        <v>105.4</v>
      </c>
      <c r="M27">
        <f t="shared" si="3"/>
        <v>-4.5</v>
      </c>
      <c r="N27">
        <v>110.3</v>
      </c>
      <c r="O27">
        <f t="shared" si="4"/>
        <v>0.39999999999999147</v>
      </c>
      <c r="P27">
        <f t="shared" si="5"/>
        <v>-4.8999999999999915</v>
      </c>
      <c r="Q27">
        <v>0</v>
      </c>
    </row>
    <row r="28" spans="1:17" x14ac:dyDescent="0.55000000000000004">
      <c r="A28">
        <v>103.6</v>
      </c>
      <c r="B28">
        <f t="shared" si="0"/>
        <v>2.1799999999999926</v>
      </c>
      <c r="C28">
        <v>17.3</v>
      </c>
      <c r="D28">
        <v>13</v>
      </c>
      <c r="E28">
        <v>19.8</v>
      </c>
      <c r="F28">
        <v>76.900000000000006</v>
      </c>
      <c r="G28">
        <v>47.2</v>
      </c>
      <c r="H28">
        <v>52.1</v>
      </c>
      <c r="I28">
        <f t="shared" si="1"/>
        <v>-1.6999999999999957</v>
      </c>
      <c r="J28">
        <v>55.3</v>
      </c>
      <c r="K28">
        <f t="shared" si="2"/>
        <v>-1.8800000000000026</v>
      </c>
      <c r="L28">
        <v>104.9</v>
      </c>
      <c r="M28">
        <f t="shared" si="3"/>
        <v>-5</v>
      </c>
      <c r="N28">
        <v>112.4</v>
      </c>
      <c r="O28">
        <f t="shared" si="4"/>
        <v>2.5</v>
      </c>
      <c r="P28">
        <f t="shared" si="5"/>
        <v>-7.5</v>
      </c>
      <c r="Q28">
        <v>0</v>
      </c>
    </row>
    <row r="29" spans="1:17" x14ac:dyDescent="0.55000000000000004">
      <c r="A29">
        <v>99.6</v>
      </c>
      <c r="B29">
        <f t="shared" si="0"/>
        <v>-1.8200000000000074</v>
      </c>
      <c r="C29">
        <v>17.7</v>
      </c>
      <c r="D29">
        <v>13.9</v>
      </c>
      <c r="E29">
        <v>23.6</v>
      </c>
      <c r="F29">
        <v>75.7</v>
      </c>
      <c r="G29">
        <v>49.4</v>
      </c>
      <c r="H29">
        <v>50.8</v>
      </c>
      <c r="I29">
        <f t="shared" si="1"/>
        <v>-3</v>
      </c>
      <c r="J29">
        <v>54.3</v>
      </c>
      <c r="K29">
        <f t="shared" si="2"/>
        <v>-2.8800000000000026</v>
      </c>
      <c r="L29">
        <v>103.1</v>
      </c>
      <c r="M29">
        <f t="shared" si="3"/>
        <v>-6.8000000000000114</v>
      </c>
      <c r="N29">
        <v>112.1</v>
      </c>
      <c r="O29">
        <f t="shared" si="4"/>
        <v>2.1999999999999886</v>
      </c>
      <c r="P29">
        <f t="shared" si="5"/>
        <v>-9</v>
      </c>
      <c r="Q29">
        <v>0</v>
      </c>
    </row>
    <row r="30" spans="1:17" x14ac:dyDescent="0.55000000000000004">
      <c r="A30">
        <v>100.8</v>
      </c>
      <c r="B30">
        <f t="shared" si="0"/>
        <v>-0.62000000000000455</v>
      </c>
      <c r="C30">
        <v>16.399999999999999</v>
      </c>
      <c r="D30">
        <v>11.5</v>
      </c>
      <c r="E30">
        <v>21.6</v>
      </c>
      <c r="F30">
        <v>80.2</v>
      </c>
      <c r="G30">
        <v>49</v>
      </c>
      <c r="H30">
        <v>49</v>
      </c>
      <c r="I30">
        <f t="shared" si="1"/>
        <v>-4.7999999999999972</v>
      </c>
      <c r="J30">
        <v>52.7</v>
      </c>
      <c r="K30">
        <f t="shared" si="2"/>
        <v>-4.4799999999999969</v>
      </c>
      <c r="L30">
        <v>102.9</v>
      </c>
      <c r="M30">
        <f t="shared" si="3"/>
        <v>-7</v>
      </c>
      <c r="N30">
        <v>112.1</v>
      </c>
      <c r="O30">
        <f t="shared" si="4"/>
        <v>2.1999999999999886</v>
      </c>
      <c r="P30">
        <f t="shared" si="5"/>
        <v>-9.1999999999999886</v>
      </c>
      <c r="Q30">
        <v>0</v>
      </c>
    </row>
    <row r="31" spans="1:17" x14ac:dyDescent="0.55000000000000004">
      <c r="A31">
        <v>103.1</v>
      </c>
      <c r="B31">
        <f>A31-101.42</f>
        <v>1.6799999999999926</v>
      </c>
      <c r="C31">
        <v>16.3</v>
      </c>
      <c r="D31">
        <v>14.2</v>
      </c>
      <c r="E31">
        <v>21.2</v>
      </c>
      <c r="F31">
        <v>78.3</v>
      </c>
      <c r="G31">
        <v>49.2</v>
      </c>
      <c r="H31">
        <v>50.9</v>
      </c>
      <c r="I31">
        <f t="shared" si="1"/>
        <v>-2.8999999999999986</v>
      </c>
      <c r="J31">
        <v>53.9</v>
      </c>
      <c r="K31">
        <f t="shared" si="2"/>
        <v>-3.2800000000000011</v>
      </c>
      <c r="L31">
        <v>101.3</v>
      </c>
      <c r="M31">
        <f t="shared" si="3"/>
        <v>-8.6000000000000085</v>
      </c>
      <c r="N31">
        <v>111.9</v>
      </c>
      <c r="O31">
        <f t="shared" si="4"/>
        <v>2</v>
      </c>
      <c r="P31">
        <f t="shared" si="5"/>
        <v>-10.600000000000009</v>
      </c>
      <c r="Q31">
        <v>0</v>
      </c>
    </row>
    <row r="32" spans="1:17" x14ac:dyDescent="0.55000000000000004">
      <c r="A32">
        <v>100.5</v>
      </c>
      <c r="B32">
        <f>A32-102.7</f>
        <v>-2.2000000000000028</v>
      </c>
      <c r="C32">
        <v>19</v>
      </c>
      <c r="D32">
        <v>13.5</v>
      </c>
      <c r="E32">
        <v>20.3</v>
      </c>
      <c r="F32">
        <v>79.5</v>
      </c>
      <c r="G32">
        <v>51.1</v>
      </c>
      <c r="H32">
        <v>54.7</v>
      </c>
      <c r="I32">
        <f>H32-52.8</f>
        <v>1.9000000000000057</v>
      </c>
      <c r="J32">
        <v>58.7</v>
      </c>
      <c r="K32">
        <f>J2-56.4</f>
        <v>4.6000000000000014</v>
      </c>
      <c r="L32">
        <v>110</v>
      </c>
      <c r="M32">
        <f>L32-108</f>
        <v>2</v>
      </c>
      <c r="N32">
        <v>107.2</v>
      </c>
      <c r="O32">
        <f>N32-108.1</f>
        <v>-0.89999999999999147</v>
      </c>
      <c r="P32">
        <f>L32-N32</f>
        <v>2.7999999999999972</v>
      </c>
      <c r="Q32">
        <v>1</v>
      </c>
    </row>
    <row r="33" spans="1:17" x14ac:dyDescent="0.55000000000000004">
      <c r="A33">
        <v>100.8</v>
      </c>
      <c r="B33">
        <f t="shared" ref="B33:B61" si="6">A33-102.7</f>
        <v>-1.9000000000000057</v>
      </c>
      <c r="C33">
        <v>16.899999999999999</v>
      </c>
      <c r="D33">
        <v>13.7</v>
      </c>
      <c r="E33">
        <v>21.6</v>
      </c>
      <c r="F33">
        <v>78.900000000000006</v>
      </c>
      <c r="G33">
        <v>51.3</v>
      </c>
      <c r="H33">
        <v>54.9</v>
      </c>
      <c r="I33">
        <f t="shared" ref="I33:I61" si="7">H33-52.8</f>
        <v>2.1000000000000014</v>
      </c>
      <c r="J33">
        <v>58.5</v>
      </c>
      <c r="K33">
        <f>J3-56.4</f>
        <v>3.5</v>
      </c>
      <c r="L33">
        <v>110</v>
      </c>
      <c r="M33">
        <f t="shared" ref="M33:M61" si="8">L33-108</f>
        <v>2</v>
      </c>
      <c r="N33">
        <v>107.4</v>
      </c>
      <c r="O33">
        <f t="shared" ref="O33:O61" si="9">N33-108.1</f>
        <v>-0.69999999999998863</v>
      </c>
      <c r="P33">
        <f t="shared" ref="P33:P61" si="10">L33-N33</f>
        <v>2.5999999999999943</v>
      </c>
      <c r="Q33">
        <v>0</v>
      </c>
    </row>
    <row r="34" spans="1:17" x14ac:dyDescent="0.55000000000000004">
      <c r="A34">
        <v>107.2</v>
      </c>
      <c r="B34">
        <f t="shared" si="6"/>
        <v>4.5</v>
      </c>
      <c r="C34">
        <v>18.100000000000001</v>
      </c>
      <c r="D34">
        <v>12.9</v>
      </c>
      <c r="E34">
        <v>20.7</v>
      </c>
      <c r="F34">
        <v>81.599999999999994</v>
      </c>
      <c r="G34">
        <v>53</v>
      </c>
      <c r="H34">
        <v>55.2</v>
      </c>
      <c r="I34">
        <f t="shared" si="7"/>
        <v>2.4000000000000057</v>
      </c>
      <c r="J34">
        <v>58.3</v>
      </c>
      <c r="K34">
        <f>J4-56.4</f>
        <v>3.3000000000000043</v>
      </c>
      <c r="L34">
        <v>110.5</v>
      </c>
      <c r="M34">
        <f t="shared" si="8"/>
        <v>2.5</v>
      </c>
      <c r="N34">
        <v>100.6</v>
      </c>
      <c r="O34">
        <f t="shared" si="9"/>
        <v>-7.5</v>
      </c>
      <c r="P34">
        <f t="shared" si="10"/>
        <v>9.9000000000000057</v>
      </c>
      <c r="Q34">
        <v>0</v>
      </c>
    </row>
    <row r="35" spans="1:17" x14ac:dyDescent="0.55000000000000004">
      <c r="A35">
        <v>101.7</v>
      </c>
      <c r="B35">
        <f t="shared" si="6"/>
        <v>-1</v>
      </c>
      <c r="C35">
        <v>17.8</v>
      </c>
      <c r="D35">
        <v>11.2</v>
      </c>
      <c r="E35">
        <v>23.2</v>
      </c>
      <c r="F35">
        <v>77.7</v>
      </c>
      <c r="G35">
        <v>50.8</v>
      </c>
      <c r="H35">
        <v>54.5</v>
      </c>
      <c r="I35">
        <f t="shared" si="7"/>
        <v>1.7000000000000028</v>
      </c>
      <c r="J35">
        <v>58.1</v>
      </c>
      <c r="K35">
        <f>J5-56.4</f>
        <v>3.3000000000000043</v>
      </c>
      <c r="L35">
        <v>113.7</v>
      </c>
      <c r="M35">
        <f t="shared" si="8"/>
        <v>5.7000000000000028</v>
      </c>
      <c r="N35">
        <v>109.5</v>
      </c>
      <c r="O35">
        <f t="shared" si="9"/>
        <v>1.4000000000000057</v>
      </c>
      <c r="P35">
        <f t="shared" si="10"/>
        <v>4.2000000000000028</v>
      </c>
      <c r="Q35">
        <v>0</v>
      </c>
    </row>
    <row r="36" spans="1:17" x14ac:dyDescent="0.55000000000000004">
      <c r="A36">
        <v>106.3</v>
      </c>
      <c r="B36">
        <f t="shared" si="6"/>
        <v>3.5999999999999943</v>
      </c>
      <c r="C36">
        <v>15.6</v>
      </c>
      <c r="D36">
        <v>12.6</v>
      </c>
      <c r="E36">
        <v>21</v>
      </c>
      <c r="F36">
        <v>75.599999999999994</v>
      </c>
      <c r="G36">
        <v>48</v>
      </c>
      <c r="H36">
        <v>53.7</v>
      </c>
      <c r="I36">
        <f t="shared" si="7"/>
        <v>0.90000000000000568</v>
      </c>
      <c r="J36">
        <v>57.8</v>
      </c>
      <c r="K36">
        <f>J6-56.4</f>
        <v>1.3000000000000043</v>
      </c>
      <c r="L36">
        <v>110.3</v>
      </c>
      <c r="M36">
        <f t="shared" si="8"/>
        <v>2.2999999999999972</v>
      </c>
      <c r="N36">
        <v>107.4</v>
      </c>
      <c r="O36">
        <f t="shared" si="9"/>
        <v>-0.69999999999998863</v>
      </c>
      <c r="P36">
        <f t="shared" si="10"/>
        <v>2.8999999999999915</v>
      </c>
      <c r="Q36">
        <v>0</v>
      </c>
    </row>
    <row r="37" spans="1:17" x14ac:dyDescent="0.55000000000000004">
      <c r="A37">
        <v>104</v>
      </c>
      <c r="B37">
        <f t="shared" si="6"/>
        <v>1.2999999999999972</v>
      </c>
      <c r="C37">
        <v>17.100000000000001</v>
      </c>
      <c r="D37">
        <v>12.6</v>
      </c>
      <c r="E37">
        <v>23.5</v>
      </c>
      <c r="F37">
        <v>77.599999999999994</v>
      </c>
      <c r="G37">
        <v>51.3</v>
      </c>
      <c r="H37">
        <v>53.5</v>
      </c>
      <c r="I37">
        <f t="shared" si="7"/>
        <v>0.70000000000000284</v>
      </c>
      <c r="J37">
        <v>57.7</v>
      </c>
      <c r="K37">
        <f>J7-56.4</f>
        <v>2.8999999999999986</v>
      </c>
      <c r="L37">
        <v>111.1</v>
      </c>
      <c r="M37">
        <f t="shared" si="8"/>
        <v>3.0999999999999943</v>
      </c>
      <c r="N37">
        <v>105.3</v>
      </c>
      <c r="O37">
        <f t="shared" si="9"/>
        <v>-2.7999999999999972</v>
      </c>
      <c r="P37">
        <f t="shared" si="10"/>
        <v>5.7999999999999972</v>
      </c>
      <c r="Q37">
        <v>0</v>
      </c>
    </row>
    <row r="38" spans="1:17" x14ac:dyDescent="0.55000000000000004">
      <c r="A38">
        <v>103.7</v>
      </c>
      <c r="B38">
        <f t="shared" si="6"/>
        <v>1</v>
      </c>
      <c r="C38">
        <v>19.399999999999999</v>
      </c>
      <c r="D38">
        <v>13</v>
      </c>
      <c r="E38">
        <v>22.2</v>
      </c>
      <c r="F38">
        <v>78.8</v>
      </c>
      <c r="G38">
        <v>50.1</v>
      </c>
      <c r="H38">
        <v>53.2</v>
      </c>
      <c r="I38">
        <f t="shared" si="7"/>
        <v>0.40000000000000568</v>
      </c>
      <c r="J38">
        <v>57.6</v>
      </c>
      <c r="K38">
        <f>J8-56.4</f>
        <v>2.3999999999999986</v>
      </c>
      <c r="L38">
        <v>109.7</v>
      </c>
      <c r="M38">
        <f t="shared" si="8"/>
        <v>1.7000000000000028</v>
      </c>
      <c r="N38">
        <v>108.4</v>
      </c>
      <c r="O38">
        <f t="shared" si="9"/>
        <v>0.30000000000001137</v>
      </c>
      <c r="P38">
        <f t="shared" si="10"/>
        <v>1.2999999999999972</v>
      </c>
      <c r="Q38">
        <v>0</v>
      </c>
    </row>
    <row r="39" spans="1:17" x14ac:dyDescent="0.55000000000000004">
      <c r="A39">
        <v>103.3</v>
      </c>
      <c r="B39">
        <f t="shared" si="6"/>
        <v>0.59999999999999432</v>
      </c>
      <c r="C39">
        <v>18.3</v>
      </c>
      <c r="D39">
        <v>13.1</v>
      </c>
      <c r="E39">
        <v>21.3</v>
      </c>
      <c r="F39">
        <v>76.7</v>
      </c>
      <c r="G39">
        <v>49.6</v>
      </c>
      <c r="H39">
        <v>53.6</v>
      </c>
      <c r="I39">
        <f t="shared" si="7"/>
        <v>0.80000000000000426</v>
      </c>
      <c r="J39">
        <v>57.4</v>
      </c>
      <c r="K39">
        <f>J9-56.4</f>
        <v>1.7000000000000028</v>
      </c>
      <c r="L39">
        <v>109</v>
      </c>
      <c r="M39">
        <f t="shared" si="8"/>
        <v>1</v>
      </c>
      <c r="N39">
        <v>102</v>
      </c>
      <c r="O39">
        <f t="shared" si="9"/>
        <v>-6.0999999999999943</v>
      </c>
      <c r="P39">
        <f t="shared" si="10"/>
        <v>7</v>
      </c>
      <c r="Q39">
        <v>0</v>
      </c>
    </row>
    <row r="40" spans="1:17" x14ac:dyDescent="0.55000000000000004">
      <c r="A40">
        <v>103.3</v>
      </c>
      <c r="B40">
        <f t="shared" si="6"/>
        <v>0.59999999999999432</v>
      </c>
      <c r="C40">
        <v>18.2</v>
      </c>
      <c r="D40">
        <v>13.3</v>
      </c>
      <c r="E40">
        <v>24.5</v>
      </c>
      <c r="F40">
        <v>78.8</v>
      </c>
      <c r="G40">
        <v>52</v>
      </c>
      <c r="H40">
        <v>54.2</v>
      </c>
      <c r="I40">
        <f t="shared" si="7"/>
        <v>1.4000000000000057</v>
      </c>
      <c r="J40">
        <v>57.3</v>
      </c>
      <c r="K40">
        <f>J10-56.4</f>
        <v>1.8000000000000043</v>
      </c>
      <c r="L40">
        <v>109.6</v>
      </c>
      <c r="M40">
        <f t="shared" si="8"/>
        <v>1.5999999999999943</v>
      </c>
      <c r="N40">
        <v>103.8</v>
      </c>
      <c r="O40">
        <f t="shared" si="9"/>
        <v>-4.2999999999999972</v>
      </c>
      <c r="P40">
        <f t="shared" si="10"/>
        <v>5.7999999999999972</v>
      </c>
      <c r="Q40">
        <v>1</v>
      </c>
    </row>
    <row r="41" spans="1:17" x14ac:dyDescent="0.55000000000000004">
      <c r="A41">
        <v>101.1</v>
      </c>
      <c r="B41">
        <f t="shared" si="6"/>
        <v>-1.6000000000000085</v>
      </c>
      <c r="C41">
        <v>16.5</v>
      </c>
      <c r="D41">
        <v>12.4</v>
      </c>
      <c r="E41">
        <v>19.3</v>
      </c>
      <c r="F41">
        <v>76.8</v>
      </c>
      <c r="G41">
        <v>48.9</v>
      </c>
      <c r="H41">
        <v>53</v>
      </c>
      <c r="I41">
        <f t="shared" si="7"/>
        <v>0.20000000000000284</v>
      </c>
      <c r="J41">
        <v>57.3</v>
      </c>
      <c r="K41">
        <f>J11-56.4</f>
        <v>1.3999999999999986</v>
      </c>
      <c r="L41">
        <v>108.4</v>
      </c>
      <c r="M41">
        <f t="shared" si="8"/>
        <v>0.40000000000000568</v>
      </c>
      <c r="N41">
        <v>106.3</v>
      </c>
      <c r="O41">
        <f t="shared" si="9"/>
        <v>-1.7999999999999972</v>
      </c>
      <c r="P41">
        <f t="shared" si="10"/>
        <v>2.1000000000000085</v>
      </c>
      <c r="Q41">
        <v>0</v>
      </c>
    </row>
    <row r="42" spans="1:17" x14ac:dyDescent="0.55000000000000004">
      <c r="A42">
        <v>102.6</v>
      </c>
      <c r="B42">
        <f t="shared" si="6"/>
        <v>-0.10000000000000853</v>
      </c>
      <c r="C42">
        <v>18</v>
      </c>
      <c r="D42">
        <v>11.2</v>
      </c>
      <c r="E42">
        <v>20.100000000000001</v>
      </c>
      <c r="F42">
        <v>79.2</v>
      </c>
      <c r="G42">
        <v>49.6</v>
      </c>
      <c r="H42">
        <v>53.2</v>
      </c>
      <c r="I42">
        <f t="shared" si="7"/>
        <v>0.40000000000000568</v>
      </c>
      <c r="J42">
        <v>57.2</v>
      </c>
      <c r="K42">
        <f>J12-56.4</f>
        <v>1</v>
      </c>
      <c r="L42">
        <v>110.4</v>
      </c>
      <c r="M42">
        <f t="shared" si="8"/>
        <v>2.4000000000000057</v>
      </c>
      <c r="N42">
        <v>110.9</v>
      </c>
      <c r="O42">
        <f t="shared" si="9"/>
        <v>2.8000000000000114</v>
      </c>
      <c r="P42">
        <f t="shared" si="10"/>
        <v>-0.5</v>
      </c>
      <c r="Q42">
        <v>0</v>
      </c>
    </row>
    <row r="43" spans="1:17" x14ac:dyDescent="0.55000000000000004">
      <c r="A43">
        <v>103.2</v>
      </c>
      <c r="B43">
        <f t="shared" si="6"/>
        <v>0.5</v>
      </c>
      <c r="C43">
        <v>15.3</v>
      </c>
      <c r="D43">
        <v>11.2</v>
      </c>
      <c r="E43">
        <v>22.4</v>
      </c>
      <c r="F43">
        <v>75.3</v>
      </c>
      <c r="G43">
        <v>49.2</v>
      </c>
      <c r="H43">
        <v>53.3</v>
      </c>
      <c r="I43">
        <f t="shared" si="7"/>
        <v>0.5</v>
      </c>
      <c r="J43">
        <v>57</v>
      </c>
      <c r="K43">
        <f>J13-56.4</f>
        <v>1.5</v>
      </c>
      <c r="L43">
        <v>111.1</v>
      </c>
      <c r="M43">
        <f t="shared" si="8"/>
        <v>3.0999999999999943</v>
      </c>
      <c r="N43">
        <v>111.8</v>
      </c>
      <c r="O43">
        <f t="shared" si="9"/>
        <v>3.7000000000000028</v>
      </c>
      <c r="P43">
        <f t="shared" si="10"/>
        <v>-0.70000000000000284</v>
      </c>
      <c r="Q43">
        <v>0</v>
      </c>
    </row>
    <row r="44" spans="1:17" x14ac:dyDescent="0.55000000000000004">
      <c r="A44">
        <v>101.9</v>
      </c>
      <c r="B44">
        <f t="shared" si="6"/>
        <v>-0.79999999999999716</v>
      </c>
      <c r="C44">
        <v>16.8</v>
      </c>
      <c r="D44">
        <v>12.2</v>
      </c>
      <c r="E44">
        <v>23.9</v>
      </c>
      <c r="F44">
        <v>77.400000000000006</v>
      </c>
      <c r="G44">
        <v>51</v>
      </c>
      <c r="H44">
        <v>53.1</v>
      </c>
      <c r="I44">
        <f t="shared" si="7"/>
        <v>0.30000000000000426</v>
      </c>
      <c r="J44">
        <v>57</v>
      </c>
      <c r="K44">
        <f>J14-56.4</f>
        <v>0.60000000000000142</v>
      </c>
      <c r="L44">
        <v>110.4</v>
      </c>
      <c r="M44">
        <f t="shared" si="8"/>
        <v>2.4000000000000057</v>
      </c>
      <c r="N44">
        <v>104.5</v>
      </c>
      <c r="O44">
        <f t="shared" si="9"/>
        <v>-3.5999999999999943</v>
      </c>
      <c r="P44">
        <f t="shared" si="10"/>
        <v>5.9000000000000057</v>
      </c>
      <c r="Q44">
        <v>0</v>
      </c>
    </row>
    <row r="45" spans="1:17" x14ac:dyDescent="0.55000000000000004">
      <c r="A45">
        <v>106.3</v>
      </c>
      <c r="B45">
        <f t="shared" si="6"/>
        <v>3.5999999999999943</v>
      </c>
      <c r="C45">
        <v>18.5</v>
      </c>
      <c r="D45">
        <v>13.9</v>
      </c>
      <c r="E45">
        <v>24.2</v>
      </c>
      <c r="F45">
        <v>77.8</v>
      </c>
      <c r="G45">
        <v>50.9</v>
      </c>
      <c r="H45">
        <v>53.9</v>
      </c>
      <c r="I45">
        <f t="shared" si="7"/>
        <v>1.1000000000000014</v>
      </c>
      <c r="J45">
        <v>56.8</v>
      </c>
      <c r="K45">
        <f>J15-56.4</f>
        <v>1.1000000000000014</v>
      </c>
      <c r="L45">
        <v>108</v>
      </c>
      <c r="M45">
        <f t="shared" si="8"/>
        <v>0</v>
      </c>
      <c r="N45">
        <v>109.4</v>
      </c>
      <c r="O45">
        <f t="shared" si="9"/>
        <v>1.3000000000000114</v>
      </c>
      <c r="P45">
        <f t="shared" si="10"/>
        <v>-1.4000000000000057</v>
      </c>
      <c r="Q45">
        <v>0</v>
      </c>
    </row>
    <row r="46" spans="1:17" x14ac:dyDescent="0.55000000000000004">
      <c r="A46">
        <v>99.5</v>
      </c>
      <c r="B46">
        <f t="shared" si="6"/>
        <v>-3.2000000000000028</v>
      </c>
      <c r="C46">
        <v>19.3</v>
      </c>
      <c r="D46">
        <v>12.3</v>
      </c>
      <c r="E46">
        <v>24.9</v>
      </c>
      <c r="F46">
        <v>76.8</v>
      </c>
      <c r="G46">
        <v>50.9</v>
      </c>
      <c r="H46">
        <v>53.5</v>
      </c>
      <c r="I46">
        <f t="shared" si="7"/>
        <v>0.70000000000000284</v>
      </c>
      <c r="J46">
        <v>56.7</v>
      </c>
      <c r="K46">
        <f>J16-56.4</f>
        <v>-0.39999999999999858</v>
      </c>
      <c r="L46">
        <v>110.1</v>
      </c>
      <c r="M46">
        <f t="shared" si="8"/>
        <v>2.0999999999999943</v>
      </c>
      <c r="N46">
        <v>108.6</v>
      </c>
      <c r="O46">
        <f t="shared" si="9"/>
        <v>0.5</v>
      </c>
      <c r="P46">
        <f t="shared" si="10"/>
        <v>1.5</v>
      </c>
      <c r="Q46">
        <v>0</v>
      </c>
    </row>
    <row r="47" spans="1:17" x14ac:dyDescent="0.55000000000000004">
      <c r="A47">
        <v>101.3</v>
      </c>
      <c r="B47">
        <f t="shared" si="6"/>
        <v>-1.4000000000000057</v>
      </c>
      <c r="C47">
        <v>18.7</v>
      </c>
      <c r="D47">
        <v>12.7</v>
      </c>
      <c r="E47">
        <v>24</v>
      </c>
      <c r="F47">
        <v>80.3</v>
      </c>
      <c r="G47">
        <v>52.1</v>
      </c>
      <c r="H47">
        <v>53.4</v>
      </c>
      <c r="I47">
        <f t="shared" si="7"/>
        <v>0.60000000000000142</v>
      </c>
      <c r="J47">
        <v>56.6</v>
      </c>
      <c r="K47">
        <f>J17-56.4</f>
        <v>0.30000000000000426</v>
      </c>
      <c r="L47">
        <v>109.1</v>
      </c>
      <c r="M47">
        <f t="shared" si="8"/>
        <v>1.0999999999999943</v>
      </c>
      <c r="N47">
        <v>106.3</v>
      </c>
      <c r="O47">
        <f t="shared" si="9"/>
        <v>-1.7999999999999972</v>
      </c>
      <c r="P47">
        <f t="shared" si="10"/>
        <v>2.7999999999999972</v>
      </c>
      <c r="Q47">
        <v>0</v>
      </c>
    </row>
    <row r="48" spans="1:17" x14ac:dyDescent="0.55000000000000004">
      <c r="A48">
        <v>101.2</v>
      </c>
      <c r="B48">
        <f t="shared" si="6"/>
        <v>-1.5</v>
      </c>
      <c r="C48">
        <v>17.5</v>
      </c>
      <c r="D48">
        <v>13</v>
      </c>
      <c r="E48">
        <v>21.9</v>
      </c>
      <c r="F48">
        <v>78.400000000000006</v>
      </c>
      <c r="G48">
        <v>49.5</v>
      </c>
      <c r="H48">
        <v>53.4</v>
      </c>
      <c r="I48">
        <f t="shared" si="7"/>
        <v>0.60000000000000142</v>
      </c>
      <c r="J48">
        <v>56.6</v>
      </c>
      <c r="K48">
        <f>J18-56.4</f>
        <v>1.7000000000000028</v>
      </c>
      <c r="L48">
        <v>107.8</v>
      </c>
      <c r="M48">
        <f t="shared" si="8"/>
        <v>-0.20000000000000284</v>
      </c>
      <c r="N48">
        <v>109.6</v>
      </c>
      <c r="O48">
        <f t="shared" si="9"/>
        <v>1.5</v>
      </c>
      <c r="P48">
        <f t="shared" si="10"/>
        <v>-1.7999999999999972</v>
      </c>
      <c r="Q48">
        <v>0</v>
      </c>
    </row>
    <row r="49" spans="1:17" x14ac:dyDescent="0.55000000000000004">
      <c r="A49">
        <v>101.3</v>
      </c>
      <c r="B49">
        <f t="shared" si="6"/>
        <v>-1.4000000000000057</v>
      </c>
      <c r="C49">
        <v>19</v>
      </c>
      <c r="D49">
        <v>12</v>
      </c>
      <c r="E49">
        <v>20</v>
      </c>
      <c r="F49">
        <v>76.7</v>
      </c>
      <c r="G49">
        <v>48.6</v>
      </c>
      <c r="H49">
        <v>53.4</v>
      </c>
      <c r="I49">
        <f t="shared" si="7"/>
        <v>0.60000000000000142</v>
      </c>
      <c r="J49">
        <v>56.5</v>
      </c>
      <c r="K49">
        <f>J19-56.4</f>
        <v>0.5</v>
      </c>
      <c r="L49">
        <v>107.9</v>
      </c>
      <c r="M49">
        <f t="shared" si="8"/>
        <v>-9.9999999999994316E-2</v>
      </c>
      <c r="N49">
        <v>105.1</v>
      </c>
      <c r="O49">
        <f t="shared" si="9"/>
        <v>-3</v>
      </c>
      <c r="P49">
        <f t="shared" si="10"/>
        <v>2.8000000000000114</v>
      </c>
      <c r="Q49">
        <v>0</v>
      </c>
    </row>
    <row r="50" spans="1:17" x14ac:dyDescent="0.55000000000000004">
      <c r="A50">
        <v>105.2</v>
      </c>
      <c r="B50">
        <f t="shared" si="6"/>
        <v>2.5</v>
      </c>
      <c r="C50">
        <v>17.8</v>
      </c>
      <c r="D50">
        <v>12.2</v>
      </c>
      <c r="E50">
        <v>22.2</v>
      </c>
      <c r="F50">
        <v>75.3</v>
      </c>
      <c r="G50">
        <v>47.7</v>
      </c>
      <c r="H50">
        <v>52.3</v>
      </c>
      <c r="I50">
        <f t="shared" si="7"/>
        <v>-0.5</v>
      </c>
      <c r="J50">
        <v>56.2</v>
      </c>
      <c r="K50">
        <f>J20-56.4</f>
        <v>1.8999999999999986</v>
      </c>
      <c r="L50">
        <v>108.2</v>
      </c>
      <c r="M50">
        <f t="shared" si="8"/>
        <v>0.20000000000000284</v>
      </c>
      <c r="N50">
        <v>112.7</v>
      </c>
      <c r="O50">
        <f t="shared" si="9"/>
        <v>4.6000000000000085</v>
      </c>
      <c r="P50">
        <f t="shared" si="10"/>
        <v>-4.5</v>
      </c>
      <c r="Q50">
        <v>0</v>
      </c>
    </row>
    <row r="51" spans="1:17" x14ac:dyDescent="0.55000000000000004">
      <c r="A51">
        <v>99.9</v>
      </c>
      <c r="B51">
        <f t="shared" si="6"/>
        <v>-2.7999999999999972</v>
      </c>
      <c r="C51">
        <v>17.8</v>
      </c>
      <c r="D51">
        <v>13.8</v>
      </c>
      <c r="E51">
        <v>22.6</v>
      </c>
      <c r="F51">
        <v>75.900000000000006</v>
      </c>
      <c r="G51">
        <v>48.9</v>
      </c>
      <c r="H51">
        <v>52.9</v>
      </c>
      <c r="I51">
        <f t="shared" si="7"/>
        <v>0.10000000000000142</v>
      </c>
      <c r="J51">
        <v>56.1</v>
      </c>
      <c r="K51">
        <f>J21-56.4</f>
        <v>1.1000000000000014</v>
      </c>
      <c r="L51">
        <v>106.1</v>
      </c>
      <c r="M51">
        <f t="shared" si="8"/>
        <v>-1.9000000000000057</v>
      </c>
      <c r="N51">
        <v>110.4</v>
      </c>
      <c r="O51">
        <f t="shared" si="9"/>
        <v>2.3000000000000114</v>
      </c>
      <c r="P51">
        <f t="shared" si="10"/>
        <v>-4.3000000000000114</v>
      </c>
      <c r="Q51">
        <v>0</v>
      </c>
    </row>
    <row r="52" spans="1:17" x14ac:dyDescent="0.55000000000000004">
      <c r="A52">
        <v>105.3</v>
      </c>
      <c r="B52">
        <f t="shared" si="6"/>
        <v>2.5999999999999943</v>
      </c>
      <c r="C52">
        <v>18.899999999999999</v>
      </c>
      <c r="D52">
        <v>13.2</v>
      </c>
      <c r="E52">
        <v>23</v>
      </c>
      <c r="F52">
        <v>77.7</v>
      </c>
      <c r="G52">
        <v>50.9</v>
      </c>
      <c r="H52">
        <v>52.8</v>
      </c>
      <c r="I52">
        <f t="shared" si="7"/>
        <v>0</v>
      </c>
      <c r="J52">
        <v>56.1</v>
      </c>
      <c r="K52">
        <f>J22-56.4</f>
        <v>-1</v>
      </c>
      <c r="L52">
        <v>106.9</v>
      </c>
      <c r="M52">
        <f t="shared" si="8"/>
        <v>-1.0999999999999943</v>
      </c>
      <c r="N52">
        <v>107.5</v>
      </c>
      <c r="O52">
        <f t="shared" si="9"/>
        <v>-0.59999999999999432</v>
      </c>
      <c r="P52">
        <f t="shared" si="10"/>
        <v>-0.59999999999999432</v>
      </c>
      <c r="Q52">
        <v>0</v>
      </c>
    </row>
    <row r="53" spans="1:17" x14ac:dyDescent="0.55000000000000004">
      <c r="A53">
        <v>104</v>
      </c>
      <c r="B53">
        <f t="shared" si="6"/>
        <v>1.2999999999999972</v>
      </c>
      <c r="C53">
        <v>17.399999999999999</v>
      </c>
      <c r="D53">
        <v>13.1</v>
      </c>
      <c r="E53">
        <v>23.2</v>
      </c>
      <c r="F53">
        <v>77.8</v>
      </c>
      <c r="G53">
        <v>51.1</v>
      </c>
      <c r="H53">
        <v>52</v>
      </c>
      <c r="I53">
        <f t="shared" si="7"/>
        <v>-0.79999999999999716</v>
      </c>
      <c r="J53">
        <v>55.4</v>
      </c>
      <c r="K53">
        <f>J23-56.4</f>
        <v>-0.5</v>
      </c>
      <c r="L53">
        <v>106</v>
      </c>
      <c r="M53">
        <f t="shared" si="8"/>
        <v>-2</v>
      </c>
      <c r="N53">
        <v>107.1</v>
      </c>
      <c r="O53">
        <f t="shared" si="9"/>
        <v>-1</v>
      </c>
      <c r="P53">
        <f t="shared" si="10"/>
        <v>-1.0999999999999943</v>
      </c>
      <c r="Q53">
        <v>0</v>
      </c>
    </row>
    <row r="54" spans="1:17" x14ac:dyDescent="0.55000000000000004">
      <c r="A54">
        <v>105.6</v>
      </c>
      <c r="B54">
        <f t="shared" si="6"/>
        <v>2.8999999999999915</v>
      </c>
      <c r="C54">
        <v>17</v>
      </c>
      <c r="D54">
        <v>13.8</v>
      </c>
      <c r="E54">
        <v>21.6</v>
      </c>
      <c r="F54">
        <v>74.900000000000006</v>
      </c>
      <c r="G54">
        <v>47.9</v>
      </c>
      <c r="H54">
        <v>51.5</v>
      </c>
      <c r="I54">
        <f t="shared" si="7"/>
        <v>-1.2999999999999972</v>
      </c>
      <c r="J54">
        <v>55.4</v>
      </c>
      <c r="K54">
        <f>J24-56.4</f>
        <v>0</v>
      </c>
      <c r="L54">
        <v>104.3</v>
      </c>
      <c r="M54">
        <f t="shared" si="8"/>
        <v>-3.7000000000000028</v>
      </c>
      <c r="N54">
        <v>112.3</v>
      </c>
      <c r="O54">
        <f t="shared" si="9"/>
        <v>4.2000000000000028</v>
      </c>
      <c r="P54">
        <f t="shared" si="10"/>
        <v>-8</v>
      </c>
      <c r="Q54">
        <v>0</v>
      </c>
    </row>
    <row r="55" spans="1:17" x14ac:dyDescent="0.55000000000000004">
      <c r="A55">
        <v>100.9</v>
      </c>
      <c r="B55">
        <f t="shared" si="6"/>
        <v>-1.7999999999999972</v>
      </c>
      <c r="C55">
        <v>16.899999999999999</v>
      </c>
      <c r="D55">
        <v>14.6</v>
      </c>
      <c r="E55">
        <v>24.6</v>
      </c>
      <c r="F55">
        <v>77.400000000000006</v>
      </c>
      <c r="G55">
        <v>50.8</v>
      </c>
      <c r="H55">
        <v>52.2</v>
      </c>
      <c r="I55">
        <f t="shared" si="7"/>
        <v>-0.59999999999999432</v>
      </c>
      <c r="J55">
        <v>55.3</v>
      </c>
      <c r="K55">
        <f>J25-56.4</f>
        <v>0.5</v>
      </c>
      <c r="L55">
        <v>104.4</v>
      </c>
      <c r="M55">
        <f t="shared" si="8"/>
        <v>-3.5999999999999943</v>
      </c>
      <c r="N55">
        <v>113.6</v>
      </c>
      <c r="O55">
        <f t="shared" si="9"/>
        <v>5.5</v>
      </c>
      <c r="P55">
        <f t="shared" si="10"/>
        <v>-9.1999999999999886</v>
      </c>
      <c r="Q55">
        <v>0</v>
      </c>
    </row>
    <row r="56" spans="1:17" x14ac:dyDescent="0.55000000000000004">
      <c r="A56">
        <v>105.9</v>
      </c>
      <c r="B56">
        <f t="shared" si="6"/>
        <v>3.2000000000000028</v>
      </c>
      <c r="C56">
        <v>16.8</v>
      </c>
      <c r="D56">
        <v>13</v>
      </c>
      <c r="E56">
        <v>22.1</v>
      </c>
      <c r="F56">
        <v>77.2</v>
      </c>
      <c r="G56">
        <v>48.6</v>
      </c>
      <c r="H56">
        <v>51.4</v>
      </c>
      <c r="I56">
        <f t="shared" si="7"/>
        <v>-1.3999999999999986</v>
      </c>
      <c r="J56">
        <v>55.1</v>
      </c>
      <c r="K56">
        <f>J26-56.4</f>
        <v>-0.89999999999999858</v>
      </c>
      <c r="L56">
        <v>105.3</v>
      </c>
      <c r="M56">
        <f t="shared" si="8"/>
        <v>-2.7000000000000028</v>
      </c>
      <c r="N56">
        <v>110</v>
      </c>
      <c r="O56">
        <f t="shared" si="9"/>
        <v>1.9000000000000057</v>
      </c>
      <c r="P56">
        <f t="shared" si="10"/>
        <v>-4.7000000000000028</v>
      </c>
      <c r="Q56">
        <v>0</v>
      </c>
    </row>
    <row r="57" spans="1:17" x14ac:dyDescent="0.55000000000000004">
      <c r="A57">
        <v>101.9</v>
      </c>
      <c r="B57">
        <f t="shared" si="6"/>
        <v>-0.79999999999999716</v>
      </c>
      <c r="C57">
        <v>17</v>
      </c>
      <c r="D57">
        <v>13.7</v>
      </c>
      <c r="E57">
        <v>22.8</v>
      </c>
      <c r="F57">
        <v>75.599999999999994</v>
      </c>
      <c r="G57">
        <v>47.9</v>
      </c>
      <c r="H57">
        <v>51.5</v>
      </c>
      <c r="I57">
        <f t="shared" si="7"/>
        <v>-1.2999999999999972</v>
      </c>
      <c r="J57">
        <v>54.7</v>
      </c>
      <c r="K57">
        <f>J27-56.4</f>
        <v>-0.79999999999999716</v>
      </c>
      <c r="L57">
        <v>104.1</v>
      </c>
      <c r="M57">
        <f t="shared" si="8"/>
        <v>-3.9000000000000057</v>
      </c>
      <c r="N57">
        <v>107.7</v>
      </c>
      <c r="O57">
        <f t="shared" si="9"/>
        <v>-0.39999999999999147</v>
      </c>
      <c r="P57">
        <f t="shared" si="10"/>
        <v>-3.6000000000000085</v>
      </c>
      <c r="Q57">
        <v>0</v>
      </c>
    </row>
    <row r="58" spans="1:17" x14ac:dyDescent="0.55000000000000004">
      <c r="A58">
        <v>100.9</v>
      </c>
      <c r="B58">
        <f t="shared" si="6"/>
        <v>-1.7999999999999972</v>
      </c>
      <c r="C58">
        <v>17.7</v>
      </c>
      <c r="D58">
        <v>11.5</v>
      </c>
      <c r="E58">
        <v>22.3</v>
      </c>
      <c r="F58">
        <v>79.099999999999994</v>
      </c>
      <c r="G58">
        <v>49.8</v>
      </c>
      <c r="H58">
        <v>50.6</v>
      </c>
      <c r="I58">
        <f t="shared" si="7"/>
        <v>-2.1999999999999957</v>
      </c>
      <c r="J58">
        <v>54.4</v>
      </c>
      <c r="K58">
        <f>J28-56.4</f>
        <v>-1.1000000000000014</v>
      </c>
      <c r="L58">
        <v>106.1</v>
      </c>
      <c r="M58">
        <f t="shared" si="8"/>
        <v>-1.9000000000000057</v>
      </c>
      <c r="N58">
        <v>107.1</v>
      </c>
      <c r="O58">
        <f t="shared" si="9"/>
        <v>-1</v>
      </c>
      <c r="P58">
        <f t="shared" si="10"/>
        <v>-1</v>
      </c>
      <c r="Q58">
        <v>0</v>
      </c>
    </row>
    <row r="59" spans="1:17" x14ac:dyDescent="0.55000000000000004">
      <c r="A59">
        <v>102.7</v>
      </c>
      <c r="B59">
        <f t="shared" si="6"/>
        <v>0</v>
      </c>
      <c r="C59">
        <v>18.399999999999999</v>
      </c>
      <c r="D59">
        <v>13.2</v>
      </c>
      <c r="E59">
        <v>21.5</v>
      </c>
      <c r="F59">
        <v>76.400000000000006</v>
      </c>
      <c r="G59">
        <v>48</v>
      </c>
      <c r="H59">
        <v>49.7</v>
      </c>
      <c r="I59">
        <f t="shared" si="7"/>
        <v>-3.0999999999999943</v>
      </c>
      <c r="J59">
        <v>54</v>
      </c>
      <c r="K59">
        <f>J29-56.4</f>
        <v>-2.1000000000000014</v>
      </c>
      <c r="L59">
        <v>102.9</v>
      </c>
      <c r="M59">
        <f t="shared" si="8"/>
        <v>-5.0999999999999943</v>
      </c>
      <c r="N59">
        <v>110.9</v>
      </c>
      <c r="O59">
        <f t="shared" si="9"/>
        <v>2.8000000000000114</v>
      </c>
      <c r="P59">
        <f t="shared" si="10"/>
        <v>-8</v>
      </c>
      <c r="Q59">
        <v>0</v>
      </c>
    </row>
    <row r="60" spans="1:17" x14ac:dyDescent="0.55000000000000004">
      <c r="A60">
        <v>98.1</v>
      </c>
      <c r="B60">
        <f t="shared" si="6"/>
        <v>-4.6000000000000085</v>
      </c>
      <c r="C60">
        <v>17.8</v>
      </c>
      <c r="D60">
        <v>13.3</v>
      </c>
      <c r="E60">
        <v>23.9</v>
      </c>
      <c r="F60">
        <v>74.400000000000006</v>
      </c>
      <c r="G60">
        <v>48.2</v>
      </c>
      <c r="H60">
        <v>50.4</v>
      </c>
      <c r="I60">
        <f t="shared" si="7"/>
        <v>-2.3999999999999986</v>
      </c>
      <c r="J60">
        <v>53.9</v>
      </c>
      <c r="K60">
        <f>J30-56.4</f>
        <v>-3.6999999999999957</v>
      </c>
      <c r="L60">
        <v>103.9</v>
      </c>
      <c r="M60">
        <f t="shared" si="8"/>
        <v>-4.0999999999999943</v>
      </c>
      <c r="N60">
        <v>110.6</v>
      </c>
      <c r="O60">
        <f t="shared" si="9"/>
        <v>2.5</v>
      </c>
      <c r="P60">
        <f t="shared" si="10"/>
        <v>-6.6999999999999886</v>
      </c>
      <c r="Q60">
        <v>0</v>
      </c>
    </row>
    <row r="61" spans="1:17" x14ac:dyDescent="0.55000000000000004">
      <c r="A61">
        <v>100.9</v>
      </c>
      <c r="B61">
        <f t="shared" si="6"/>
        <v>-1.7999999999999972</v>
      </c>
      <c r="C61">
        <v>16.2</v>
      </c>
      <c r="D61">
        <v>12.6</v>
      </c>
      <c r="E61">
        <v>25.8</v>
      </c>
      <c r="F61">
        <v>78.3</v>
      </c>
      <c r="G61">
        <v>51.3</v>
      </c>
      <c r="H61">
        <v>50.1</v>
      </c>
      <c r="I61">
        <f t="shared" si="7"/>
        <v>-2.6999999999999957</v>
      </c>
      <c r="J61">
        <v>53.1</v>
      </c>
      <c r="K61">
        <f>J31-56.4</f>
        <v>-2.5</v>
      </c>
      <c r="L61">
        <v>103.8</v>
      </c>
      <c r="M61">
        <f t="shared" si="8"/>
        <v>-4.2000000000000028</v>
      </c>
      <c r="N61">
        <v>110.6</v>
      </c>
      <c r="O61">
        <f t="shared" si="9"/>
        <v>2.5</v>
      </c>
      <c r="P61">
        <f t="shared" si="10"/>
        <v>-6.7999999999999972</v>
      </c>
      <c r="Q61">
        <v>0</v>
      </c>
    </row>
    <row r="62" spans="1:17" x14ac:dyDescent="0.55000000000000004">
      <c r="A62">
        <v>103.2</v>
      </c>
      <c r="B62">
        <f>A62-102.4</f>
        <v>0.79999999999999716</v>
      </c>
      <c r="C62">
        <v>20.7</v>
      </c>
      <c r="D62">
        <v>12.6</v>
      </c>
      <c r="E62">
        <v>22.5</v>
      </c>
      <c r="F62">
        <v>77.099999999999994</v>
      </c>
      <c r="G62">
        <v>51</v>
      </c>
      <c r="H62">
        <v>56.5</v>
      </c>
      <c r="I62">
        <f>H62-52.4</f>
        <v>4.1000000000000014</v>
      </c>
      <c r="J62">
        <v>59.6</v>
      </c>
      <c r="K62">
        <f>J62-56</f>
        <v>3.6000000000000014</v>
      </c>
      <c r="L62">
        <v>113.9</v>
      </c>
      <c r="M62">
        <f>L62-107.85</f>
        <v>6.0500000000000114</v>
      </c>
      <c r="N62">
        <v>106.5</v>
      </c>
      <c r="O62">
        <f>N62-107.85</f>
        <v>-1.3499999999999943</v>
      </c>
      <c r="P62">
        <f>L62-N62</f>
        <v>7.4000000000000057</v>
      </c>
      <c r="Q62">
        <v>1</v>
      </c>
    </row>
    <row r="63" spans="1:17" x14ac:dyDescent="0.55000000000000004">
      <c r="A63">
        <v>105.4</v>
      </c>
      <c r="B63">
        <f t="shared" ref="B63:B91" si="11">A63-102.4</f>
        <v>3</v>
      </c>
      <c r="C63">
        <v>18.399999999999999</v>
      </c>
      <c r="D63">
        <v>12</v>
      </c>
      <c r="E63">
        <v>20.8</v>
      </c>
      <c r="F63">
        <v>80.3</v>
      </c>
      <c r="G63">
        <v>52.3</v>
      </c>
      <c r="H63">
        <v>55</v>
      </c>
      <c r="I63">
        <f t="shared" ref="I63:I91" si="12">H63-52.4</f>
        <v>2.6000000000000014</v>
      </c>
      <c r="J63">
        <v>58.3</v>
      </c>
      <c r="K63">
        <f t="shared" ref="K63:K91" si="13">J63-56</f>
        <v>2.2999999999999972</v>
      </c>
      <c r="L63">
        <v>111.5</v>
      </c>
      <c r="M63">
        <f t="shared" ref="M63:M91" si="14">L63-107.85</f>
        <v>3.6500000000000057</v>
      </c>
      <c r="N63">
        <v>103</v>
      </c>
      <c r="O63">
        <f t="shared" ref="O63:O91" si="15">N63-107.85</f>
        <v>-4.8499999999999943</v>
      </c>
      <c r="P63">
        <f t="shared" ref="P63:P91" si="16">L63-N63</f>
        <v>8.5</v>
      </c>
      <c r="Q63">
        <v>0</v>
      </c>
    </row>
    <row r="64" spans="1:17" x14ac:dyDescent="0.55000000000000004">
      <c r="A64">
        <v>100.4</v>
      </c>
      <c r="B64">
        <f t="shared" si="11"/>
        <v>-2</v>
      </c>
      <c r="C64">
        <v>16</v>
      </c>
      <c r="D64">
        <v>12</v>
      </c>
      <c r="E64">
        <v>22.8</v>
      </c>
      <c r="F64">
        <v>74.400000000000006</v>
      </c>
      <c r="G64">
        <v>48.1</v>
      </c>
      <c r="H64">
        <v>54.2</v>
      </c>
      <c r="I64">
        <f t="shared" si="12"/>
        <v>1.8000000000000043</v>
      </c>
      <c r="J64">
        <v>58.1</v>
      </c>
      <c r="K64">
        <f t="shared" si="13"/>
        <v>2.1000000000000014</v>
      </c>
      <c r="L64">
        <v>112.5</v>
      </c>
      <c r="M64">
        <f t="shared" si="14"/>
        <v>4.6500000000000057</v>
      </c>
      <c r="N64">
        <v>107.9</v>
      </c>
      <c r="O64">
        <f t="shared" si="15"/>
        <v>5.0000000000011369E-2</v>
      </c>
      <c r="P64">
        <f t="shared" si="16"/>
        <v>4.5999999999999943</v>
      </c>
      <c r="Q64">
        <v>0</v>
      </c>
    </row>
    <row r="65" spans="1:17" x14ac:dyDescent="0.55000000000000004">
      <c r="A65">
        <v>102.5</v>
      </c>
      <c r="B65">
        <f t="shared" si="11"/>
        <v>9.9999999999994316E-2</v>
      </c>
      <c r="C65">
        <v>18.399999999999999</v>
      </c>
      <c r="D65">
        <v>12.4</v>
      </c>
      <c r="E65">
        <v>21.9</v>
      </c>
      <c r="F65">
        <v>77.099999999999994</v>
      </c>
      <c r="G65">
        <v>50.2</v>
      </c>
      <c r="H65">
        <v>54.3</v>
      </c>
      <c r="I65">
        <f t="shared" si="12"/>
        <v>1.8999999999999986</v>
      </c>
      <c r="J65">
        <v>57.9</v>
      </c>
      <c r="K65">
        <f t="shared" si="13"/>
        <v>1.8999999999999986</v>
      </c>
      <c r="L65">
        <v>110.9</v>
      </c>
      <c r="M65">
        <f t="shared" si="14"/>
        <v>3.0500000000000114</v>
      </c>
      <c r="N65">
        <v>104.3</v>
      </c>
      <c r="O65">
        <f t="shared" si="15"/>
        <v>-3.5499999999999972</v>
      </c>
      <c r="P65">
        <f t="shared" si="16"/>
        <v>6.6000000000000085</v>
      </c>
      <c r="Q65">
        <v>1</v>
      </c>
    </row>
    <row r="66" spans="1:17" x14ac:dyDescent="0.55000000000000004">
      <c r="A66">
        <v>104.1</v>
      </c>
      <c r="B66">
        <f t="shared" si="11"/>
        <v>1.6999999999999886</v>
      </c>
      <c r="C66">
        <v>17.3</v>
      </c>
      <c r="D66">
        <v>12.7</v>
      </c>
      <c r="E66">
        <v>22</v>
      </c>
      <c r="F66">
        <v>76</v>
      </c>
      <c r="G66">
        <v>49.9</v>
      </c>
      <c r="H66">
        <v>52.9</v>
      </c>
      <c r="I66">
        <f t="shared" si="12"/>
        <v>0.5</v>
      </c>
      <c r="J66">
        <v>57.5</v>
      </c>
      <c r="K66">
        <f t="shared" si="13"/>
        <v>1.5</v>
      </c>
      <c r="L66">
        <v>109.7</v>
      </c>
      <c r="M66">
        <f t="shared" si="14"/>
        <v>1.8500000000000085</v>
      </c>
      <c r="N66">
        <v>109</v>
      </c>
      <c r="O66">
        <f t="shared" si="15"/>
        <v>1.1500000000000057</v>
      </c>
      <c r="P66">
        <f t="shared" si="16"/>
        <v>0.70000000000000284</v>
      </c>
      <c r="Q66">
        <v>0</v>
      </c>
    </row>
    <row r="67" spans="1:17" x14ac:dyDescent="0.55000000000000004">
      <c r="A67">
        <v>104</v>
      </c>
      <c r="B67">
        <f t="shared" si="11"/>
        <v>1.5999999999999943</v>
      </c>
      <c r="C67">
        <v>18.899999999999999</v>
      </c>
      <c r="D67">
        <v>12.9</v>
      </c>
      <c r="E67">
        <v>24.5</v>
      </c>
      <c r="F67">
        <v>78.599999999999994</v>
      </c>
      <c r="G67">
        <v>52.3</v>
      </c>
      <c r="H67">
        <v>53.2</v>
      </c>
      <c r="I67">
        <f t="shared" si="12"/>
        <v>0.80000000000000426</v>
      </c>
      <c r="J67">
        <v>57.4</v>
      </c>
      <c r="K67">
        <f t="shared" si="13"/>
        <v>1.3999999999999986</v>
      </c>
      <c r="L67">
        <v>110.4</v>
      </c>
      <c r="M67">
        <f t="shared" si="14"/>
        <v>2.5500000000000114</v>
      </c>
      <c r="N67">
        <v>107.1</v>
      </c>
      <c r="O67">
        <f t="shared" si="15"/>
        <v>-0.75</v>
      </c>
      <c r="P67">
        <f t="shared" si="16"/>
        <v>3.3000000000000114</v>
      </c>
      <c r="Q67">
        <v>0</v>
      </c>
    </row>
    <row r="68" spans="1:17" x14ac:dyDescent="0.55000000000000004">
      <c r="A68">
        <v>102.5</v>
      </c>
      <c r="B68">
        <f t="shared" si="11"/>
        <v>9.9999999999994316E-2</v>
      </c>
      <c r="C68">
        <v>18.8</v>
      </c>
      <c r="D68">
        <v>13.4</v>
      </c>
      <c r="E68">
        <v>22.9</v>
      </c>
      <c r="F68">
        <v>80.3</v>
      </c>
      <c r="G68">
        <v>52.1</v>
      </c>
      <c r="H68">
        <v>53.8</v>
      </c>
      <c r="I68">
        <f t="shared" si="12"/>
        <v>1.3999999999999986</v>
      </c>
      <c r="J68">
        <v>57.2</v>
      </c>
      <c r="K68">
        <f t="shared" si="13"/>
        <v>1.2000000000000028</v>
      </c>
      <c r="L68">
        <v>108.8</v>
      </c>
      <c r="M68">
        <f t="shared" si="14"/>
        <v>0.95000000000000284</v>
      </c>
      <c r="N68">
        <v>103.2</v>
      </c>
      <c r="O68">
        <f t="shared" si="15"/>
        <v>-4.6499999999999915</v>
      </c>
      <c r="P68">
        <f t="shared" si="16"/>
        <v>5.5999999999999943</v>
      </c>
      <c r="Q68">
        <v>0</v>
      </c>
    </row>
    <row r="69" spans="1:17" x14ac:dyDescent="0.55000000000000004">
      <c r="A69">
        <v>100.4</v>
      </c>
      <c r="B69">
        <f t="shared" si="11"/>
        <v>-2</v>
      </c>
      <c r="C69">
        <v>18.3</v>
      </c>
      <c r="D69">
        <v>11</v>
      </c>
      <c r="E69">
        <v>21</v>
      </c>
      <c r="F69">
        <v>79.400000000000006</v>
      </c>
      <c r="G69">
        <v>50.5</v>
      </c>
      <c r="H69">
        <v>53.4</v>
      </c>
      <c r="I69">
        <f t="shared" si="12"/>
        <v>1</v>
      </c>
      <c r="J69">
        <v>57.2</v>
      </c>
      <c r="K69">
        <f t="shared" si="13"/>
        <v>1.2000000000000028</v>
      </c>
      <c r="L69">
        <v>111.1</v>
      </c>
      <c r="M69">
        <f t="shared" si="14"/>
        <v>3.25</v>
      </c>
      <c r="N69">
        <v>108.3</v>
      </c>
      <c r="O69">
        <f t="shared" si="15"/>
        <v>0.45000000000000284</v>
      </c>
      <c r="P69">
        <f t="shared" si="16"/>
        <v>2.7999999999999972</v>
      </c>
      <c r="Q69">
        <v>0</v>
      </c>
    </row>
    <row r="70" spans="1:17" x14ac:dyDescent="0.55000000000000004">
      <c r="A70">
        <v>101.6</v>
      </c>
      <c r="B70">
        <f t="shared" si="11"/>
        <v>-0.80000000000001137</v>
      </c>
      <c r="C70">
        <v>16.7</v>
      </c>
      <c r="D70">
        <v>12.1</v>
      </c>
      <c r="E70">
        <v>26.6</v>
      </c>
      <c r="F70">
        <v>77.900000000000006</v>
      </c>
      <c r="G70">
        <v>52.8</v>
      </c>
      <c r="H70">
        <v>52.8</v>
      </c>
      <c r="I70">
        <f t="shared" si="12"/>
        <v>0.39999999999999858</v>
      </c>
      <c r="J70">
        <v>56.9</v>
      </c>
      <c r="K70">
        <f t="shared" si="13"/>
        <v>0.89999999999999858</v>
      </c>
      <c r="L70">
        <v>111.4</v>
      </c>
      <c r="M70">
        <f t="shared" si="14"/>
        <v>3.5500000000000114</v>
      </c>
      <c r="N70">
        <v>108.1</v>
      </c>
      <c r="O70">
        <f t="shared" si="15"/>
        <v>0.25</v>
      </c>
      <c r="P70">
        <f t="shared" si="16"/>
        <v>3.3000000000000114</v>
      </c>
      <c r="Q70">
        <v>0</v>
      </c>
    </row>
    <row r="71" spans="1:17" x14ac:dyDescent="0.55000000000000004">
      <c r="A71">
        <v>102</v>
      </c>
      <c r="B71">
        <f t="shared" si="11"/>
        <v>-0.40000000000000568</v>
      </c>
      <c r="C71">
        <v>19</v>
      </c>
      <c r="D71">
        <v>11.5</v>
      </c>
      <c r="E71">
        <v>21.6</v>
      </c>
      <c r="F71">
        <v>77</v>
      </c>
      <c r="G71">
        <v>49.3</v>
      </c>
      <c r="H71">
        <v>53.4</v>
      </c>
      <c r="I71">
        <f t="shared" si="12"/>
        <v>1</v>
      </c>
      <c r="J71">
        <v>56.7</v>
      </c>
      <c r="K71">
        <f t="shared" si="13"/>
        <v>0.70000000000000284</v>
      </c>
      <c r="L71">
        <v>110.1</v>
      </c>
      <c r="M71">
        <f t="shared" si="14"/>
        <v>2.25</v>
      </c>
      <c r="N71">
        <v>104.9</v>
      </c>
      <c r="O71">
        <f t="shared" si="15"/>
        <v>-2.9499999999999886</v>
      </c>
      <c r="P71">
        <f t="shared" si="16"/>
        <v>5.1999999999999886</v>
      </c>
      <c r="Q71">
        <v>0</v>
      </c>
    </row>
    <row r="72" spans="1:17" x14ac:dyDescent="0.55000000000000004">
      <c r="A72">
        <v>103.7</v>
      </c>
      <c r="B72">
        <f t="shared" si="11"/>
        <v>1.2999999999999972</v>
      </c>
      <c r="C72">
        <v>18.600000000000001</v>
      </c>
      <c r="D72">
        <v>12.3</v>
      </c>
      <c r="E72">
        <v>21.3</v>
      </c>
      <c r="F72">
        <v>74.099999999999994</v>
      </c>
      <c r="G72">
        <v>47.3</v>
      </c>
      <c r="H72">
        <v>53.1</v>
      </c>
      <c r="I72">
        <f t="shared" si="12"/>
        <v>0.70000000000000284</v>
      </c>
      <c r="J72">
        <v>56.7</v>
      </c>
      <c r="K72">
        <f t="shared" si="13"/>
        <v>0.70000000000000284</v>
      </c>
      <c r="L72">
        <v>108.6</v>
      </c>
      <c r="M72">
        <f t="shared" si="14"/>
        <v>0.75</v>
      </c>
      <c r="N72">
        <v>111.3</v>
      </c>
      <c r="O72">
        <f t="shared" si="15"/>
        <v>3.4500000000000028</v>
      </c>
      <c r="P72">
        <f t="shared" si="16"/>
        <v>-2.7000000000000028</v>
      </c>
      <c r="Q72">
        <v>0</v>
      </c>
    </row>
    <row r="73" spans="1:17" x14ac:dyDescent="0.55000000000000004">
      <c r="A73">
        <v>105.6</v>
      </c>
      <c r="B73">
        <f t="shared" si="11"/>
        <v>3.1999999999999886</v>
      </c>
      <c r="C73">
        <v>18.7</v>
      </c>
      <c r="D73">
        <v>12.6</v>
      </c>
      <c r="E73">
        <v>24.2</v>
      </c>
      <c r="F73">
        <v>76.8</v>
      </c>
      <c r="G73">
        <v>50.8</v>
      </c>
      <c r="H73">
        <v>52.9</v>
      </c>
      <c r="I73">
        <f t="shared" si="12"/>
        <v>0.5</v>
      </c>
      <c r="J73">
        <v>56.3</v>
      </c>
      <c r="K73">
        <f t="shared" si="13"/>
        <v>0.29999999999999716</v>
      </c>
      <c r="L73">
        <v>108.6</v>
      </c>
      <c r="M73">
        <f t="shared" si="14"/>
        <v>0.75</v>
      </c>
      <c r="N73">
        <v>110.4</v>
      </c>
      <c r="O73">
        <f t="shared" si="15"/>
        <v>2.5500000000000114</v>
      </c>
      <c r="P73">
        <f t="shared" si="16"/>
        <v>-1.8000000000000114</v>
      </c>
      <c r="Q73">
        <v>0</v>
      </c>
    </row>
    <row r="74" spans="1:17" x14ac:dyDescent="0.55000000000000004">
      <c r="A74">
        <v>100.4</v>
      </c>
      <c r="B74">
        <f t="shared" si="11"/>
        <v>-2</v>
      </c>
      <c r="C74">
        <v>19.100000000000001</v>
      </c>
      <c r="D74">
        <v>12.4</v>
      </c>
      <c r="E74">
        <v>21.9</v>
      </c>
      <c r="F74">
        <v>76.2</v>
      </c>
      <c r="G74">
        <v>49.6</v>
      </c>
      <c r="H74">
        <v>53</v>
      </c>
      <c r="I74">
        <f t="shared" si="12"/>
        <v>0.60000000000000142</v>
      </c>
      <c r="J74">
        <v>56.1</v>
      </c>
      <c r="K74">
        <f t="shared" si="13"/>
        <v>0.10000000000000142</v>
      </c>
      <c r="L74">
        <v>107.3</v>
      </c>
      <c r="M74">
        <f t="shared" si="14"/>
        <v>-0.54999999999999716</v>
      </c>
      <c r="N74">
        <v>104.2</v>
      </c>
      <c r="O74">
        <f t="shared" si="15"/>
        <v>-3.6499999999999915</v>
      </c>
      <c r="P74">
        <f t="shared" si="16"/>
        <v>3.0999999999999943</v>
      </c>
      <c r="Q74">
        <v>0</v>
      </c>
    </row>
    <row r="75" spans="1:17" x14ac:dyDescent="0.55000000000000004">
      <c r="A75">
        <v>100.1</v>
      </c>
      <c r="B75">
        <f t="shared" si="11"/>
        <v>-2.3000000000000114</v>
      </c>
      <c r="C75">
        <v>19.5</v>
      </c>
      <c r="D75">
        <v>11.9</v>
      </c>
      <c r="E75">
        <v>26.6</v>
      </c>
      <c r="F75">
        <v>78</v>
      </c>
      <c r="G75">
        <v>52.2</v>
      </c>
      <c r="H75">
        <v>52.7</v>
      </c>
      <c r="I75">
        <f t="shared" si="12"/>
        <v>0.30000000000000426</v>
      </c>
      <c r="J75">
        <v>55.8</v>
      </c>
      <c r="K75">
        <f t="shared" si="13"/>
        <v>-0.20000000000000284</v>
      </c>
      <c r="L75">
        <v>109.8</v>
      </c>
      <c r="M75">
        <f t="shared" si="14"/>
        <v>1.9500000000000028</v>
      </c>
      <c r="N75">
        <v>106.8</v>
      </c>
      <c r="O75">
        <f t="shared" si="15"/>
        <v>-1.0499999999999972</v>
      </c>
      <c r="P75">
        <f t="shared" si="16"/>
        <v>3</v>
      </c>
      <c r="Q75">
        <v>0</v>
      </c>
    </row>
    <row r="76" spans="1:17" x14ac:dyDescent="0.55000000000000004">
      <c r="A76">
        <v>103.4</v>
      </c>
      <c r="B76">
        <f t="shared" si="11"/>
        <v>1</v>
      </c>
      <c r="C76">
        <v>17</v>
      </c>
      <c r="D76">
        <v>13</v>
      </c>
      <c r="E76">
        <v>23.8</v>
      </c>
      <c r="F76">
        <v>76.400000000000006</v>
      </c>
      <c r="G76">
        <v>50.2</v>
      </c>
      <c r="H76">
        <v>52</v>
      </c>
      <c r="I76">
        <f t="shared" si="12"/>
        <v>-0.39999999999999858</v>
      </c>
      <c r="J76">
        <v>55.6</v>
      </c>
      <c r="K76">
        <f t="shared" si="13"/>
        <v>-0.39999999999999858</v>
      </c>
      <c r="L76">
        <v>106.9</v>
      </c>
      <c r="M76">
        <f t="shared" si="14"/>
        <v>-0.94999999999998863</v>
      </c>
      <c r="N76">
        <v>107</v>
      </c>
      <c r="O76">
        <f t="shared" si="15"/>
        <v>-0.84999999999999432</v>
      </c>
      <c r="P76">
        <f t="shared" si="16"/>
        <v>-9.9999999999994316E-2</v>
      </c>
      <c r="Q76">
        <v>0</v>
      </c>
    </row>
    <row r="77" spans="1:17" x14ac:dyDescent="0.55000000000000004">
      <c r="A77">
        <v>101.4</v>
      </c>
      <c r="B77">
        <f t="shared" si="11"/>
        <v>-1</v>
      </c>
      <c r="C77">
        <v>17.2</v>
      </c>
      <c r="D77">
        <v>12.7</v>
      </c>
      <c r="E77">
        <v>22.7</v>
      </c>
      <c r="F77">
        <v>77.5</v>
      </c>
      <c r="G77">
        <v>50.3</v>
      </c>
      <c r="H77">
        <v>51.9</v>
      </c>
      <c r="I77">
        <f t="shared" si="12"/>
        <v>-0.5</v>
      </c>
      <c r="J77">
        <v>55.5</v>
      </c>
      <c r="K77">
        <f t="shared" si="13"/>
        <v>-0.5</v>
      </c>
      <c r="L77">
        <v>106.6</v>
      </c>
      <c r="M77">
        <f t="shared" si="14"/>
        <v>-1.25</v>
      </c>
      <c r="N77">
        <v>108.3</v>
      </c>
      <c r="O77">
        <f t="shared" si="15"/>
        <v>0.45000000000000284</v>
      </c>
      <c r="P77">
        <f t="shared" si="16"/>
        <v>-1.7000000000000028</v>
      </c>
      <c r="Q77">
        <v>0</v>
      </c>
    </row>
    <row r="78" spans="1:17" x14ac:dyDescent="0.55000000000000004">
      <c r="A78">
        <v>106.4</v>
      </c>
      <c r="B78">
        <f t="shared" si="11"/>
        <v>4</v>
      </c>
      <c r="C78">
        <v>17.8</v>
      </c>
      <c r="D78">
        <v>14.3</v>
      </c>
      <c r="E78">
        <v>24.7</v>
      </c>
      <c r="F78">
        <v>76.400000000000006</v>
      </c>
      <c r="G78">
        <v>50</v>
      </c>
      <c r="H78">
        <v>52.2</v>
      </c>
      <c r="I78">
        <f t="shared" si="12"/>
        <v>-0.19999999999999574</v>
      </c>
      <c r="J78">
        <v>55.5</v>
      </c>
      <c r="K78">
        <f t="shared" si="13"/>
        <v>-0.5</v>
      </c>
      <c r="L78">
        <v>105.5</v>
      </c>
      <c r="M78">
        <f t="shared" si="14"/>
        <v>-2.3499999999999943</v>
      </c>
      <c r="N78">
        <v>111.2</v>
      </c>
      <c r="O78">
        <f t="shared" si="15"/>
        <v>3.3500000000000085</v>
      </c>
      <c r="P78">
        <f t="shared" si="16"/>
        <v>-5.7000000000000028</v>
      </c>
      <c r="Q78">
        <v>0</v>
      </c>
    </row>
    <row r="79" spans="1:17" x14ac:dyDescent="0.55000000000000004">
      <c r="A79">
        <v>105.5</v>
      </c>
      <c r="B79">
        <f t="shared" si="11"/>
        <v>3.0999999999999943</v>
      </c>
      <c r="C79">
        <v>18</v>
      </c>
      <c r="D79">
        <v>13.4</v>
      </c>
      <c r="E79">
        <v>22.2</v>
      </c>
      <c r="F79">
        <v>76.400000000000006</v>
      </c>
      <c r="G79">
        <v>49.9</v>
      </c>
      <c r="H79">
        <v>52.7</v>
      </c>
      <c r="I79">
        <f t="shared" si="12"/>
        <v>0.30000000000000426</v>
      </c>
      <c r="J79">
        <v>55.4</v>
      </c>
      <c r="K79">
        <f t="shared" si="13"/>
        <v>-0.60000000000000142</v>
      </c>
      <c r="L79">
        <v>105.2</v>
      </c>
      <c r="M79">
        <f t="shared" si="14"/>
        <v>-2.6499999999999915</v>
      </c>
      <c r="N79">
        <v>107.3</v>
      </c>
      <c r="O79">
        <f t="shared" si="15"/>
        <v>-0.54999999999999716</v>
      </c>
      <c r="P79">
        <f t="shared" si="16"/>
        <v>-2.0999999999999943</v>
      </c>
      <c r="Q79">
        <v>0</v>
      </c>
    </row>
    <row r="80" spans="1:17" x14ac:dyDescent="0.55000000000000004">
      <c r="A80">
        <v>101.1</v>
      </c>
      <c r="B80">
        <f t="shared" si="11"/>
        <v>-1.3000000000000114</v>
      </c>
      <c r="C80">
        <v>17.2</v>
      </c>
      <c r="D80">
        <v>10.9</v>
      </c>
      <c r="E80">
        <v>21.7</v>
      </c>
      <c r="F80">
        <v>77.099999999999994</v>
      </c>
      <c r="G80">
        <v>48.9</v>
      </c>
      <c r="H80">
        <v>51.4</v>
      </c>
      <c r="I80">
        <f t="shared" si="12"/>
        <v>-1</v>
      </c>
      <c r="J80">
        <v>55.4</v>
      </c>
      <c r="K80">
        <f t="shared" si="13"/>
        <v>-0.60000000000000142</v>
      </c>
      <c r="L80">
        <v>108.3</v>
      </c>
      <c r="M80">
        <f t="shared" si="14"/>
        <v>0.45000000000000284</v>
      </c>
      <c r="N80">
        <v>110.2</v>
      </c>
      <c r="O80">
        <f t="shared" si="15"/>
        <v>2.3500000000000085</v>
      </c>
      <c r="P80">
        <f t="shared" si="16"/>
        <v>-1.9000000000000057</v>
      </c>
      <c r="Q80">
        <v>0</v>
      </c>
    </row>
    <row r="81" spans="1:17" x14ac:dyDescent="0.55000000000000004">
      <c r="A81">
        <v>105.5</v>
      </c>
      <c r="B81">
        <f t="shared" si="11"/>
        <v>3.0999999999999943</v>
      </c>
      <c r="C81">
        <v>17.899999999999999</v>
      </c>
      <c r="D81">
        <v>11.5</v>
      </c>
      <c r="E81">
        <v>23.1</v>
      </c>
      <c r="F81">
        <v>75.5</v>
      </c>
      <c r="G81">
        <v>48.6</v>
      </c>
      <c r="H81">
        <v>52.4</v>
      </c>
      <c r="I81">
        <f t="shared" si="12"/>
        <v>0</v>
      </c>
      <c r="J81">
        <v>55.4</v>
      </c>
      <c r="K81">
        <f t="shared" si="13"/>
        <v>-0.60000000000000142</v>
      </c>
      <c r="L81">
        <v>108.3</v>
      </c>
      <c r="M81">
        <f t="shared" si="14"/>
        <v>0.45000000000000284</v>
      </c>
      <c r="N81">
        <v>108.7</v>
      </c>
      <c r="O81">
        <f t="shared" si="15"/>
        <v>0.85000000000000853</v>
      </c>
      <c r="P81">
        <f t="shared" si="16"/>
        <v>-0.40000000000000568</v>
      </c>
      <c r="Q81">
        <v>0</v>
      </c>
    </row>
    <row r="82" spans="1:17" x14ac:dyDescent="0.55000000000000004">
      <c r="A82">
        <v>102.9</v>
      </c>
      <c r="B82">
        <f t="shared" si="11"/>
        <v>0.5</v>
      </c>
      <c r="C82">
        <v>17.399999999999999</v>
      </c>
      <c r="D82">
        <v>13.8</v>
      </c>
      <c r="E82">
        <v>20.5</v>
      </c>
      <c r="F82">
        <v>72.5</v>
      </c>
      <c r="G82">
        <v>46.1</v>
      </c>
      <c r="H82">
        <v>51.4</v>
      </c>
      <c r="I82">
        <f t="shared" si="12"/>
        <v>-1</v>
      </c>
      <c r="J82">
        <v>55.2</v>
      </c>
      <c r="K82">
        <f t="shared" si="13"/>
        <v>-0.79999999999999716</v>
      </c>
      <c r="L82">
        <v>103.6</v>
      </c>
      <c r="M82">
        <f t="shared" si="14"/>
        <v>-4.25</v>
      </c>
      <c r="N82">
        <v>112.2</v>
      </c>
      <c r="O82">
        <f t="shared" si="15"/>
        <v>4.3500000000000085</v>
      </c>
      <c r="P82">
        <f t="shared" si="16"/>
        <v>-8.6000000000000085</v>
      </c>
      <c r="Q82">
        <v>0</v>
      </c>
    </row>
    <row r="83" spans="1:17" x14ac:dyDescent="0.55000000000000004">
      <c r="A83">
        <v>102.8</v>
      </c>
      <c r="B83">
        <f t="shared" si="11"/>
        <v>0.39999999999999147</v>
      </c>
      <c r="C83">
        <v>17.600000000000001</v>
      </c>
      <c r="D83">
        <v>11.4</v>
      </c>
      <c r="E83">
        <v>24.6</v>
      </c>
      <c r="F83">
        <v>74.900000000000006</v>
      </c>
      <c r="G83">
        <v>49.5</v>
      </c>
      <c r="H83">
        <v>51.1</v>
      </c>
      <c r="I83">
        <f t="shared" si="12"/>
        <v>-1.2999999999999972</v>
      </c>
      <c r="J83">
        <v>55.2</v>
      </c>
      <c r="K83">
        <f t="shared" si="13"/>
        <v>-0.79999999999999716</v>
      </c>
      <c r="L83">
        <v>108.4</v>
      </c>
      <c r="M83">
        <f t="shared" si="14"/>
        <v>0.55000000000001137</v>
      </c>
      <c r="N83">
        <v>110.2</v>
      </c>
      <c r="O83">
        <f t="shared" si="15"/>
        <v>2.3500000000000085</v>
      </c>
      <c r="P83">
        <f t="shared" si="16"/>
        <v>-1.7999999999999972</v>
      </c>
      <c r="Q83">
        <v>0</v>
      </c>
    </row>
    <row r="84" spans="1:17" x14ac:dyDescent="0.55000000000000004">
      <c r="A84">
        <v>100.3</v>
      </c>
      <c r="B84">
        <f t="shared" si="11"/>
        <v>-2.1000000000000085</v>
      </c>
      <c r="C84">
        <v>18.7</v>
      </c>
      <c r="D84">
        <v>11.9</v>
      </c>
      <c r="E84">
        <v>22</v>
      </c>
      <c r="F84">
        <v>79.7</v>
      </c>
      <c r="G84">
        <v>50.4</v>
      </c>
      <c r="H84">
        <v>51.8</v>
      </c>
      <c r="I84">
        <f t="shared" si="12"/>
        <v>-0.60000000000000142</v>
      </c>
      <c r="J84">
        <v>55</v>
      </c>
      <c r="K84">
        <f t="shared" si="13"/>
        <v>-1</v>
      </c>
      <c r="L84">
        <v>106.5</v>
      </c>
      <c r="M84">
        <f t="shared" si="14"/>
        <v>-1.3499999999999943</v>
      </c>
      <c r="N84">
        <v>105.8</v>
      </c>
      <c r="O84">
        <f t="shared" si="15"/>
        <v>-2.0499999999999972</v>
      </c>
      <c r="P84">
        <f t="shared" si="16"/>
        <v>0.70000000000000284</v>
      </c>
      <c r="Q84">
        <v>0</v>
      </c>
    </row>
    <row r="85" spans="1:17" x14ac:dyDescent="0.55000000000000004">
      <c r="A85">
        <v>98.8</v>
      </c>
      <c r="B85">
        <f t="shared" si="11"/>
        <v>-3.6000000000000085</v>
      </c>
      <c r="C85">
        <v>18.100000000000001</v>
      </c>
      <c r="D85">
        <v>12.9</v>
      </c>
      <c r="E85">
        <v>20.100000000000001</v>
      </c>
      <c r="F85">
        <v>77.599999999999994</v>
      </c>
      <c r="G85">
        <v>48.3</v>
      </c>
      <c r="H85">
        <v>50.8</v>
      </c>
      <c r="I85">
        <f t="shared" si="12"/>
        <v>-1.6000000000000014</v>
      </c>
      <c r="J85">
        <v>54.8</v>
      </c>
      <c r="K85">
        <f t="shared" si="13"/>
        <v>-1.2000000000000028</v>
      </c>
      <c r="L85">
        <v>103.8</v>
      </c>
      <c r="M85">
        <f t="shared" si="14"/>
        <v>-4.0499999999999972</v>
      </c>
      <c r="N85">
        <v>106.2</v>
      </c>
      <c r="O85">
        <f t="shared" si="15"/>
        <v>-1.6499999999999915</v>
      </c>
      <c r="P85">
        <f t="shared" si="16"/>
        <v>-2.4000000000000057</v>
      </c>
      <c r="Q85">
        <v>0</v>
      </c>
    </row>
    <row r="86" spans="1:17" x14ac:dyDescent="0.55000000000000004">
      <c r="A86">
        <v>105.3</v>
      </c>
      <c r="B86">
        <f t="shared" si="11"/>
        <v>2.8999999999999915</v>
      </c>
      <c r="C86">
        <v>16.399999999999999</v>
      </c>
      <c r="D86">
        <v>11.7</v>
      </c>
      <c r="E86">
        <v>26</v>
      </c>
      <c r="F86">
        <v>78.2</v>
      </c>
      <c r="G86">
        <v>51.3</v>
      </c>
      <c r="H86">
        <v>51.4</v>
      </c>
      <c r="I86">
        <f t="shared" si="12"/>
        <v>-1</v>
      </c>
      <c r="J86">
        <v>54.5</v>
      </c>
      <c r="K86">
        <f t="shared" si="13"/>
        <v>-1.5</v>
      </c>
      <c r="L86">
        <v>107.6</v>
      </c>
      <c r="M86">
        <f t="shared" si="14"/>
        <v>-0.25</v>
      </c>
      <c r="N86">
        <v>104.7</v>
      </c>
      <c r="O86">
        <f t="shared" si="15"/>
        <v>-3.1499999999999915</v>
      </c>
      <c r="P86">
        <f t="shared" si="16"/>
        <v>2.8999999999999915</v>
      </c>
      <c r="Q86">
        <v>0</v>
      </c>
    </row>
    <row r="87" spans="1:17" x14ac:dyDescent="0.55000000000000004">
      <c r="A87">
        <v>99.7</v>
      </c>
      <c r="B87">
        <f t="shared" si="11"/>
        <v>-2.7000000000000028</v>
      </c>
      <c r="C87">
        <v>16.7</v>
      </c>
      <c r="D87">
        <v>12.3</v>
      </c>
      <c r="E87">
        <v>24.8</v>
      </c>
      <c r="F87">
        <v>78.7</v>
      </c>
      <c r="G87">
        <v>50.7</v>
      </c>
      <c r="H87">
        <v>50.9</v>
      </c>
      <c r="I87">
        <f t="shared" si="12"/>
        <v>-1.5</v>
      </c>
      <c r="J87">
        <v>54.4</v>
      </c>
      <c r="K87">
        <f t="shared" si="13"/>
        <v>-1.6000000000000014</v>
      </c>
      <c r="L87">
        <v>106.1</v>
      </c>
      <c r="M87">
        <f t="shared" si="14"/>
        <v>-1.75</v>
      </c>
      <c r="N87">
        <v>106.9</v>
      </c>
      <c r="O87">
        <f t="shared" si="15"/>
        <v>-0.94999999999998863</v>
      </c>
      <c r="P87">
        <f t="shared" si="16"/>
        <v>-0.80000000000001137</v>
      </c>
      <c r="Q87">
        <v>0</v>
      </c>
    </row>
    <row r="88" spans="1:17" x14ac:dyDescent="0.55000000000000004">
      <c r="A88">
        <v>100.7</v>
      </c>
      <c r="B88">
        <f t="shared" si="11"/>
        <v>-1.7000000000000028</v>
      </c>
      <c r="C88">
        <v>17.8</v>
      </c>
      <c r="D88">
        <v>13.1</v>
      </c>
      <c r="E88">
        <v>24.8</v>
      </c>
      <c r="F88">
        <v>77.599999999999994</v>
      </c>
      <c r="G88">
        <v>51.2</v>
      </c>
      <c r="H88">
        <v>51.5</v>
      </c>
      <c r="I88">
        <f t="shared" si="12"/>
        <v>-0.89999999999999858</v>
      </c>
      <c r="J88">
        <v>54.2</v>
      </c>
      <c r="K88">
        <f t="shared" si="13"/>
        <v>-1.7999999999999972</v>
      </c>
      <c r="L88">
        <v>104.6</v>
      </c>
      <c r="M88">
        <f t="shared" si="14"/>
        <v>-3.25</v>
      </c>
      <c r="N88">
        <v>105.1</v>
      </c>
      <c r="O88">
        <f t="shared" si="15"/>
        <v>-2.75</v>
      </c>
      <c r="P88">
        <f t="shared" si="16"/>
        <v>-0.5</v>
      </c>
      <c r="Q88">
        <v>0</v>
      </c>
    </row>
    <row r="89" spans="1:17" x14ac:dyDescent="0.55000000000000004">
      <c r="A89">
        <v>101.1</v>
      </c>
      <c r="B89">
        <f t="shared" si="11"/>
        <v>-1.3000000000000114</v>
      </c>
      <c r="C89">
        <v>16.5</v>
      </c>
      <c r="D89">
        <v>12.7</v>
      </c>
      <c r="E89">
        <v>19.399999999999999</v>
      </c>
      <c r="F89">
        <v>77.3</v>
      </c>
      <c r="G89">
        <v>48</v>
      </c>
      <c r="H89">
        <v>50.5</v>
      </c>
      <c r="I89">
        <f t="shared" si="12"/>
        <v>-1.8999999999999986</v>
      </c>
      <c r="J89">
        <v>54.1</v>
      </c>
      <c r="K89">
        <f t="shared" si="13"/>
        <v>-1.8999999999999986</v>
      </c>
      <c r="L89">
        <v>102.5</v>
      </c>
      <c r="M89">
        <f t="shared" si="14"/>
        <v>-5.3499999999999943</v>
      </c>
      <c r="N89">
        <v>110.9</v>
      </c>
      <c r="O89">
        <f t="shared" si="15"/>
        <v>3.0500000000000114</v>
      </c>
      <c r="P89">
        <f t="shared" si="16"/>
        <v>-8.4000000000000057</v>
      </c>
      <c r="Q89">
        <v>0</v>
      </c>
    </row>
    <row r="90" spans="1:17" x14ac:dyDescent="0.55000000000000004">
      <c r="A90">
        <v>98.9</v>
      </c>
      <c r="B90">
        <f t="shared" si="11"/>
        <v>-3.5</v>
      </c>
      <c r="C90">
        <v>15.8</v>
      </c>
      <c r="D90">
        <v>12.2</v>
      </c>
      <c r="E90">
        <v>23.7</v>
      </c>
      <c r="F90">
        <v>77</v>
      </c>
      <c r="G90">
        <v>49.2</v>
      </c>
      <c r="H90">
        <v>50.3</v>
      </c>
      <c r="I90">
        <f t="shared" si="12"/>
        <v>-2.1000000000000014</v>
      </c>
      <c r="J90">
        <v>54</v>
      </c>
      <c r="K90">
        <f t="shared" si="13"/>
        <v>-2</v>
      </c>
      <c r="L90">
        <v>105</v>
      </c>
      <c r="M90">
        <f t="shared" si="14"/>
        <v>-2.8499999999999943</v>
      </c>
      <c r="N90">
        <v>115.1</v>
      </c>
      <c r="O90">
        <f t="shared" si="15"/>
        <v>7.25</v>
      </c>
      <c r="P90">
        <f t="shared" si="16"/>
        <v>-10.099999999999994</v>
      </c>
      <c r="Q90">
        <v>0</v>
      </c>
    </row>
    <row r="91" spans="1:17" x14ac:dyDescent="0.55000000000000004">
      <c r="A91">
        <v>102</v>
      </c>
      <c r="B91">
        <f t="shared" si="11"/>
        <v>-0.40000000000000568</v>
      </c>
      <c r="C91">
        <v>15.1</v>
      </c>
      <c r="D91">
        <v>12.4</v>
      </c>
      <c r="E91">
        <v>22.1</v>
      </c>
      <c r="F91">
        <v>76.099999999999994</v>
      </c>
      <c r="G91">
        <v>48.5</v>
      </c>
      <c r="H91">
        <v>49</v>
      </c>
      <c r="I91">
        <f t="shared" si="12"/>
        <v>-3.3999999999999986</v>
      </c>
      <c r="J91">
        <v>52.9</v>
      </c>
      <c r="K91">
        <f t="shared" si="13"/>
        <v>-3.1000000000000014</v>
      </c>
      <c r="L91">
        <v>102.1</v>
      </c>
      <c r="M91">
        <f t="shared" si="14"/>
        <v>-5.75</v>
      </c>
      <c r="N91">
        <v>110.9</v>
      </c>
      <c r="O91">
        <f t="shared" si="15"/>
        <v>3.0500000000000114</v>
      </c>
      <c r="P91">
        <f t="shared" si="16"/>
        <v>-8.8000000000000114</v>
      </c>
      <c r="Q91">
        <v>0</v>
      </c>
    </row>
    <row r="92" spans="1:17" x14ac:dyDescent="0.55000000000000004">
      <c r="A92">
        <v>101.8</v>
      </c>
      <c r="B92">
        <f>A92-99.6</f>
        <v>2.2000000000000028</v>
      </c>
      <c r="C92">
        <v>21.1</v>
      </c>
      <c r="D92">
        <v>14.1</v>
      </c>
      <c r="E92">
        <v>21</v>
      </c>
      <c r="F92">
        <v>76.3</v>
      </c>
      <c r="G92">
        <v>50.6</v>
      </c>
      <c r="H92">
        <v>56.9</v>
      </c>
      <c r="I92">
        <f>H92-52.1</f>
        <v>4.7999999999999972</v>
      </c>
      <c r="J92">
        <v>60.3</v>
      </c>
      <c r="K92">
        <f>J92-55.6</f>
        <v>4.6999999999999957</v>
      </c>
      <c r="L92">
        <v>112.3</v>
      </c>
      <c r="M92">
        <f>L92-106.2</f>
        <v>6.0999999999999943</v>
      </c>
      <c r="N92">
        <v>104.2</v>
      </c>
      <c r="O92">
        <f>N92-106.2</f>
        <v>-2</v>
      </c>
      <c r="P92">
        <f>L92-N92</f>
        <v>8.0999999999999943</v>
      </c>
      <c r="Q92">
        <v>1</v>
      </c>
    </row>
    <row r="93" spans="1:17" x14ac:dyDescent="0.55000000000000004">
      <c r="A93">
        <v>99.7</v>
      </c>
      <c r="B93">
        <f t="shared" ref="B93:B121" si="17">A93-99.6</f>
        <v>0.10000000000000853</v>
      </c>
      <c r="C93">
        <v>16.5</v>
      </c>
      <c r="D93">
        <v>12.7</v>
      </c>
      <c r="E93">
        <v>21.3</v>
      </c>
      <c r="F93">
        <v>79.900000000000006</v>
      </c>
      <c r="G93">
        <v>50.8</v>
      </c>
      <c r="H93">
        <v>55.1</v>
      </c>
      <c r="I93">
        <f t="shared" ref="I93:I121" si="18">H93-52.1</f>
        <v>3</v>
      </c>
      <c r="J93">
        <v>59</v>
      </c>
      <c r="K93">
        <f t="shared" ref="K93:K121" si="19">J93-55.6</f>
        <v>3.3999999999999986</v>
      </c>
      <c r="L93">
        <v>112.2</v>
      </c>
      <c r="M93">
        <f t="shared" ref="M93:M120" si="20">L93-106.2</f>
        <v>6</v>
      </c>
      <c r="N93">
        <v>103.8</v>
      </c>
      <c r="O93">
        <f t="shared" ref="O93:O121" si="21">N93-106.2</f>
        <v>-2.4000000000000057</v>
      </c>
      <c r="P93">
        <f t="shared" ref="P93:P156" si="22">L93-N93</f>
        <v>8.4000000000000057</v>
      </c>
      <c r="Q93">
        <v>0</v>
      </c>
    </row>
    <row r="94" spans="1:17" x14ac:dyDescent="0.55000000000000004">
      <c r="A94">
        <v>100.1</v>
      </c>
      <c r="B94">
        <f t="shared" si="17"/>
        <v>0.5</v>
      </c>
      <c r="C94">
        <v>17.7</v>
      </c>
      <c r="D94">
        <v>12.6</v>
      </c>
      <c r="E94">
        <v>20</v>
      </c>
      <c r="F94">
        <v>77.3</v>
      </c>
      <c r="G94">
        <v>49.1</v>
      </c>
      <c r="H94">
        <v>54.7</v>
      </c>
      <c r="I94">
        <f t="shared" si="18"/>
        <v>2.6000000000000014</v>
      </c>
      <c r="J94">
        <v>58.4</v>
      </c>
      <c r="K94">
        <f t="shared" si="19"/>
        <v>2.7999999999999972</v>
      </c>
      <c r="L94">
        <v>110.6</v>
      </c>
      <c r="M94">
        <f t="shared" si="20"/>
        <v>4.3999999999999915</v>
      </c>
      <c r="N94">
        <v>109.5</v>
      </c>
      <c r="O94">
        <f t="shared" si="21"/>
        <v>3.2999999999999972</v>
      </c>
      <c r="P94">
        <f t="shared" si="22"/>
        <v>1.0999999999999943</v>
      </c>
      <c r="Q94">
        <v>1</v>
      </c>
    </row>
    <row r="95" spans="1:17" x14ac:dyDescent="0.55000000000000004">
      <c r="A95">
        <v>99.8</v>
      </c>
      <c r="B95">
        <f t="shared" si="17"/>
        <v>0.20000000000000284</v>
      </c>
      <c r="C95">
        <v>18.100000000000001</v>
      </c>
      <c r="D95">
        <v>12.1</v>
      </c>
      <c r="E95">
        <v>23</v>
      </c>
      <c r="F95">
        <v>77.7</v>
      </c>
      <c r="G95">
        <v>50.9</v>
      </c>
      <c r="H95">
        <v>53.9</v>
      </c>
      <c r="I95">
        <f t="shared" si="18"/>
        <v>1.7999999999999972</v>
      </c>
      <c r="J95">
        <v>57.5</v>
      </c>
      <c r="K95">
        <f t="shared" si="19"/>
        <v>1.8999999999999986</v>
      </c>
      <c r="L95">
        <v>111</v>
      </c>
      <c r="M95">
        <f t="shared" si="20"/>
        <v>4.7999999999999972</v>
      </c>
      <c r="N95">
        <v>103.4</v>
      </c>
      <c r="O95">
        <f t="shared" si="21"/>
        <v>-2.7999999999999972</v>
      </c>
      <c r="P95">
        <f t="shared" si="22"/>
        <v>7.5999999999999943</v>
      </c>
      <c r="Q95">
        <v>0</v>
      </c>
    </row>
    <row r="96" spans="1:17" x14ac:dyDescent="0.55000000000000004">
      <c r="A96">
        <v>102.7</v>
      </c>
      <c r="B96">
        <f t="shared" si="17"/>
        <v>3.1000000000000085</v>
      </c>
      <c r="C96">
        <v>19.2</v>
      </c>
      <c r="D96">
        <v>13.3</v>
      </c>
      <c r="E96">
        <v>20</v>
      </c>
      <c r="F96">
        <v>76.7</v>
      </c>
      <c r="G96">
        <v>49.4</v>
      </c>
      <c r="H96">
        <v>54.1</v>
      </c>
      <c r="I96">
        <f t="shared" si="18"/>
        <v>2</v>
      </c>
      <c r="J96">
        <v>57.3</v>
      </c>
      <c r="K96">
        <f t="shared" si="19"/>
        <v>1.6999999999999957</v>
      </c>
      <c r="L96">
        <v>107.7</v>
      </c>
      <c r="M96">
        <f t="shared" si="20"/>
        <v>1.5</v>
      </c>
      <c r="N96">
        <v>105.6</v>
      </c>
      <c r="O96">
        <f t="shared" si="21"/>
        <v>-0.60000000000000853</v>
      </c>
      <c r="P96">
        <f t="shared" si="22"/>
        <v>2.1000000000000085</v>
      </c>
      <c r="Q96">
        <v>0</v>
      </c>
    </row>
    <row r="97" spans="1:17" x14ac:dyDescent="0.55000000000000004">
      <c r="A97">
        <v>98.5</v>
      </c>
      <c r="B97">
        <f t="shared" si="17"/>
        <v>-1.0999999999999943</v>
      </c>
      <c r="C97">
        <v>17.8</v>
      </c>
      <c r="D97">
        <v>12.9</v>
      </c>
      <c r="E97">
        <v>20.399999999999999</v>
      </c>
      <c r="F97">
        <v>75.900000000000006</v>
      </c>
      <c r="G97">
        <v>48.3</v>
      </c>
      <c r="H97">
        <v>53.1</v>
      </c>
      <c r="I97">
        <f t="shared" si="18"/>
        <v>1</v>
      </c>
      <c r="J97">
        <v>57.1</v>
      </c>
      <c r="K97">
        <f t="shared" si="19"/>
        <v>1.5</v>
      </c>
      <c r="L97">
        <v>107.8</v>
      </c>
      <c r="M97">
        <f t="shared" si="20"/>
        <v>1.5999999999999943</v>
      </c>
      <c r="N97">
        <v>107.1</v>
      </c>
      <c r="O97">
        <f t="shared" si="21"/>
        <v>0.89999999999999147</v>
      </c>
      <c r="P97">
        <f t="shared" si="22"/>
        <v>0.70000000000000284</v>
      </c>
      <c r="Q97">
        <v>0</v>
      </c>
    </row>
    <row r="98" spans="1:17" x14ac:dyDescent="0.55000000000000004">
      <c r="A98">
        <v>99.1</v>
      </c>
      <c r="B98">
        <f t="shared" si="17"/>
        <v>-0.5</v>
      </c>
      <c r="C98">
        <v>18.399999999999999</v>
      </c>
      <c r="D98">
        <v>13.4</v>
      </c>
      <c r="E98">
        <v>25.7</v>
      </c>
      <c r="F98">
        <v>77.5</v>
      </c>
      <c r="G98">
        <v>51.7</v>
      </c>
      <c r="H98">
        <v>53.6</v>
      </c>
      <c r="I98">
        <f t="shared" si="18"/>
        <v>1.5</v>
      </c>
      <c r="J98">
        <v>57</v>
      </c>
      <c r="K98">
        <f t="shared" si="19"/>
        <v>1.3999999999999986</v>
      </c>
      <c r="L98">
        <v>109.6</v>
      </c>
      <c r="M98">
        <f t="shared" si="20"/>
        <v>3.3999999999999915</v>
      </c>
      <c r="N98">
        <v>108.8</v>
      </c>
      <c r="O98">
        <f t="shared" si="21"/>
        <v>2.5999999999999943</v>
      </c>
      <c r="P98">
        <f t="shared" si="22"/>
        <v>0.79999999999999716</v>
      </c>
      <c r="Q98">
        <v>0</v>
      </c>
    </row>
    <row r="99" spans="1:17" x14ac:dyDescent="0.55000000000000004">
      <c r="A99">
        <v>102.2</v>
      </c>
      <c r="B99">
        <f t="shared" si="17"/>
        <v>2.6000000000000085</v>
      </c>
      <c r="C99">
        <v>19.3</v>
      </c>
      <c r="D99">
        <v>14.6</v>
      </c>
      <c r="E99">
        <v>25.3</v>
      </c>
      <c r="F99">
        <v>78.599999999999994</v>
      </c>
      <c r="G99">
        <v>52.9</v>
      </c>
      <c r="H99">
        <v>53.5</v>
      </c>
      <c r="I99">
        <f t="shared" si="18"/>
        <v>1.3999999999999986</v>
      </c>
      <c r="J99">
        <v>56.8</v>
      </c>
      <c r="K99">
        <f t="shared" si="19"/>
        <v>1.1999999999999957</v>
      </c>
      <c r="L99">
        <v>107.4</v>
      </c>
      <c r="M99">
        <f t="shared" si="20"/>
        <v>1.2000000000000028</v>
      </c>
      <c r="N99">
        <v>102</v>
      </c>
      <c r="O99">
        <f t="shared" si="21"/>
        <v>-4.2000000000000028</v>
      </c>
      <c r="P99">
        <f t="shared" si="22"/>
        <v>5.4000000000000057</v>
      </c>
      <c r="Q99">
        <v>0</v>
      </c>
    </row>
    <row r="100" spans="1:17" x14ac:dyDescent="0.55000000000000004">
      <c r="A100">
        <v>98.3</v>
      </c>
      <c r="B100">
        <f t="shared" si="17"/>
        <v>-1.2999999999999972</v>
      </c>
      <c r="C100">
        <v>17.2</v>
      </c>
      <c r="D100">
        <v>11.4</v>
      </c>
      <c r="E100">
        <v>24.4</v>
      </c>
      <c r="F100">
        <v>76.400000000000006</v>
      </c>
      <c r="G100">
        <v>50.1</v>
      </c>
      <c r="H100">
        <v>52.3</v>
      </c>
      <c r="I100">
        <f t="shared" si="18"/>
        <v>0.19999999999999574</v>
      </c>
      <c r="J100">
        <v>56.6</v>
      </c>
      <c r="K100">
        <f t="shared" si="19"/>
        <v>1</v>
      </c>
      <c r="L100">
        <v>110.8</v>
      </c>
      <c r="M100">
        <f t="shared" si="20"/>
        <v>4.5999999999999943</v>
      </c>
      <c r="N100">
        <v>108.4</v>
      </c>
      <c r="O100">
        <f t="shared" si="21"/>
        <v>2.2000000000000028</v>
      </c>
      <c r="P100">
        <f t="shared" si="22"/>
        <v>2.3999999999999915</v>
      </c>
      <c r="Q100">
        <v>0</v>
      </c>
    </row>
    <row r="101" spans="1:17" x14ac:dyDescent="0.55000000000000004">
      <c r="A101">
        <v>101.1</v>
      </c>
      <c r="B101">
        <f t="shared" si="17"/>
        <v>1.5</v>
      </c>
      <c r="C101">
        <v>16.7</v>
      </c>
      <c r="D101">
        <v>13.2</v>
      </c>
      <c r="E101">
        <v>23.5</v>
      </c>
      <c r="F101">
        <v>76.099999999999994</v>
      </c>
      <c r="G101">
        <v>50.1</v>
      </c>
      <c r="H101">
        <v>52.7</v>
      </c>
      <c r="I101">
        <f t="shared" si="18"/>
        <v>0.60000000000000142</v>
      </c>
      <c r="J101">
        <v>56.4</v>
      </c>
      <c r="K101">
        <f t="shared" si="19"/>
        <v>0.79999999999999716</v>
      </c>
      <c r="L101">
        <v>107.7</v>
      </c>
      <c r="M101">
        <f t="shared" si="20"/>
        <v>1.5</v>
      </c>
      <c r="N101">
        <v>107.7</v>
      </c>
      <c r="O101">
        <f t="shared" si="21"/>
        <v>1.5</v>
      </c>
      <c r="P101">
        <f t="shared" si="22"/>
        <v>0</v>
      </c>
      <c r="Q101">
        <v>0</v>
      </c>
    </row>
    <row r="102" spans="1:17" x14ac:dyDescent="0.55000000000000004">
      <c r="A102">
        <v>97.8</v>
      </c>
      <c r="B102">
        <f t="shared" si="17"/>
        <v>-1.7999999999999972</v>
      </c>
      <c r="C102">
        <v>17.3</v>
      </c>
      <c r="D102">
        <v>13.7</v>
      </c>
      <c r="E102">
        <v>21.5</v>
      </c>
      <c r="F102">
        <v>79.8</v>
      </c>
      <c r="G102">
        <v>51</v>
      </c>
      <c r="H102">
        <v>52.7</v>
      </c>
      <c r="I102">
        <f t="shared" si="18"/>
        <v>0.60000000000000142</v>
      </c>
      <c r="J102">
        <v>56.4</v>
      </c>
      <c r="K102">
        <f t="shared" si="19"/>
        <v>0.79999999999999716</v>
      </c>
      <c r="L102">
        <v>106.2</v>
      </c>
      <c r="M102">
        <f t="shared" si="20"/>
        <v>0</v>
      </c>
      <c r="N102">
        <v>101.6</v>
      </c>
      <c r="O102">
        <f t="shared" si="21"/>
        <v>-4.6000000000000085</v>
      </c>
      <c r="P102">
        <f t="shared" si="22"/>
        <v>4.6000000000000085</v>
      </c>
      <c r="Q102">
        <v>0</v>
      </c>
    </row>
    <row r="103" spans="1:17" x14ac:dyDescent="0.55000000000000004">
      <c r="A103">
        <v>98.9</v>
      </c>
      <c r="B103">
        <f t="shared" si="17"/>
        <v>-0.69999999999998863</v>
      </c>
      <c r="C103">
        <v>18.7</v>
      </c>
      <c r="D103">
        <v>13.3</v>
      </c>
      <c r="E103">
        <v>23.5</v>
      </c>
      <c r="F103">
        <v>77.099999999999994</v>
      </c>
      <c r="G103">
        <v>50.3</v>
      </c>
      <c r="H103">
        <v>52.5</v>
      </c>
      <c r="I103">
        <f t="shared" si="18"/>
        <v>0.39999999999999858</v>
      </c>
      <c r="J103">
        <v>56</v>
      </c>
      <c r="K103">
        <f t="shared" si="19"/>
        <v>0.39999999999999858</v>
      </c>
      <c r="L103">
        <v>106.9</v>
      </c>
      <c r="M103">
        <f t="shared" si="20"/>
        <v>0.70000000000000284</v>
      </c>
      <c r="N103">
        <v>106.2</v>
      </c>
      <c r="O103">
        <f t="shared" si="21"/>
        <v>0</v>
      </c>
      <c r="P103">
        <f t="shared" si="22"/>
        <v>0.70000000000000284</v>
      </c>
      <c r="Q103">
        <v>0</v>
      </c>
    </row>
    <row r="104" spans="1:17" x14ac:dyDescent="0.55000000000000004">
      <c r="A104">
        <v>98.2</v>
      </c>
      <c r="B104">
        <f t="shared" si="17"/>
        <v>-1.3999999999999915</v>
      </c>
      <c r="C104">
        <v>17</v>
      </c>
      <c r="D104">
        <v>12.3</v>
      </c>
      <c r="E104">
        <v>22.7</v>
      </c>
      <c r="F104">
        <v>76.2</v>
      </c>
      <c r="G104">
        <v>49.6</v>
      </c>
      <c r="H104">
        <v>52.5</v>
      </c>
      <c r="I104">
        <f t="shared" si="18"/>
        <v>0.39999999999999858</v>
      </c>
      <c r="J104">
        <v>55.7</v>
      </c>
      <c r="K104">
        <f t="shared" si="19"/>
        <v>0.10000000000000142</v>
      </c>
      <c r="L104">
        <v>107.2</v>
      </c>
      <c r="M104">
        <f t="shared" si="20"/>
        <v>1</v>
      </c>
      <c r="N104">
        <v>105.6</v>
      </c>
      <c r="O104">
        <f t="shared" si="21"/>
        <v>-0.60000000000000853</v>
      </c>
      <c r="P104">
        <f t="shared" si="22"/>
        <v>1.6000000000000085</v>
      </c>
      <c r="Q104">
        <v>0</v>
      </c>
    </row>
    <row r="105" spans="1:17" x14ac:dyDescent="0.55000000000000004">
      <c r="A105">
        <v>98.2</v>
      </c>
      <c r="B105">
        <f t="shared" si="17"/>
        <v>-1.3999999999999915</v>
      </c>
      <c r="C105">
        <v>17.2</v>
      </c>
      <c r="D105">
        <v>13</v>
      </c>
      <c r="E105">
        <v>21.5</v>
      </c>
      <c r="F105">
        <v>78.400000000000006</v>
      </c>
      <c r="G105">
        <v>50.3</v>
      </c>
      <c r="H105">
        <v>51.8</v>
      </c>
      <c r="I105">
        <f t="shared" si="18"/>
        <v>-0.30000000000000426</v>
      </c>
      <c r="J105">
        <v>55.2</v>
      </c>
      <c r="K105">
        <f t="shared" si="19"/>
        <v>-0.39999999999999858</v>
      </c>
      <c r="L105">
        <v>105.2</v>
      </c>
      <c r="M105">
        <f t="shared" si="20"/>
        <v>-1</v>
      </c>
      <c r="N105">
        <v>101.5</v>
      </c>
      <c r="O105">
        <f t="shared" si="21"/>
        <v>-4.7000000000000028</v>
      </c>
      <c r="P105">
        <f t="shared" si="22"/>
        <v>3.7000000000000028</v>
      </c>
      <c r="Q105">
        <v>0</v>
      </c>
    </row>
    <row r="106" spans="1:17" x14ac:dyDescent="0.55000000000000004">
      <c r="A106">
        <v>101.1</v>
      </c>
      <c r="B106">
        <f t="shared" si="17"/>
        <v>1.5</v>
      </c>
      <c r="C106">
        <v>17.5</v>
      </c>
      <c r="D106">
        <v>13.6</v>
      </c>
      <c r="E106">
        <v>21</v>
      </c>
      <c r="F106">
        <v>77</v>
      </c>
      <c r="G106">
        <v>48.7</v>
      </c>
      <c r="H106">
        <v>51.4</v>
      </c>
      <c r="I106">
        <f t="shared" si="18"/>
        <v>-0.70000000000000284</v>
      </c>
      <c r="J106">
        <v>55.1</v>
      </c>
      <c r="K106">
        <f t="shared" si="19"/>
        <v>-0.5</v>
      </c>
      <c r="L106">
        <v>104.3</v>
      </c>
      <c r="M106">
        <f t="shared" si="20"/>
        <v>-1.9000000000000057</v>
      </c>
      <c r="N106">
        <v>108.5</v>
      </c>
      <c r="O106">
        <f t="shared" si="21"/>
        <v>2.2999999999999972</v>
      </c>
      <c r="P106">
        <f t="shared" si="22"/>
        <v>-4.2000000000000028</v>
      </c>
      <c r="Q106">
        <v>0</v>
      </c>
    </row>
    <row r="107" spans="1:17" x14ac:dyDescent="0.55000000000000004">
      <c r="A107">
        <v>97.8</v>
      </c>
      <c r="B107">
        <f t="shared" si="17"/>
        <v>-1.7999999999999972</v>
      </c>
      <c r="C107">
        <v>17.3</v>
      </c>
      <c r="D107">
        <v>13.3</v>
      </c>
      <c r="E107">
        <v>21.5</v>
      </c>
      <c r="F107">
        <v>79</v>
      </c>
      <c r="G107">
        <v>50.2</v>
      </c>
      <c r="H107">
        <v>52</v>
      </c>
      <c r="I107">
        <f t="shared" si="18"/>
        <v>-0.10000000000000142</v>
      </c>
      <c r="J107">
        <v>55.1</v>
      </c>
      <c r="K107">
        <f t="shared" si="19"/>
        <v>-0.5</v>
      </c>
      <c r="L107">
        <v>104.5</v>
      </c>
      <c r="M107">
        <f t="shared" si="20"/>
        <v>-1.7000000000000028</v>
      </c>
      <c r="N107">
        <v>104</v>
      </c>
      <c r="O107">
        <f t="shared" si="21"/>
        <v>-2.2000000000000028</v>
      </c>
      <c r="P107">
        <f t="shared" si="22"/>
        <v>0.5</v>
      </c>
      <c r="Q107">
        <v>0</v>
      </c>
    </row>
    <row r="108" spans="1:17" x14ac:dyDescent="0.55000000000000004">
      <c r="A108">
        <v>98.8</v>
      </c>
      <c r="B108">
        <f t="shared" si="17"/>
        <v>-0.79999999999999716</v>
      </c>
      <c r="C108">
        <v>15.1</v>
      </c>
      <c r="D108">
        <v>12.3</v>
      </c>
      <c r="E108">
        <v>23.3</v>
      </c>
      <c r="F108">
        <v>79.099999999999994</v>
      </c>
      <c r="G108">
        <v>51.4</v>
      </c>
      <c r="H108">
        <v>51.1</v>
      </c>
      <c r="I108">
        <f t="shared" si="18"/>
        <v>-1</v>
      </c>
      <c r="J108">
        <v>54.9</v>
      </c>
      <c r="K108">
        <f t="shared" si="19"/>
        <v>-0.70000000000000284</v>
      </c>
      <c r="L108">
        <v>106.1</v>
      </c>
      <c r="M108">
        <f t="shared" si="20"/>
        <v>-0.10000000000000853</v>
      </c>
      <c r="N108">
        <v>104.2</v>
      </c>
      <c r="O108">
        <f t="shared" si="21"/>
        <v>-2</v>
      </c>
      <c r="P108">
        <f t="shared" si="22"/>
        <v>1.8999999999999915</v>
      </c>
      <c r="Q108">
        <v>0</v>
      </c>
    </row>
    <row r="109" spans="1:17" x14ac:dyDescent="0.55000000000000004">
      <c r="A109">
        <v>100.5</v>
      </c>
      <c r="B109">
        <f t="shared" si="17"/>
        <v>0.90000000000000568</v>
      </c>
      <c r="C109">
        <v>16.3</v>
      </c>
      <c r="D109">
        <v>11.4</v>
      </c>
      <c r="E109">
        <v>22.2</v>
      </c>
      <c r="F109">
        <v>80.8</v>
      </c>
      <c r="G109">
        <v>51</v>
      </c>
      <c r="H109">
        <v>50.8</v>
      </c>
      <c r="I109">
        <f t="shared" si="18"/>
        <v>-1.3000000000000043</v>
      </c>
      <c r="J109">
        <v>54.9</v>
      </c>
      <c r="K109">
        <f t="shared" si="19"/>
        <v>-0.70000000000000284</v>
      </c>
      <c r="L109">
        <v>107</v>
      </c>
      <c r="M109">
        <f t="shared" si="20"/>
        <v>0.79999999999999716</v>
      </c>
      <c r="N109">
        <v>107</v>
      </c>
      <c r="O109">
        <f t="shared" si="21"/>
        <v>0.79999999999999716</v>
      </c>
      <c r="P109">
        <f t="shared" si="22"/>
        <v>0</v>
      </c>
      <c r="Q109">
        <v>0</v>
      </c>
    </row>
    <row r="110" spans="1:17" x14ac:dyDescent="0.55000000000000004">
      <c r="A110">
        <v>102.6</v>
      </c>
      <c r="B110">
        <f t="shared" si="17"/>
        <v>3</v>
      </c>
      <c r="C110">
        <v>17.2</v>
      </c>
      <c r="D110">
        <v>13.8</v>
      </c>
      <c r="E110">
        <v>23.6</v>
      </c>
      <c r="F110">
        <v>77.7</v>
      </c>
      <c r="G110">
        <v>50.9</v>
      </c>
      <c r="H110">
        <v>51.7</v>
      </c>
      <c r="I110">
        <f t="shared" si="18"/>
        <v>-0.39999999999999858</v>
      </c>
      <c r="J110">
        <v>54.8</v>
      </c>
      <c r="K110">
        <f t="shared" si="19"/>
        <v>-0.80000000000000426</v>
      </c>
      <c r="L110">
        <v>104.2</v>
      </c>
      <c r="M110">
        <f t="shared" si="20"/>
        <v>-2</v>
      </c>
      <c r="N110">
        <v>105.6</v>
      </c>
      <c r="O110">
        <f t="shared" si="21"/>
        <v>-0.60000000000000853</v>
      </c>
      <c r="P110">
        <f t="shared" si="22"/>
        <v>-1.3999999999999915</v>
      </c>
      <c r="Q110">
        <v>0</v>
      </c>
    </row>
    <row r="111" spans="1:17" x14ac:dyDescent="0.55000000000000004">
      <c r="A111">
        <v>100.6</v>
      </c>
      <c r="B111">
        <f t="shared" si="17"/>
        <v>1</v>
      </c>
      <c r="C111">
        <v>17.7</v>
      </c>
      <c r="D111">
        <v>14.1</v>
      </c>
      <c r="E111">
        <v>21.1</v>
      </c>
      <c r="F111">
        <v>76.2</v>
      </c>
      <c r="G111">
        <v>48.7</v>
      </c>
      <c r="H111">
        <v>51.2</v>
      </c>
      <c r="I111">
        <f t="shared" si="18"/>
        <v>-0.89999999999999858</v>
      </c>
      <c r="J111">
        <v>54.7</v>
      </c>
      <c r="K111">
        <f t="shared" si="19"/>
        <v>-0.89999999999999858</v>
      </c>
      <c r="L111">
        <v>102.4</v>
      </c>
      <c r="M111">
        <f t="shared" si="20"/>
        <v>-3.7999999999999972</v>
      </c>
      <c r="N111">
        <v>108.2</v>
      </c>
      <c r="O111">
        <f t="shared" si="21"/>
        <v>2</v>
      </c>
      <c r="P111">
        <f t="shared" si="22"/>
        <v>-5.7999999999999972</v>
      </c>
      <c r="Q111">
        <v>0</v>
      </c>
    </row>
    <row r="112" spans="1:17" x14ac:dyDescent="0.55000000000000004">
      <c r="A112">
        <v>99.2</v>
      </c>
      <c r="B112">
        <f t="shared" si="17"/>
        <v>-0.39999999999999147</v>
      </c>
      <c r="C112">
        <v>15.9</v>
      </c>
      <c r="D112">
        <v>12.4</v>
      </c>
      <c r="E112">
        <v>27.7</v>
      </c>
      <c r="F112">
        <v>77.400000000000006</v>
      </c>
      <c r="G112">
        <v>51.7</v>
      </c>
      <c r="H112">
        <v>51.4</v>
      </c>
      <c r="I112">
        <f t="shared" si="18"/>
        <v>-0.70000000000000284</v>
      </c>
      <c r="J112">
        <v>54.6</v>
      </c>
      <c r="K112">
        <f t="shared" si="19"/>
        <v>-1</v>
      </c>
      <c r="L112">
        <v>107.7</v>
      </c>
      <c r="M112">
        <f t="shared" si="20"/>
        <v>1.5</v>
      </c>
      <c r="N112">
        <v>104.7</v>
      </c>
      <c r="O112">
        <f t="shared" si="21"/>
        <v>-1.5</v>
      </c>
      <c r="P112">
        <f t="shared" si="22"/>
        <v>3</v>
      </c>
      <c r="Q112">
        <v>0</v>
      </c>
    </row>
    <row r="113" spans="1:17" x14ac:dyDescent="0.55000000000000004">
      <c r="A113">
        <v>100.3</v>
      </c>
      <c r="B113">
        <f t="shared" si="17"/>
        <v>0.70000000000000284</v>
      </c>
      <c r="C113">
        <v>17.600000000000001</v>
      </c>
      <c r="D113">
        <v>13.3</v>
      </c>
      <c r="E113">
        <v>20</v>
      </c>
      <c r="F113">
        <v>75.599999999999994</v>
      </c>
      <c r="G113">
        <v>47.6</v>
      </c>
      <c r="H113">
        <v>51.2</v>
      </c>
      <c r="I113">
        <f t="shared" si="18"/>
        <v>-0.89999999999999858</v>
      </c>
      <c r="J113">
        <v>54.5</v>
      </c>
      <c r="K113">
        <f t="shared" si="19"/>
        <v>-1.1000000000000014</v>
      </c>
      <c r="L113">
        <v>102.8</v>
      </c>
      <c r="M113">
        <f t="shared" si="20"/>
        <v>-3.4000000000000057</v>
      </c>
      <c r="N113">
        <v>107.7</v>
      </c>
      <c r="O113">
        <f t="shared" si="21"/>
        <v>1.5</v>
      </c>
      <c r="P113">
        <f t="shared" si="22"/>
        <v>-4.9000000000000057</v>
      </c>
      <c r="Q113">
        <v>0</v>
      </c>
    </row>
    <row r="114" spans="1:17" x14ac:dyDescent="0.55000000000000004">
      <c r="A114">
        <v>97.5</v>
      </c>
      <c r="B114">
        <f t="shared" si="17"/>
        <v>-2.0999999999999943</v>
      </c>
      <c r="C114">
        <v>17.600000000000001</v>
      </c>
      <c r="D114">
        <v>11.5</v>
      </c>
      <c r="E114">
        <v>18</v>
      </c>
      <c r="F114">
        <v>78.900000000000006</v>
      </c>
      <c r="G114">
        <v>47.4</v>
      </c>
      <c r="H114">
        <v>51.3</v>
      </c>
      <c r="I114">
        <f t="shared" si="18"/>
        <v>-0.80000000000000426</v>
      </c>
      <c r="J114">
        <v>54.4</v>
      </c>
      <c r="K114">
        <f t="shared" si="19"/>
        <v>-1.2000000000000028</v>
      </c>
      <c r="L114">
        <v>104.1</v>
      </c>
      <c r="M114">
        <f t="shared" si="20"/>
        <v>-2.1000000000000085</v>
      </c>
      <c r="N114">
        <v>107.4</v>
      </c>
      <c r="O114">
        <f t="shared" si="21"/>
        <v>1.2000000000000028</v>
      </c>
      <c r="P114">
        <f t="shared" si="22"/>
        <v>-3.3000000000000114</v>
      </c>
      <c r="Q114">
        <v>0</v>
      </c>
    </row>
    <row r="115" spans="1:17" x14ac:dyDescent="0.55000000000000004">
      <c r="A115">
        <v>99.2</v>
      </c>
      <c r="B115">
        <f t="shared" si="17"/>
        <v>-0.39999999999999147</v>
      </c>
      <c r="C115">
        <v>17.399999999999999</v>
      </c>
      <c r="D115">
        <v>13.3</v>
      </c>
      <c r="E115">
        <v>24.1</v>
      </c>
      <c r="F115">
        <v>76.7</v>
      </c>
      <c r="G115">
        <v>50.5</v>
      </c>
      <c r="H115">
        <v>51</v>
      </c>
      <c r="I115">
        <f t="shared" si="18"/>
        <v>-1.1000000000000014</v>
      </c>
      <c r="J115">
        <v>54.4</v>
      </c>
      <c r="K115">
        <f t="shared" si="19"/>
        <v>-1.2000000000000028</v>
      </c>
      <c r="L115">
        <v>104.1</v>
      </c>
      <c r="M115">
        <f t="shared" si="20"/>
        <v>-2.1000000000000085</v>
      </c>
      <c r="N115">
        <v>108.4</v>
      </c>
      <c r="O115">
        <f t="shared" si="21"/>
        <v>2.2000000000000028</v>
      </c>
      <c r="P115">
        <f t="shared" si="22"/>
        <v>-4.3000000000000114</v>
      </c>
      <c r="Q115">
        <v>0</v>
      </c>
    </row>
    <row r="116" spans="1:17" x14ac:dyDescent="0.55000000000000004">
      <c r="A116">
        <v>97.2</v>
      </c>
      <c r="B116">
        <f t="shared" si="17"/>
        <v>-2.3999999999999915</v>
      </c>
      <c r="C116">
        <v>17.5</v>
      </c>
      <c r="D116">
        <v>12.2</v>
      </c>
      <c r="E116">
        <v>23.7</v>
      </c>
      <c r="F116">
        <v>78.599999999999994</v>
      </c>
      <c r="G116">
        <v>51</v>
      </c>
      <c r="H116">
        <v>50.7</v>
      </c>
      <c r="I116">
        <f t="shared" si="18"/>
        <v>-1.3999999999999986</v>
      </c>
      <c r="J116">
        <v>54.3</v>
      </c>
      <c r="K116">
        <f t="shared" si="19"/>
        <v>-1.3000000000000043</v>
      </c>
      <c r="L116">
        <v>105.5</v>
      </c>
      <c r="M116">
        <f t="shared" si="20"/>
        <v>-0.70000000000000284</v>
      </c>
      <c r="N116">
        <v>102.4</v>
      </c>
      <c r="O116">
        <f t="shared" si="21"/>
        <v>-3.7999999999999972</v>
      </c>
      <c r="P116">
        <f t="shared" si="22"/>
        <v>3.0999999999999943</v>
      </c>
      <c r="Q116">
        <v>0</v>
      </c>
    </row>
    <row r="117" spans="1:17" x14ac:dyDescent="0.55000000000000004">
      <c r="A117">
        <v>98.4</v>
      </c>
      <c r="B117">
        <f t="shared" si="17"/>
        <v>-1.1999999999999886</v>
      </c>
      <c r="C117">
        <v>17.3</v>
      </c>
      <c r="D117">
        <v>12.3</v>
      </c>
      <c r="E117">
        <v>22.7</v>
      </c>
      <c r="F117">
        <v>78.5</v>
      </c>
      <c r="G117">
        <v>50</v>
      </c>
      <c r="H117">
        <v>51.2</v>
      </c>
      <c r="I117">
        <f t="shared" si="18"/>
        <v>-0.89999999999999858</v>
      </c>
      <c r="J117">
        <v>54.3</v>
      </c>
      <c r="K117">
        <f t="shared" si="19"/>
        <v>-1.3000000000000043</v>
      </c>
      <c r="L117">
        <v>104.9</v>
      </c>
      <c r="M117">
        <f t="shared" si="20"/>
        <v>-1.2999999999999972</v>
      </c>
      <c r="N117">
        <v>104.8</v>
      </c>
      <c r="O117">
        <f t="shared" si="21"/>
        <v>-1.4000000000000057</v>
      </c>
      <c r="P117">
        <f t="shared" si="22"/>
        <v>0.10000000000000853</v>
      </c>
      <c r="Q117">
        <v>0</v>
      </c>
    </row>
    <row r="118" spans="1:17" x14ac:dyDescent="0.55000000000000004">
      <c r="A118">
        <v>97.3</v>
      </c>
      <c r="B118">
        <f t="shared" si="17"/>
        <v>-2.2999999999999972</v>
      </c>
      <c r="C118">
        <v>16.8</v>
      </c>
      <c r="D118">
        <v>14</v>
      </c>
      <c r="E118">
        <v>22.4</v>
      </c>
      <c r="F118">
        <v>76.5</v>
      </c>
      <c r="G118">
        <v>48.8</v>
      </c>
      <c r="H118">
        <v>50</v>
      </c>
      <c r="I118">
        <f t="shared" si="18"/>
        <v>-2.1000000000000014</v>
      </c>
      <c r="J118">
        <v>53.9</v>
      </c>
      <c r="K118">
        <f t="shared" si="19"/>
        <v>-1.7000000000000028</v>
      </c>
      <c r="L118">
        <v>101.9</v>
      </c>
      <c r="M118">
        <f t="shared" si="20"/>
        <v>-4.2999999999999972</v>
      </c>
      <c r="N118">
        <v>108.4</v>
      </c>
      <c r="O118">
        <f t="shared" si="21"/>
        <v>2.2000000000000028</v>
      </c>
      <c r="P118">
        <f t="shared" si="22"/>
        <v>-6.5</v>
      </c>
      <c r="Q118">
        <v>0</v>
      </c>
    </row>
    <row r="119" spans="1:17" x14ac:dyDescent="0.55000000000000004">
      <c r="A119">
        <v>102.6</v>
      </c>
      <c r="B119">
        <f t="shared" si="17"/>
        <v>3</v>
      </c>
      <c r="C119">
        <v>15.8</v>
      </c>
      <c r="D119">
        <v>13.9</v>
      </c>
      <c r="E119">
        <v>22.5</v>
      </c>
      <c r="F119">
        <v>76.5</v>
      </c>
      <c r="G119">
        <v>49</v>
      </c>
      <c r="H119">
        <v>49.5</v>
      </c>
      <c r="I119">
        <f t="shared" si="18"/>
        <v>-2.6000000000000014</v>
      </c>
      <c r="J119">
        <v>53.2</v>
      </c>
      <c r="K119">
        <f t="shared" si="19"/>
        <v>-2.3999999999999986</v>
      </c>
      <c r="L119">
        <v>100.8</v>
      </c>
      <c r="M119">
        <f t="shared" si="20"/>
        <v>-5.4000000000000057</v>
      </c>
      <c r="N119">
        <v>110.6</v>
      </c>
      <c r="O119">
        <f t="shared" si="21"/>
        <v>4.3999999999999915</v>
      </c>
      <c r="P119">
        <f t="shared" si="22"/>
        <v>-9.7999999999999972</v>
      </c>
      <c r="Q119">
        <v>0</v>
      </c>
    </row>
    <row r="120" spans="1:17" x14ac:dyDescent="0.55000000000000004">
      <c r="A120">
        <v>100.3</v>
      </c>
      <c r="B120">
        <f t="shared" si="17"/>
        <v>0.70000000000000284</v>
      </c>
      <c r="C120">
        <v>17.399999999999999</v>
      </c>
      <c r="D120">
        <v>12.6</v>
      </c>
      <c r="E120">
        <v>20.6</v>
      </c>
      <c r="F120">
        <v>80.599999999999994</v>
      </c>
      <c r="G120">
        <v>49.4</v>
      </c>
      <c r="H120">
        <v>49.7</v>
      </c>
      <c r="I120">
        <f t="shared" si="18"/>
        <v>-2.3999999999999986</v>
      </c>
      <c r="J120">
        <v>52.9</v>
      </c>
      <c r="K120">
        <f t="shared" si="19"/>
        <v>-2.7000000000000028</v>
      </c>
      <c r="L120">
        <v>101.3</v>
      </c>
      <c r="M120">
        <f t="shared" si="20"/>
        <v>-4.9000000000000057</v>
      </c>
      <c r="N120">
        <v>109.1</v>
      </c>
      <c r="O120">
        <f t="shared" si="21"/>
        <v>2.8999999999999915</v>
      </c>
      <c r="P120">
        <f t="shared" si="22"/>
        <v>-7.7999999999999972</v>
      </c>
      <c r="Q120">
        <v>0</v>
      </c>
    </row>
    <row r="121" spans="1:17" x14ac:dyDescent="0.55000000000000004">
      <c r="A121">
        <v>97.1</v>
      </c>
      <c r="B121">
        <f t="shared" si="17"/>
        <v>-2.5</v>
      </c>
      <c r="C121">
        <v>16.7</v>
      </c>
      <c r="D121">
        <v>12.8</v>
      </c>
      <c r="E121">
        <v>21.5</v>
      </c>
      <c r="F121">
        <v>77.599999999999994</v>
      </c>
      <c r="G121">
        <v>48.3</v>
      </c>
      <c r="H121">
        <v>50.2</v>
      </c>
      <c r="I121">
        <f t="shared" si="18"/>
        <v>-1.8999999999999986</v>
      </c>
      <c r="J121">
        <v>52.9</v>
      </c>
      <c r="K121">
        <f t="shared" si="19"/>
        <v>-2.7000000000000028</v>
      </c>
      <c r="L121">
        <v>101.1</v>
      </c>
      <c r="M121">
        <f>L121-106.2</f>
        <v>-5.1000000000000085</v>
      </c>
      <c r="N121">
        <v>109</v>
      </c>
      <c r="O121">
        <f t="shared" si="21"/>
        <v>2.7999999999999972</v>
      </c>
      <c r="P121">
        <f t="shared" si="22"/>
        <v>-7.9000000000000057</v>
      </c>
      <c r="Q121">
        <v>0</v>
      </c>
    </row>
    <row r="122" spans="1:17" x14ac:dyDescent="0.55000000000000004">
      <c r="A122">
        <v>102.2</v>
      </c>
      <c r="B122">
        <f>A122-98.7</f>
        <v>3.5</v>
      </c>
      <c r="C122">
        <v>21.4</v>
      </c>
      <c r="D122">
        <v>13.2</v>
      </c>
      <c r="E122">
        <v>22.8</v>
      </c>
      <c r="F122">
        <v>74.900000000000006</v>
      </c>
      <c r="G122">
        <v>50.5</v>
      </c>
      <c r="H122">
        <v>56.3</v>
      </c>
      <c r="I122">
        <f>H122-51.4</f>
        <v>4.8999999999999986</v>
      </c>
      <c r="J122">
        <v>59.7</v>
      </c>
      <c r="K122">
        <f>J122-55.2</f>
        <v>4.5</v>
      </c>
      <c r="L122">
        <v>113.2</v>
      </c>
      <c r="M122">
        <f>L122-106.2</f>
        <v>7</v>
      </c>
      <c r="N122">
        <v>101.1</v>
      </c>
      <c r="O122">
        <f>N122-106.2</f>
        <v>-5.1000000000000085</v>
      </c>
      <c r="P122">
        <f t="shared" si="22"/>
        <v>12.100000000000009</v>
      </c>
      <c r="Q122">
        <v>1</v>
      </c>
    </row>
    <row r="123" spans="1:17" x14ac:dyDescent="0.55000000000000004">
      <c r="A123">
        <v>102.5</v>
      </c>
      <c r="B123">
        <f t="shared" ref="B123:B151" si="23">A123-98.7</f>
        <v>3.7999999999999972</v>
      </c>
      <c r="C123">
        <v>18.100000000000001</v>
      </c>
      <c r="D123">
        <v>13.3</v>
      </c>
      <c r="E123">
        <v>24.6</v>
      </c>
      <c r="F123">
        <v>75.8</v>
      </c>
      <c r="G123">
        <v>50.2</v>
      </c>
      <c r="H123">
        <v>54.5</v>
      </c>
      <c r="I123">
        <f t="shared" ref="I123:I151" si="24">H123-51.4</f>
        <v>3.1000000000000014</v>
      </c>
      <c r="J123">
        <v>58.3</v>
      </c>
      <c r="K123">
        <f t="shared" ref="K123:K151" si="25">J123-55.2</f>
        <v>3.0999999999999943</v>
      </c>
      <c r="L123">
        <v>111.8</v>
      </c>
      <c r="M123">
        <f t="shared" ref="M123:M151" si="26">L123-106.2</f>
        <v>5.5999999999999943</v>
      </c>
      <c r="N123">
        <v>106.4</v>
      </c>
      <c r="O123">
        <f t="shared" ref="O123:O151" si="27">N123-106.2</f>
        <v>0.20000000000000284</v>
      </c>
      <c r="P123">
        <f t="shared" si="22"/>
        <v>5.3999999999999915</v>
      </c>
      <c r="Q123">
        <v>0</v>
      </c>
    </row>
    <row r="124" spans="1:17" x14ac:dyDescent="0.55000000000000004">
      <c r="A124">
        <v>98.4</v>
      </c>
      <c r="B124">
        <f t="shared" si="23"/>
        <v>-0.29999999999999716</v>
      </c>
      <c r="C124">
        <v>17.2</v>
      </c>
      <c r="D124">
        <v>12.6</v>
      </c>
      <c r="E124">
        <v>21.9</v>
      </c>
      <c r="F124">
        <v>75.8</v>
      </c>
      <c r="G124">
        <v>49.7</v>
      </c>
      <c r="H124">
        <v>54.7</v>
      </c>
      <c r="I124">
        <f t="shared" si="24"/>
        <v>3.3000000000000043</v>
      </c>
      <c r="J124">
        <v>58</v>
      </c>
      <c r="K124">
        <f t="shared" si="25"/>
        <v>2.7999999999999972</v>
      </c>
      <c r="L124">
        <v>110.9</v>
      </c>
      <c r="M124">
        <f t="shared" si="26"/>
        <v>4.7000000000000028</v>
      </c>
      <c r="N124">
        <v>108</v>
      </c>
      <c r="O124">
        <f t="shared" si="27"/>
        <v>1.7999999999999972</v>
      </c>
      <c r="P124">
        <f t="shared" si="22"/>
        <v>2.9000000000000057</v>
      </c>
      <c r="Q124">
        <v>1</v>
      </c>
    </row>
    <row r="125" spans="1:17" x14ac:dyDescent="0.55000000000000004">
      <c r="A125">
        <v>98.2</v>
      </c>
      <c r="B125">
        <f t="shared" si="23"/>
        <v>-0.5</v>
      </c>
      <c r="C125">
        <v>17.3</v>
      </c>
      <c r="D125">
        <v>12.1</v>
      </c>
      <c r="E125">
        <v>21.5</v>
      </c>
      <c r="F125">
        <v>76.900000000000006</v>
      </c>
      <c r="G125">
        <v>49.9</v>
      </c>
      <c r="H125">
        <v>53.7</v>
      </c>
      <c r="I125">
        <f t="shared" si="24"/>
        <v>2.3000000000000043</v>
      </c>
      <c r="J125">
        <v>57.4</v>
      </c>
      <c r="K125">
        <f t="shared" si="25"/>
        <v>2.1999999999999957</v>
      </c>
      <c r="L125">
        <v>110.3</v>
      </c>
      <c r="M125">
        <f t="shared" si="26"/>
        <v>4.0999999999999943</v>
      </c>
      <c r="N125">
        <v>105.8</v>
      </c>
      <c r="O125">
        <f t="shared" si="27"/>
        <v>-0.40000000000000568</v>
      </c>
      <c r="P125">
        <f t="shared" si="22"/>
        <v>4.5</v>
      </c>
      <c r="Q125">
        <v>0</v>
      </c>
    </row>
    <row r="126" spans="1:17" x14ac:dyDescent="0.55000000000000004">
      <c r="A126">
        <v>100.7</v>
      </c>
      <c r="B126">
        <f t="shared" si="23"/>
        <v>2</v>
      </c>
      <c r="C126">
        <v>18.3</v>
      </c>
      <c r="D126">
        <v>13.2</v>
      </c>
      <c r="E126">
        <v>27.3</v>
      </c>
      <c r="F126">
        <v>78.7</v>
      </c>
      <c r="G126">
        <v>53.2</v>
      </c>
      <c r="H126">
        <v>53</v>
      </c>
      <c r="I126">
        <f t="shared" si="24"/>
        <v>1.6000000000000014</v>
      </c>
      <c r="J126">
        <v>56.8</v>
      </c>
      <c r="K126">
        <f t="shared" si="25"/>
        <v>1.5999999999999943</v>
      </c>
      <c r="L126">
        <v>110</v>
      </c>
      <c r="M126">
        <f t="shared" si="26"/>
        <v>3.7999999999999972</v>
      </c>
      <c r="N126">
        <v>110.5</v>
      </c>
      <c r="O126">
        <f t="shared" si="27"/>
        <v>4.2999999999999972</v>
      </c>
      <c r="P126">
        <f t="shared" si="22"/>
        <v>-0.5</v>
      </c>
      <c r="Q126">
        <v>0</v>
      </c>
    </row>
    <row r="127" spans="1:17" x14ac:dyDescent="0.55000000000000004">
      <c r="A127">
        <v>99.3</v>
      </c>
      <c r="B127">
        <f t="shared" si="23"/>
        <v>0.59999999999999432</v>
      </c>
      <c r="C127">
        <v>18.899999999999999</v>
      </c>
      <c r="D127">
        <v>12.2</v>
      </c>
      <c r="E127">
        <v>21.2</v>
      </c>
      <c r="F127">
        <v>75.3</v>
      </c>
      <c r="G127">
        <v>48.5</v>
      </c>
      <c r="H127">
        <v>52.5</v>
      </c>
      <c r="I127">
        <f t="shared" si="24"/>
        <v>1.1000000000000014</v>
      </c>
      <c r="J127">
        <v>56.7</v>
      </c>
      <c r="K127">
        <f t="shared" si="25"/>
        <v>1.5</v>
      </c>
      <c r="L127">
        <v>108.6</v>
      </c>
      <c r="M127">
        <f t="shared" si="26"/>
        <v>2.3999999999999915</v>
      </c>
      <c r="N127">
        <v>105.5</v>
      </c>
      <c r="O127">
        <f t="shared" si="27"/>
        <v>-0.70000000000000284</v>
      </c>
      <c r="P127">
        <f t="shared" si="22"/>
        <v>3.0999999999999943</v>
      </c>
      <c r="Q127">
        <v>0</v>
      </c>
    </row>
    <row r="128" spans="1:17" x14ac:dyDescent="0.55000000000000004">
      <c r="A128">
        <v>96.7</v>
      </c>
      <c r="B128">
        <f t="shared" si="23"/>
        <v>-2</v>
      </c>
      <c r="C128">
        <v>18.600000000000001</v>
      </c>
      <c r="D128">
        <v>13.2</v>
      </c>
      <c r="E128">
        <v>21.5</v>
      </c>
      <c r="F128">
        <v>75.400000000000006</v>
      </c>
      <c r="G128">
        <v>48.7</v>
      </c>
      <c r="H128">
        <v>52.8</v>
      </c>
      <c r="I128">
        <f t="shared" si="24"/>
        <v>1.3999999999999986</v>
      </c>
      <c r="J128">
        <v>56.5</v>
      </c>
      <c r="K128">
        <f t="shared" si="25"/>
        <v>1.2999999999999972</v>
      </c>
      <c r="L128">
        <v>106.9</v>
      </c>
      <c r="M128">
        <f t="shared" si="26"/>
        <v>0.70000000000000284</v>
      </c>
      <c r="N128">
        <v>106.4</v>
      </c>
      <c r="O128">
        <f t="shared" si="27"/>
        <v>0.20000000000000284</v>
      </c>
      <c r="P128">
        <f t="shared" si="22"/>
        <v>0.5</v>
      </c>
      <c r="Q128">
        <v>0</v>
      </c>
    </row>
    <row r="129" spans="1:17" x14ac:dyDescent="0.55000000000000004">
      <c r="A129">
        <v>99.7</v>
      </c>
      <c r="B129">
        <f t="shared" si="23"/>
        <v>1</v>
      </c>
      <c r="C129">
        <v>17.7</v>
      </c>
      <c r="D129">
        <v>12.8</v>
      </c>
      <c r="E129">
        <v>24.1</v>
      </c>
      <c r="F129">
        <v>75.5</v>
      </c>
      <c r="G129">
        <v>49.9</v>
      </c>
      <c r="H129">
        <v>52.8</v>
      </c>
      <c r="I129">
        <f t="shared" si="24"/>
        <v>1.3999999999999986</v>
      </c>
      <c r="J129">
        <v>56.4</v>
      </c>
      <c r="K129">
        <f t="shared" si="25"/>
        <v>1.1999999999999957</v>
      </c>
      <c r="L129">
        <v>108.5</v>
      </c>
      <c r="M129">
        <f t="shared" si="26"/>
        <v>2.2999999999999972</v>
      </c>
      <c r="N129">
        <v>106.9</v>
      </c>
      <c r="O129">
        <f t="shared" si="27"/>
        <v>0.70000000000000284</v>
      </c>
      <c r="P129">
        <f t="shared" si="22"/>
        <v>1.5999999999999943</v>
      </c>
      <c r="Q129">
        <v>0</v>
      </c>
    </row>
    <row r="130" spans="1:17" x14ac:dyDescent="0.55000000000000004">
      <c r="A130">
        <v>96.4</v>
      </c>
      <c r="B130">
        <f t="shared" si="23"/>
        <v>-2.2999999999999972</v>
      </c>
      <c r="C130">
        <v>18.2</v>
      </c>
      <c r="D130">
        <v>12.6</v>
      </c>
      <c r="E130">
        <v>24</v>
      </c>
      <c r="F130">
        <v>77.599999999999994</v>
      </c>
      <c r="G130">
        <v>51.4</v>
      </c>
      <c r="H130">
        <v>52.4</v>
      </c>
      <c r="I130">
        <f t="shared" si="24"/>
        <v>1</v>
      </c>
      <c r="J130">
        <v>56.4</v>
      </c>
      <c r="K130">
        <f t="shared" si="25"/>
        <v>1.1999999999999957</v>
      </c>
      <c r="L130">
        <v>108.8</v>
      </c>
      <c r="M130">
        <f t="shared" si="26"/>
        <v>2.5999999999999943</v>
      </c>
      <c r="N130">
        <v>100.9</v>
      </c>
      <c r="O130">
        <f t="shared" si="27"/>
        <v>-5.2999999999999972</v>
      </c>
      <c r="P130">
        <f t="shared" si="22"/>
        <v>7.8999999999999915</v>
      </c>
      <c r="Q130">
        <v>0</v>
      </c>
    </row>
    <row r="131" spans="1:17" x14ac:dyDescent="0.55000000000000004">
      <c r="A131">
        <v>93.6</v>
      </c>
      <c r="B131">
        <f t="shared" si="23"/>
        <v>-5.1000000000000085</v>
      </c>
      <c r="C131">
        <v>16.3</v>
      </c>
      <c r="D131">
        <v>13.2</v>
      </c>
      <c r="E131">
        <v>23.2</v>
      </c>
      <c r="F131">
        <v>78.900000000000006</v>
      </c>
      <c r="G131">
        <v>51.8</v>
      </c>
      <c r="H131">
        <v>52.6</v>
      </c>
      <c r="I131">
        <f t="shared" si="24"/>
        <v>1.2000000000000028</v>
      </c>
      <c r="J131">
        <v>56.3</v>
      </c>
      <c r="K131">
        <f t="shared" si="25"/>
        <v>1.0999999999999943</v>
      </c>
      <c r="L131">
        <v>107.4</v>
      </c>
      <c r="M131">
        <f t="shared" si="26"/>
        <v>1.2000000000000028</v>
      </c>
      <c r="N131">
        <v>102.7</v>
      </c>
      <c r="O131">
        <f t="shared" si="27"/>
        <v>-3.5</v>
      </c>
      <c r="P131">
        <f t="shared" si="22"/>
        <v>4.7000000000000028</v>
      </c>
      <c r="Q131">
        <v>0</v>
      </c>
    </row>
    <row r="132" spans="1:17" x14ac:dyDescent="0.55000000000000004">
      <c r="A132">
        <v>97.1</v>
      </c>
      <c r="B132">
        <f t="shared" si="23"/>
        <v>-1.6000000000000085</v>
      </c>
      <c r="C132">
        <v>14.6</v>
      </c>
      <c r="D132">
        <v>11.8</v>
      </c>
      <c r="E132">
        <v>25</v>
      </c>
      <c r="F132">
        <v>76.3</v>
      </c>
      <c r="G132">
        <v>50.7</v>
      </c>
      <c r="H132">
        <v>51.7</v>
      </c>
      <c r="I132">
        <f t="shared" si="24"/>
        <v>0.30000000000000426</v>
      </c>
      <c r="J132">
        <v>56.1</v>
      </c>
      <c r="K132">
        <f t="shared" si="25"/>
        <v>0.89999999999999858</v>
      </c>
      <c r="L132">
        <v>109.8</v>
      </c>
      <c r="M132">
        <f t="shared" si="26"/>
        <v>3.5999999999999943</v>
      </c>
      <c r="N132">
        <v>104.9</v>
      </c>
      <c r="O132">
        <f t="shared" si="27"/>
        <v>-1.2999999999999972</v>
      </c>
      <c r="P132">
        <f t="shared" si="22"/>
        <v>4.8999999999999915</v>
      </c>
      <c r="Q132">
        <v>0</v>
      </c>
    </row>
    <row r="133" spans="1:17" x14ac:dyDescent="0.55000000000000004">
      <c r="A133">
        <v>99.1</v>
      </c>
      <c r="B133">
        <f t="shared" si="23"/>
        <v>0.39999999999999147</v>
      </c>
      <c r="C133">
        <v>16.100000000000001</v>
      </c>
      <c r="D133">
        <v>12.5</v>
      </c>
      <c r="E133">
        <v>23</v>
      </c>
      <c r="F133">
        <v>76.8</v>
      </c>
      <c r="G133">
        <v>49.8</v>
      </c>
      <c r="H133">
        <v>52</v>
      </c>
      <c r="I133">
        <f t="shared" si="24"/>
        <v>0.60000000000000142</v>
      </c>
      <c r="J133">
        <v>55.9</v>
      </c>
      <c r="K133">
        <f t="shared" si="25"/>
        <v>0.69999999999999574</v>
      </c>
      <c r="L133">
        <v>107.8</v>
      </c>
      <c r="M133">
        <f t="shared" si="26"/>
        <v>1.5999999999999943</v>
      </c>
      <c r="N133">
        <v>107.8</v>
      </c>
      <c r="O133">
        <f t="shared" si="27"/>
        <v>1.5999999999999943</v>
      </c>
      <c r="P133">
        <f t="shared" si="22"/>
        <v>0</v>
      </c>
      <c r="Q133">
        <v>0</v>
      </c>
    </row>
    <row r="134" spans="1:17" x14ac:dyDescent="0.55000000000000004">
      <c r="A134">
        <v>98.1</v>
      </c>
      <c r="B134">
        <f t="shared" si="23"/>
        <v>-0.60000000000000853</v>
      </c>
      <c r="C134">
        <v>17.2</v>
      </c>
      <c r="D134">
        <v>12.8</v>
      </c>
      <c r="E134">
        <v>21.2</v>
      </c>
      <c r="F134">
        <v>75.5</v>
      </c>
      <c r="G134">
        <v>48.7</v>
      </c>
      <c r="H134">
        <v>51.6</v>
      </c>
      <c r="I134">
        <f t="shared" si="24"/>
        <v>0.20000000000000284</v>
      </c>
      <c r="J134">
        <v>55.8</v>
      </c>
      <c r="K134">
        <f t="shared" si="25"/>
        <v>0.59999999999999432</v>
      </c>
      <c r="L134">
        <v>106.2</v>
      </c>
      <c r="M134">
        <f t="shared" si="26"/>
        <v>0</v>
      </c>
      <c r="N134">
        <v>106.3</v>
      </c>
      <c r="O134">
        <f t="shared" si="27"/>
        <v>9.9999999999994316E-2</v>
      </c>
      <c r="P134">
        <f t="shared" si="22"/>
        <v>-9.9999999999994316E-2</v>
      </c>
      <c r="Q134">
        <v>0</v>
      </c>
    </row>
    <row r="135" spans="1:17" x14ac:dyDescent="0.55000000000000004">
      <c r="A135">
        <v>97.1</v>
      </c>
      <c r="B135">
        <f t="shared" si="23"/>
        <v>-1.6000000000000085</v>
      </c>
      <c r="C135">
        <v>17.399999999999999</v>
      </c>
      <c r="D135">
        <v>13.7</v>
      </c>
      <c r="E135">
        <v>21</v>
      </c>
      <c r="F135">
        <v>76.3</v>
      </c>
      <c r="G135">
        <v>48.9</v>
      </c>
      <c r="H135">
        <v>51.6</v>
      </c>
      <c r="I135">
        <f t="shared" si="24"/>
        <v>0.20000000000000284</v>
      </c>
      <c r="J135">
        <v>55.6</v>
      </c>
      <c r="K135">
        <f t="shared" si="25"/>
        <v>0.39999999999999858</v>
      </c>
      <c r="L135">
        <v>104.6</v>
      </c>
      <c r="M135">
        <f t="shared" si="26"/>
        <v>-1.6000000000000085</v>
      </c>
      <c r="N135">
        <v>109.1</v>
      </c>
      <c r="O135">
        <f t="shared" si="27"/>
        <v>2.8999999999999915</v>
      </c>
      <c r="P135">
        <f t="shared" si="22"/>
        <v>-4.5</v>
      </c>
      <c r="Q135">
        <v>0</v>
      </c>
    </row>
    <row r="136" spans="1:17" x14ac:dyDescent="0.55000000000000004">
      <c r="A136">
        <v>97.1</v>
      </c>
      <c r="B136">
        <f t="shared" si="23"/>
        <v>-1.6000000000000085</v>
      </c>
      <c r="C136">
        <v>17.8</v>
      </c>
      <c r="D136">
        <v>12.9</v>
      </c>
      <c r="E136">
        <v>27.2</v>
      </c>
      <c r="F136">
        <v>75.900000000000006</v>
      </c>
      <c r="G136">
        <v>51.2</v>
      </c>
      <c r="H136">
        <v>51.1</v>
      </c>
      <c r="I136">
        <f t="shared" si="24"/>
        <v>-0.29999999999999716</v>
      </c>
      <c r="J136">
        <v>55.5</v>
      </c>
      <c r="K136">
        <f t="shared" si="25"/>
        <v>0.29999999999999716</v>
      </c>
      <c r="L136">
        <v>108.1</v>
      </c>
      <c r="M136">
        <f t="shared" si="26"/>
        <v>1.8999999999999915</v>
      </c>
      <c r="N136">
        <v>109.1</v>
      </c>
      <c r="O136">
        <f t="shared" si="27"/>
        <v>2.8999999999999915</v>
      </c>
      <c r="P136">
        <f t="shared" si="22"/>
        <v>-1</v>
      </c>
      <c r="Q136">
        <v>0</v>
      </c>
    </row>
    <row r="137" spans="1:17" x14ac:dyDescent="0.55000000000000004">
      <c r="A137">
        <v>103.6</v>
      </c>
      <c r="B137">
        <f t="shared" si="23"/>
        <v>4.8999999999999915</v>
      </c>
      <c r="C137">
        <v>16</v>
      </c>
      <c r="D137">
        <v>14.7</v>
      </c>
      <c r="E137">
        <v>19.600000000000001</v>
      </c>
      <c r="F137">
        <v>76.099999999999994</v>
      </c>
      <c r="G137">
        <v>48.2</v>
      </c>
      <c r="H137">
        <v>50.7</v>
      </c>
      <c r="I137">
        <f t="shared" si="24"/>
        <v>-0.69999999999999574</v>
      </c>
      <c r="J137">
        <v>55.1</v>
      </c>
      <c r="K137">
        <f t="shared" si="25"/>
        <v>-0.10000000000000142</v>
      </c>
      <c r="L137">
        <v>101.9</v>
      </c>
      <c r="M137">
        <f t="shared" si="26"/>
        <v>-4.2999999999999972</v>
      </c>
      <c r="N137">
        <v>108</v>
      </c>
      <c r="O137">
        <f t="shared" si="27"/>
        <v>1.7999999999999972</v>
      </c>
      <c r="P137">
        <f t="shared" si="22"/>
        <v>-6.0999999999999943</v>
      </c>
      <c r="Q137">
        <v>0</v>
      </c>
    </row>
    <row r="138" spans="1:17" x14ac:dyDescent="0.55000000000000004">
      <c r="A138">
        <v>97.8</v>
      </c>
      <c r="B138">
        <f t="shared" si="23"/>
        <v>-0.90000000000000568</v>
      </c>
      <c r="C138">
        <v>17.7</v>
      </c>
      <c r="D138">
        <v>10.7</v>
      </c>
      <c r="E138">
        <v>19.899999999999999</v>
      </c>
      <c r="F138">
        <v>79.599999999999994</v>
      </c>
      <c r="G138">
        <v>49.5</v>
      </c>
      <c r="H138">
        <v>50.1</v>
      </c>
      <c r="I138">
        <f t="shared" si="24"/>
        <v>-1.2999999999999972</v>
      </c>
      <c r="J138">
        <v>54.7</v>
      </c>
      <c r="K138">
        <f t="shared" si="25"/>
        <v>-0.5</v>
      </c>
      <c r="L138">
        <v>106.4</v>
      </c>
      <c r="M138">
        <f t="shared" si="26"/>
        <v>0.20000000000000284</v>
      </c>
      <c r="N138">
        <v>106.1</v>
      </c>
      <c r="O138">
        <f t="shared" si="27"/>
        <v>-0.10000000000000853</v>
      </c>
      <c r="P138">
        <f t="shared" si="22"/>
        <v>0.30000000000001137</v>
      </c>
      <c r="Q138">
        <v>0</v>
      </c>
    </row>
    <row r="139" spans="1:17" x14ac:dyDescent="0.55000000000000004">
      <c r="A139">
        <v>97.6</v>
      </c>
      <c r="B139">
        <f t="shared" si="23"/>
        <v>-1.1000000000000085</v>
      </c>
      <c r="C139">
        <v>16.3</v>
      </c>
      <c r="D139">
        <v>12.4</v>
      </c>
      <c r="E139">
        <v>24.2</v>
      </c>
      <c r="F139">
        <v>76.400000000000006</v>
      </c>
      <c r="G139">
        <v>50</v>
      </c>
      <c r="H139">
        <v>51.2</v>
      </c>
      <c r="I139">
        <f t="shared" si="24"/>
        <v>-0.19999999999999574</v>
      </c>
      <c r="J139">
        <v>54.1</v>
      </c>
      <c r="K139">
        <f t="shared" si="25"/>
        <v>-1.1000000000000014</v>
      </c>
      <c r="L139">
        <v>105.2</v>
      </c>
      <c r="M139">
        <f t="shared" si="26"/>
        <v>-1</v>
      </c>
      <c r="N139">
        <v>104.1</v>
      </c>
      <c r="O139">
        <f t="shared" si="27"/>
        <v>-2.1000000000000085</v>
      </c>
      <c r="P139">
        <f t="shared" si="22"/>
        <v>1.1000000000000085</v>
      </c>
      <c r="Q139">
        <v>0</v>
      </c>
    </row>
    <row r="140" spans="1:17" x14ac:dyDescent="0.55000000000000004">
      <c r="A140">
        <v>94.2</v>
      </c>
      <c r="B140">
        <f t="shared" si="23"/>
        <v>-4.5</v>
      </c>
      <c r="C140">
        <v>16.899999999999999</v>
      </c>
      <c r="D140">
        <v>11.6</v>
      </c>
      <c r="E140">
        <v>18.100000000000001</v>
      </c>
      <c r="F140">
        <v>77.599999999999994</v>
      </c>
      <c r="G140">
        <v>46.4</v>
      </c>
      <c r="H140">
        <v>50.5</v>
      </c>
      <c r="I140">
        <f t="shared" si="24"/>
        <v>-0.89999999999999858</v>
      </c>
      <c r="J140">
        <v>54.1</v>
      </c>
      <c r="K140">
        <f t="shared" si="25"/>
        <v>-1.1000000000000014</v>
      </c>
      <c r="L140">
        <v>103.7</v>
      </c>
      <c r="M140">
        <f t="shared" si="26"/>
        <v>-2.5</v>
      </c>
      <c r="N140">
        <v>106.3</v>
      </c>
      <c r="O140">
        <f t="shared" si="27"/>
        <v>9.9999999999994316E-2</v>
      </c>
      <c r="P140">
        <f t="shared" si="22"/>
        <v>-2.5999999999999943</v>
      </c>
      <c r="Q140">
        <v>0</v>
      </c>
    </row>
    <row r="141" spans="1:17" x14ac:dyDescent="0.55000000000000004">
      <c r="A141">
        <v>99.8</v>
      </c>
      <c r="B141">
        <f t="shared" si="23"/>
        <v>1.0999999999999943</v>
      </c>
      <c r="C141">
        <v>17.5</v>
      </c>
      <c r="D141">
        <v>14.2</v>
      </c>
      <c r="E141">
        <v>23.6</v>
      </c>
      <c r="F141">
        <v>76.099999999999994</v>
      </c>
      <c r="G141">
        <v>50.3</v>
      </c>
      <c r="H141">
        <v>50.4</v>
      </c>
      <c r="I141">
        <f t="shared" si="24"/>
        <v>-1</v>
      </c>
      <c r="J141">
        <v>54.1</v>
      </c>
      <c r="K141">
        <f t="shared" si="25"/>
        <v>-1.1000000000000014</v>
      </c>
      <c r="L141">
        <v>102.3</v>
      </c>
      <c r="M141">
        <f t="shared" si="26"/>
        <v>-3.9000000000000057</v>
      </c>
      <c r="N141">
        <v>103.1</v>
      </c>
      <c r="O141">
        <f t="shared" si="27"/>
        <v>-3.1000000000000085</v>
      </c>
      <c r="P141">
        <f t="shared" si="22"/>
        <v>-0.79999999999999716</v>
      </c>
      <c r="Q141">
        <v>0</v>
      </c>
    </row>
    <row r="142" spans="1:17" x14ac:dyDescent="0.55000000000000004">
      <c r="A142">
        <v>100.5</v>
      </c>
      <c r="B142">
        <f t="shared" si="23"/>
        <v>1.7999999999999972</v>
      </c>
      <c r="C142">
        <v>15.6</v>
      </c>
      <c r="D142">
        <v>13.2</v>
      </c>
      <c r="E142">
        <v>28</v>
      </c>
      <c r="F142">
        <v>79</v>
      </c>
      <c r="G142">
        <v>53.4</v>
      </c>
      <c r="H142">
        <v>50</v>
      </c>
      <c r="I142">
        <f t="shared" si="24"/>
        <v>-1.3999999999999986</v>
      </c>
      <c r="J142">
        <v>54</v>
      </c>
      <c r="K142">
        <f t="shared" si="25"/>
        <v>-1.2000000000000028</v>
      </c>
      <c r="L142">
        <v>105</v>
      </c>
      <c r="M142">
        <f t="shared" si="26"/>
        <v>-1.2000000000000028</v>
      </c>
      <c r="N142">
        <v>105.1</v>
      </c>
      <c r="O142">
        <f t="shared" si="27"/>
        <v>-1.1000000000000085</v>
      </c>
      <c r="P142">
        <f t="shared" si="22"/>
        <v>-9.9999999999994316E-2</v>
      </c>
      <c r="Q142">
        <v>0</v>
      </c>
    </row>
    <row r="143" spans="1:17" x14ac:dyDescent="0.55000000000000004">
      <c r="A143">
        <v>100.9</v>
      </c>
      <c r="B143">
        <f t="shared" si="23"/>
        <v>2.2000000000000028</v>
      </c>
      <c r="C143">
        <v>17.600000000000001</v>
      </c>
      <c r="D143">
        <v>14.9</v>
      </c>
      <c r="E143">
        <v>22.4</v>
      </c>
      <c r="F143">
        <v>75.3</v>
      </c>
      <c r="G143">
        <v>48.8</v>
      </c>
      <c r="H143">
        <v>50.1</v>
      </c>
      <c r="I143">
        <f t="shared" si="24"/>
        <v>-1.2999999999999972</v>
      </c>
      <c r="J143">
        <v>54</v>
      </c>
      <c r="K143">
        <f t="shared" si="25"/>
        <v>-1.2000000000000028</v>
      </c>
      <c r="L143">
        <v>100.7</v>
      </c>
      <c r="M143">
        <f t="shared" si="26"/>
        <v>-5.5</v>
      </c>
      <c r="N143">
        <v>106.4</v>
      </c>
      <c r="O143">
        <f t="shared" si="27"/>
        <v>0.20000000000000284</v>
      </c>
      <c r="P143">
        <f t="shared" si="22"/>
        <v>-5.7000000000000028</v>
      </c>
      <c r="Q143">
        <v>0</v>
      </c>
    </row>
    <row r="144" spans="1:17" x14ac:dyDescent="0.55000000000000004">
      <c r="A144">
        <v>100.1</v>
      </c>
      <c r="B144">
        <f t="shared" si="23"/>
        <v>1.3999999999999915</v>
      </c>
      <c r="C144">
        <v>17.2</v>
      </c>
      <c r="D144">
        <v>11.7</v>
      </c>
      <c r="E144">
        <v>18.5</v>
      </c>
      <c r="F144">
        <v>76.8</v>
      </c>
      <c r="G144">
        <v>47.5</v>
      </c>
      <c r="H144">
        <v>50.4</v>
      </c>
      <c r="I144">
        <f t="shared" si="24"/>
        <v>-1</v>
      </c>
      <c r="J144">
        <v>53.9</v>
      </c>
      <c r="K144">
        <f t="shared" si="25"/>
        <v>-1.3000000000000043</v>
      </c>
      <c r="L144">
        <v>103.3</v>
      </c>
      <c r="M144">
        <f t="shared" si="26"/>
        <v>-2.9000000000000057</v>
      </c>
      <c r="N144">
        <v>104.9</v>
      </c>
      <c r="O144">
        <f t="shared" si="27"/>
        <v>-1.2999999999999972</v>
      </c>
      <c r="P144">
        <f t="shared" si="22"/>
        <v>-1.6000000000000085</v>
      </c>
      <c r="Q144">
        <v>0</v>
      </c>
    </row>
    <row r="145" spans="1:17" x14ac:dyDescent="0.55000000000000004">
      <c r="A145">
        <v>102.9</v>
      </c>
      <c r="B145">
        <f t="shared" si="23"/>
        <v>4.2000000000000028</v>
      </c>
      <c r="C145">
        <v>14.5</v>
      </c>
      <c r="D145">
        <v>13.3</v>
      </c>
      <c r="E145">
        <v>26</v>
      </c>
      <c r="F145">
        <v>76.400000000000006</v>
      </c>
      <c r="G145">
        <v>50.5</v>
      </c>
      <c r="H145">
        <v>49.3</v>
      </c>
      <c r="I145">
        <f t="shared" si="24"/>
        <v>-2.1000000000000014</v>
      </c>
      <c r="J145">
        <v>53.8</v>
      </c>
      <c r="K145">
        <f t="shared" si="25"/>
        <v>-1.4000000000000057</v>
      </c>
      <c r="L145">
        <v>103.9</v>
      </c>
      <c r="M145">
        <f t="shared" si="26"/>
        <v>-2.2999999999999972</v>
      </c>
      <c r="N145">
        <v>109.3</v>
      </c>
      <c r="O145">
        <f t="shared" si="27"/>
        <v>3.0999999999999943</v>
      </c>
      <c r="P145">
        <f t="shared" si="22"/>
        <v>-5.3999999999999915</v>
      </c>
      <c r="Q145">
        <v>0</v>
      </c>
    </row>
    <row r="146" spans="1:17" x14ac:dyDescent="0.55000000000000004">
      <c r="A146">
        <v>100.8</v>
      </c>
      <c r="B146">
        <f t="shared" si="23"/>
        <v>2.0999999999999943</v>
      </c>
      <c r="C146">
        <v>15.7</v>
      </c>
      <c r="D146">
        <v>13.5</v>
      </c>
      <c r="E146">
        <v>25</v>
      </c>
      <c r="F146">
        <v>75.8</v>
      </c>
      <c r="G146">
        <v>49.5</v>
      </c>
      <c r="H146">
        <v>50.1</v>
      </c>
      <c r="I146">
        <f t="shared" si="24"/>
        <v>-1.2999999999999972</v>
      </c>
      <c r="J146">
        <v>53.7</v>
      </c>
      <c r="K146">
        <f t="shared" si="25"/>
        <v>-1.5</v>
      </c>
      <c r="L146">
        <v>103.4</v>
      </c>
      <c r="M146">
        <f t="shared" si="26"/>
        <v>-2.7999999999999972</v>
      </c>
      <c r="N146">
        <v>110.6</v>
      </c>
      <c r="O146">
        <f t="shared" si="27"/>
        <v>4.3999999999999915</v>
      </c>
      <c r="P146">
        <f t="shared" si="22"/>
        <v>-7.1999999999999886</v>
      </c>
      <c r="Q146">
        <v>0</v>
      </c>
    </row>
    <row r="147" spans="1:17" x14ac:dyDescent="0.55000000000000004">
      <c r="A147">
        <v>94.7</v>
      </c>
      <c r="B147">
        <f t="shared" si="23"/>
        <v>-4</v>
      </c>
      <c r="C147">
        <v>16.600000000000001</v>
      </c>
      <c r="D147">
        <v>12.1</v>
      </c>
      <c r="E147">
        <v>24.8</v>
      </c>
      <c r="F147">
        <v>77.5</v>
      </c>
      <c r="G147">
        <v>50.4</v>
      </c>
      <c r="H147">
        <v>49.1</v>
      </c>
      <c r="I147">
        <f t="shared" si="24"/>
        <v>-2.2999999999999972</v>
      </c>
      <c r="J147">
        <v>53.5</v>
      </c>
      <c r="K147">
        <f t="shared" si="25"/>
        <v>-1.7000000000000028</v>
      </c>
      <c r="L147">
        <v>104.7</v>
      </c>
      <c r="M147">
        <f t="shared" si="26"/>
        <v>-1.5</v>
      </c>
      <c r="N147">
        <v>104.5</v>
      </c>
      <c r="O147">
        <f t="shared" si="27"/>
        <v>-1.7000000000000028</v>
      </c>
      <c r="P147">
        <f t="shared" si="22"/>
        <v>0.20000000000000284</v>
      </c>
      <c r="Q147">
        <v>0</v>
      </c>
    </row>
    <row r="148" spans="1:17" x14ac:dyDescent="0.55000000000000004">
      <c r="A148">
        <v>98.6</v>
      </c>
      <c r="B148">
        <f t="shared" si="23"/>
        <v>-0.10000000000000853</v>
      </c>
      <c r="C148">
        <v>16.3</v>
      </c>
      <c r="D148">
        <v>12.5</v>
      </c>
      <c r="E148">
        <v>26.6</v>
      </c>
      <c r="F148">
        <v>74.099999999999994</v>
      </c>
      <c r="G148">
        <v>50.3</v>
      </c>
      <c r="H148">
        <v>49.6</v>
      </c>
      <c r="I148">
        <f t="shared" si="24"/>
        <v>-1.7999999999999972</v>
      </c>
      <c r="J148">
        <v>53.4</v>
      </c>
      <c r="K148">
        <f t="shared" si="25"/>
        <v>-1.8000000000000043</v>
      </c>
      <c r="L148">
        <v>104.7</v>
      </c>
      <c r="M148">
        <f t="shared" si="26"/>
        <v>-1.5</v>
      </c>
      <c r="N148">
        <v>108.8</v>
      </c>
      <c r="O148">
        <f t="shared" si="27"/>
        <v>2.5999999999999943</v>
      </c>
      <c r="P148">
        <f t="shared" si="22"/>
        <v>-4.0999999999999943</v>
      </c>
      <c r="Q148">
        <v>0</v>
      </c>
    </row>
    <row r="149" spans="1:17" x14ac:dyDescent="0.55000000000000004">
      <c r="A149">
        <v>97.7</v>
      </c>
      <c r="B149">
        <f t="shared" si="23"/>
        <v>-1</v>
      </c>
      <c r="C149">
        <v>17</v>
      </c>
      <c r="D149">
        <v>12.3</v>
      </c>
      <c r="E149">
        <v>27</v>
      </c>
      <c r="F149">
        <v>76.8</v>
      </c>
      <c r="G149">
        <v>51.7</v>
      </c>
      <c r="H149">
        <v>48.7</v>
      </c>
      <c r="I149">
        <f t="shared" si="24"/>
        <v>-2.6999999999999957</v>
      </c>
      <c r="J149">
        <v>53</v>
      </c>
      <c r="K149">
        <f t="shared" si="25"/>
        <v>-2.2000000000000028</v>
      </c>
      <c r="L149">
        <v>104.6</v>
      </c>
      <c r="M149">
        <f t="shared" si="26"/>
        <v>-1.6000000000000085</v>
      </c>
      <c r="N149">
        <v>104.5</v>
      </c>
      <c r="O149">
        <f t="shared" si="27"/>
        <v>-1.7000000000000028</v>
      </c>
      <c r="P149">
        <f t="shared" si="22"/>
        <v>9.9999999999994316E-2</v>
      </c>
      <c r="Q149">
        <v>0</v>
      </c>
    </row>
    <row r="150" spans="1:17" x14ac:dyDescent="0.55000000000000004">
      <c r="A150">
        <v>99.1</v>
      </c>
      <c r="B150">
        <f t="shared" si="23"/>
        <v>0.39999999999999147</v>
      </c>
      <c r="C150">
        <v>16.8</v>
      </c>
      <c r="D150">
        <v>12.1</v>
      </c>
      <c r="E150">
        <v>21.6</v>
      </c>
      <c r="F150">
        <v>77.400000000000006</v>
      </c>
      <c r="G150">
        <v>48.7</v>
      </c>
      <c r="H150">
        <v>48.9</v>
      </c>
      <c r="I150">
        <f t="shared" si="24"/>
        <v>-2.5</v>
      </c>
      <c r="J150">
        <v>52.4</v>
      </c>
      <c r="K150">
        <f t="shared" si="25"/>
        <v>-2.8000000000000043</v>
      </c>
      <c r="L150">
        <v>101.2</v>
      </c>
      <c r="M150">
        <f t="shared" si="26"/>
        <v>-5</v>
      </c>
      <c r="N150">
        <v>108.1</v>
      </c>
      <c r="O150">
        <f t="shared" si="27"/>
        <v>1.8999999999999915</v>
      </c>
      <c r="P150">
        <f t="shared" si="22"/>
        <v>-6.8999999999999915</v>
      </c>
      <c r="Q150">
        <v>0</v>
      </c>
    </row>
    <row r="151" spans="1:17" x14ac:dyDescent="0.55000000000000004">
      <c r="A151">
        <v>97.1</v>
      </c>
      <c r="B151">
        <f t="shared" si="23"/>
        <v>-1.6000000000000085</v>
      </c>
      <c r="C151">
        <v>16.2</v>
      </c>
      <c r="D151">
        <v>10.9</v>
      </c>
      <c r="E151">
        <v>24.1</v>
      </c>
      <c r="F151">
        <v>81.2</v>
      </c>
      <c r="G151">
        <v>51.6</v>
      </c>
      <c r="H151">
        <v>49.2</v>
      </c>
      <c r="I151">
        <f t="shared" si="24"/>
        <v>-2.1999999999999957</v>
      </c>
      <c r="J151">
        <v>52.1</v>
      </c>
      <c r="K151">
        <f t="shared" si="25"/>
        <v>-3.1000000000000014</v>
      </c>
      <c r="L151">
        <v>103.3</v>
      </c>
      <c r="M151">
        <f t="shared" si="26"/>
        <v>-2.9000000000000057</v>
      </c>
      <c r="N151">
        <v>105.3</v>
      </c>
      <c r="O151">
        <f t="shared" si="27"/>
        <v>-0.90000000000000568</v>
      </c>
      <c r="P151">
        <f t="shared" si="22"/>
        <v>-2</v>
      </c>
      <c r="Q151">
        <v>0</v>
      </c>
    </row>
    <row r="152" spans="1:17" x14ac:dyDescent="0.55000000000000004">
      <c r="A152">
        <v>101.6</v>
      </c>
      <c r="B152">
        <f>A152-98</f>
        <v>3.5999999999999943</v>
      </c>
      <c r="C152">
        <v>20.5</v>
      </c>
      <c r="D152">
        <v>13.5</v>
      </c>
      <c r="E152">
        <v>23.5</v>
      </c>
      <c r="F152">
        <v>76</v>
      </c>
      <c r="G152">
        <v>51.3</v>
      </c>
      <c r="H152">
        <v>56.3</v>
      </c>
      <c r="I152">
        <f>H152-50.25</f>
        <v>6.0499999999999972</v>
      </c>
      <c r="J152">
        <v>59.3</v>
      </c>
      <c r="K152">
        <f>J152-54.1</f>
        <v>5.1999999999999957</v>
      </c>
      <c r="L152">
        <v>112.5</v>
      </c>
      <c r="M152">
        <f>L152-103.9</f>
        <v>8.5999999999999943</v>
      </c>
      <c r="N152">
        <v>100.9</v>
      </c>
      <c r="O152">
        <f>N152-103.9</f>
        <v>-3</v>
      </c>
      <c r="P152">
        <f t="shared" si="22"/>
        <v>11.599999999999994</v>
      </c>
      <c r="Q152">
        <v>1</v>
      </c>
    </row>
    <row r="153" spans="1:17" x14ac:dyDescent="0.55000000000000004">
      <c r="A153">
        <v>99.4</v>
      </c>
      <c r="B153">
        <f t="shared" ref="B153:B181" si="28">A153-98</f>
        <v>1.4000000000000057</v>
      </c>
      <c r="C153">
        <v>16.8</v>
      </c>
      <c r="D153">
        <v>14</v>
      </c>
      <c r="E153">
        <v>31.1</v>
      </c>
      <c r="F153">
        <v>76</v>
      </c>
      <c r="G153">
        <v>54.7</v>
      </c>
      <c r="H153">
        <v>52.4</v>
      </c>
      <c r="I153">
        <f t="shared" ref="I153:I181" si="29">H153-50.25</f>
        <v>2.1499999999999986</v>
      </c>
      <c r="J153">
        <v>56.5</v>
      </c>
      <c r="K153">
        <f t="shared" ref="K153:K181" si="30">J153-54.1</f>
        <v>2.3999999999999986</v>
      </c>
      <c r="L153">
        <v>109.9</v>
      </c>
      <c r="M153">
        <f t="shared" ref="M153:M181" si="31">L153-103.9</f>
        <v>6</v>
      </c>
      <c r="N153">
        <v>103</v>
      </c>
      <c r="O153">
        <f t="shared" ref="O153:O181" si="32">N153-103.9</f>
        <v>-0.90000000000000568</v>
      </c>
      <c r="P153">
        <f t="shared" si="22"/>
        <v>6.9000000000000057</v>
      </c>
      <c r="Q153">
        <v>0</v>
      </c>
    </row>
    <row r="154" spans="1:17" x14ac:dyDescent="0.55000000000000004">
      <c r="A154">
        <v>95.7</v>
      </c>
      <c r="B154">
        <f t="shared" si="28"/>
        <v>-2.2999999999999972</v>
      </c>
      <c r="C154">
        <v>18.899999999999999</v>
      </c>
      <c r="D154">
        <v>12.4</v>
      </c>
      <c r="E154">
        <v>23</v>
      </c>
      <c r="F154">
        <v>79.099999999999994</v>
      </c>
      <c r="G154">
        <v>52</v>
      </c>
      <c r="H154">
        <v>52.6</v>
      </c>
      <c r="I154">
        <f t="shared" si="29"/>
        <v>2.3500000000000014</v>
      </c>
      <c r="J154">
        <v>56.4</v>
      </c>
      <c r="K154">
        <f t="shared" si="30"/>
        <v>2.2999999999999972</v>
      </c>
      <c r="L154">
        <v>108.4</v>
      </c>
      <c r="M154">
        <f t="shared" si="31"/>
        <v>4.5</v>
      </c>
      <c r="N154">
        <v>96.6</v>
      </c>
      <c r="O154">
        <f t="shared" si="32"/>
        <v>-7.3000000000000114</v>
      </c>
      <c r="P154">
        <f t="shared" si="22"/>
        <v>11.800000000000011</v>
      </c>
      <c r="Q154">
        <v>0</v>
      </c>
    </row>
    <row r="155" spans="1:17" x14ac:dyDescent="0.55000000000000004">
      <c r="A155">
        <v>95.5</v>
      </c>
      <c r="B155">
        <f t="shared" si="28"/>
        <v>-2.5</v>
      </c>
      <c r="C155">
        <v>17.5</v>
      </c>
      <c r="D155">
        <v>12.7</v>
      </c>
      <c r="E155">
        <v>25.1</v>
      </c>
      <c r="F155">
        <v>78.5</v>
      </c>
      <c r="G155">
        <v>52</v>
      </c>
      <c r="H155">
        <v>52.4</v>
      </c>
      <c r="I155">
        <f t="shared" si="29"/>
        <v>2.1499999999999986</v>
      </c>
      <c r="J155">
        <v>55.8</v>
      </c>
      <c r="K155">
        <f t="shared" si="30"/>
        <v>1.6999999999999957</v>
      </c>
      <c r="L155">
        <v>108.1</v>
      </c>
      <c r="M155">
        <f t="shared" si="31"/>
        <v>4.1999999999999886</v>
      </c>
      <c r="N155">
        <v>102.3</v>
      </c>
      <c r="O155">
        <f t="shared" si="32"/>
        <v>-1.6000000000000085</v>
      </c>
      <c r="P155">
        <f t="shared" si="22"/>
        <v>5.7999999999999972</v>
      </c>
      <c r="Q155">
        <v>1</v>
      </c>
    </row>
    <row r="156" spans="1:17" x14ac:dyDescent="0.55000000000000004">
      <c r="A156">
        <v>98</v>
      </c>
      <c r="B156">
        <f t="shared" si="28"/>
        <v>0</v>
      </c>
      <c r="C156">
        <v>17.600000000000001</v>
      </c>
      <c r="D156">
        <v>12.1</v>
      </c>
      <c r="E156">
        <v>20.100000000000001</v>
      </c>
      <c r="F156">
        <v>73.8</v>
      </c>
      <c r="G156">
        <v>47.4</v>
      </c>
      <c r="H156">
        <v>52.4</v>
      </c>
      <c r="I156">
        <f t="shared" si="29"/>
        <v>2.1499999999999986</v>
      </c>
      <c r="J156">
        <v>55.6</v>
      </c>
      <c r="K156">
        <f t="shared" si="30"/>
        <v>1.5</v>
      </c>
      <c r="L156">
        <v>106.5</v>
      </c>
      <c r="M156">
        <f t="shared" si="31"/>
        <v>2.5999999999999943</v>
      </c>
      <c r="N156">
        <v>100.9</v>
      </c>
      <c r="O156">
        <f t="shared" si="32"/>
        <v>-3</v>
      </c>
      <c r="P156">
        <f t="shared" si="22"/>
        <v>5.5999999999999943</v>
      </c>
      <c r="Q156">
        <v>0</v>
      </c>
    </row>
    <row r="157" spans="1:17" x14ac:dyDescent="0.55000000000000004">
      <c r="A157">
        <v>100.1</v>
      </c>
      <c r="B157">
        <f t="shared" si="28"/>
        <v>2.0999999999999943</v>
      </c>
      <c r="C157">
        <v>16.5</v>
      </c>
      <c r="D157">
        <v>14.2</v>
      </c>
      <c r="E157">
        <v>25.7</v>
      </c>
      <c r="F157">
        <v>72.8</v>
      </c>
      <c r="G157">
        <v>49.1</v>
      </c>
      <c r="H157">
        <v>51.6</v>
      </c>
      <c r="I157">
        <f t="shared" si="29"/>
        <v>1.3500000000000014</v>
      </c>
      <c r="J157">
        <v>55.3</v>
      </c>
      <c r="K157">
        <f t="shared" si="30"/>
        <v>1.1999999999999957</v>
      </c>
      <c r="L157">
        <v>105.5</v>
      </c>
      <c r="M157">
        <f t="shared" si="31"/>
        <v>1.5999999999999943</v>
      </c>
      <c r="N157">
        <v>105.6</v>
      </c>
      <c r="O157">
        <f t="shared" si="32"/>
        <v>1.6999999999999886</v>
      </c>
      <c r="P157">
        <f t="shared" ref="P157:P181" si="33">L157-N157</f>
        <v>-9.9999999999994316E-2</v>
      </c>
      <c r="Q157">
        <v>0</v>
      </c>
    </row>
    <row r="158" spans="1:17" x14ac:dyDescent="0.55000000000000004">
      <c r="A158">
        <v>95.3</v>
      </c>
      <c r="B158">
        <f t="shared" si="28"/>
        <v>-2.7000000000000028</v>
      </c>
      <c r="C158">
        <v>15</v>
      </c>
      <c r="D158">
        <v>12.3</v>
      </c>
      <c r="E158">
        <v>24.6</v>
      </c>
      <c r="F158">
        <v>77.7</v>
      </c>
      <c r="G158">
        <v>51.6</v>
      </c>
      <c r="H158">
        <v>50.4</v>
      </c>
      <c r="I158">
        <f t="shared" si="29"/>
        <v>0.14999999999999858</v>
      </c>
      <c r="J158">
        <v>55.2</v>
      </c>
      <c r="K158">
        <f t="shared" si="30"/>
        <v>1.1000000000000014</v>
      </c>
      <c r="L158">
        <v>107</v>
      </c>
      <c r="M158">
        <f t="shared" si="31"/>
        <v>3.0999999999999943</v>
      </c>
      <c r="N158">
        <v>102.7</v>
      </c>
      <c r="O158">
        <f t="shared" si="32"/>
        <v>-1.2000000000000028</v>
      </c>
      <c r="P158">
        <f t="shared" si="33"/>
        <v>4.2999999999999972</v>
      </c>
      <c r="Q158">
        <v>0</v>
      </c>
    </row>
    <row r="159" spans="1:17" x14ac:dyDescent="0.55000000000000004">
      <c r="A159">
        <v>99.4</v>
      </c>
      <c r="B159">
        <f t="shared" si="28"/>
        <v>1.4000000000000057</v>
      </c>
      <c r="C159">
        <v>19.100000000000001</v>
      </c>
      <c r="D159">
        <v>13.8</v>
      </c>
      <c r="E159">
        <v>19.100000000000001</v>
      </c>
      <c r="F159">
        <v>74.599999999999994</v>
      </c>
      <c r="G159">
        <v>47.5</v>
      </c>
      <c r="H159">
        <v>51.6</v>
      </c>
      <c r="I159">
        <f t="shared" si="29"/>
        <v>1.3500000000000014</v>
      </c>
      <c r="J159">
        <v>55.2</v>
      </c>
      <c r="K159">
        <f t="shared" si="30"/>
        <v>1.1000000000000014</v>
      </c>
      <c r="L159">
        <v>103</v>
      </c>
      <c r="M159">
        <f t="shared" si="31"/>
        <v>-0.90000000000000568</v>
      </c>
      <c r="N159">
        <v>98.8</v>
      </c>
      <c r="O159">
        <f t="shared" si="32"/>
        <v>-5.1000000000000085</v>
      </c>
      <c r="P159">
        <f t="shared" si="33"/>
        <v>4.2000000000000028</v>
      </c>
      <c r="Q159">
        <v>0</v>
      </c>
    </row>
    <row r="160" spans="1:17" x14ac:dyDescent="0.55000000000000004">
      <c r="A160">
        <v>97.6</v>
      </c>
      <c r="B160">
        <f t="shared" si="28"/>
        <v>-0.40000000000000568</v>
      </c>
      <c r="C160">
        <v>17.8</v>
      </c>
      <c r="D160">
        <v>13.9</v>
      </c>
      <c r="E160">
        <v>24.3</v>
      </c>
      <c r="F160">
        <v>74.7</v>
      </c>
      <c r="G160">
        <v>49.8</v>
      </c>
      <c r="H160">
        <v>49.8</v>
      </c>
      <c r="I160">
        <f t="shared" si="29"/>
        <v>-0.45000000000000284</v>
      </c>
      <c r="J160">
        <v>54.9</v>
      </c>
      <c r="K160">
        <f t="shared" si="30"/>
        <v>0.79999999999999716</v>
      </c>
      <c r="L160">
        <v>104.3</v>
      </c>
      <c r="M160">
        <f t="shared" si="31"/>
        <v>0.39999999999999147</v>
      </c>
      <c r="N160">
        <v>107.1</v>
      </c>
      <c r="O160">
        <f t="shared" si="32"/>
        <v>3.1999999999999886</v>
      </c>
      <c r="P160">
        <f t="shared" si="33"/>
        <v>-2.7999999999999972</v>
      </c>
      <c r="Q160">
        <v>0</v>
      </c>
    </row>
    <row r="161" spans="1:17" x14ac:dyDescent="0.55000000000000004">
      <c r="A161">
        <v>98.3</v>
      </c>
      <c r="B161">
        <f t="shared" si="28"/>
        <v>0.29999999999999716</v>
      </c>
      <c r="C161">
        <v>16.2</v>
      </c>
      <c r="D161">
        <v>13.2</v>
      </c>
      <c r="E161">
        <v>25.9</v>
      </c>
      <c r="F161">
        <v>76.2</v>
      </c>
      <c r="G161">
        <v>51</v>
      </c>
      <c r="H161">
        <v>51.1</v>
      </c>
      <c r="I161">
        <f t="shared" si="29"/>
        <v>0.85000000000000142</v>
      </c>
      <c r="J161">
        <v>54.8</v>
      </c>
      <c r="K161">
        <f t="shared" si="30"/>
        <v>0.69999999999999574</v>
      </c>
      <c r="L161">
        <v>106.1</v>
      </c>
      <c r="M161">
        <f t="shared" si="31"/>
        <v>2.1999999999999886</v>
      </c>
      <c r="N161">
        <v>105.6</v>
      </c>
      <c r="O161">
        <f t="shared" si="32"/>
        <v>1.6999999999999886</v>
      </c>
      <c r="P161">
        <f t="shared" si="33"/>
        <v>0.5</v>
      </c>
      <c r="Q161">
        <v>0</v>
      </c>
    </row>
    <row r="162" spans="1:17" x14ac:dyDescent="0.55000000000000004">
      <c r="A162">
        <v>102.2</v>
      </c>
      <c r="B162">
        <f t="shared" si="28"/>
        <v>4.2000000000000028</v>
      </c>
      <c r="C162">
        <v>17.7</v>
      </c>
      <c r="D162">
        <v>14.2</v>
      </c>
      <c r="E162">
        <v>23.9</v>
      </c>
      <c r="F162">
        <v>74.900000000000006</v>
      </c>
      <c r="G162">
        <v>49.6</v>
      </c>
      <c r="H162">
        <v>51</v>
      </c>
      <c r="I162">
        <f t="shared" si="29"/>
        <v>0.75</v>
      </c>
      <c r="J162">
        <v>54.6</v>
      </c>
      <c r="K162">
        <f t="shared" si="30"/>
        <v>0.5</v>
      </c>
      <c r="L162">
        <v>103.3</v>
      </c>
      <c r="M162">
        <f t="shared" si="31"/>
        <v>-0.60000000000000853</v>
      </c>
      <c r="N162">
        <v>106.3</v>
      </c>
      <c r="O162">
        <f t="shared" si="32"/>
        <v>2.3999999999999915</v>
      </c>
      <c r="P162">
        <f t="shared" si="33"/>
        <v>-3</v>
      </c>
      <c r="Q162">
        <v>0</v>
      </c>
    </row>
    <row r="163" spans="1:17" x14ac:dyDescent="0.55000000000000004">
      <c r="A163">
        <v>97.8</v>
      </c>
      <c r="B163">
        <f t="shared" si="28"/>
        <v>-0.20000000000000284</v>
      </c>
      <c r="C163">
        <v>16.8</v>
      </c>
      <c r="D163">
        <v>11.7</v>
      </c>
      <c r="E163">
        <v>20</v>
      </c>
      <c r="F163">
        <v>79.8</v>
      </c>
      <c r="G163">
        <v>49.6</v>
      </c>
      <c r="H163">
        <v>50.2</v>
      </c>
      <c r="I163">
        <f t="shared" si="29"/>
        <v>-4.9999999999997158E-2</v>
      </c>
      <c r="J163">
        <v>54.5</v>
      </c>
      <c r="K163">
        <f t="shared" si="30"/>
        <v>0.39999999999999858</v>
      </c>
      <c r="L163">
        <v>105.1</v>
      </c>
      <c r="M163">
        <f t="shared" si="31"/>
        <v>1.1999999999999886</v>
      </c>
      <c r="N163">
        <v>101.8</v>
      </c>
      <c r="O163">
        <f t="shared" si="32"/>
        <v>-2.1000000000000085</v>
      </c>
      <c r="P163">
        <f t="shared" si="33"/>
        <v>3.2999999999999972</v>
      </c>
      <c r="Q163">
        <v>0</v>
      </c>
    </row>
    <row r="164" spans="1:17" x14ac:dyDescent="0.55000000000000004">
      <c r="A164">
        <v>95.7</v>
      </c>
      <c r="B164">
        <f t="shared" si="28"/>
        <v>-2.2999999999999972</v>
      </c>
      <c r="C164">
        <v>16.399999999999999</v>
      </c>
      <c r="D164">
        <v>13.3</v>
      </c>
      <c r="E164">
        <v>23.8</v>
      </c>
      <c r="F164">
        <v>77.8</v>
      </c>
      <c r="G164">
        <v>51.7</v>
      </c>
      <c r="H164">
        <v>50.8</v>
      </c>
      <c r="I164">
        <f t="shared" si="29"/>
        <v>0.54999999999999716</v>
      </c>
      <c r="J164">
        <v>54.5</v>
      </c>
      <c r="K164">
        <f t="shared" si="30"/>
        <v>0.39999999999999858</v>
      </c>
      <c r="L164">
        <v>104.2</v>
      </c>
      <c r="M164">
        <f t="shared" si="31"/>
        <v>0.29999999999999716</v>
      </c>
      <c r="N164">
        <v>101.6</v>
      </c>
      <c r="O164">
        <f t="shared" si="32"/>
        <v>-2.3000000000000114</v>
      </c>
      <c r="P164">
        <f t="shared" si="33"/>
        <v>2.6000000000000085</v>
      </c>
      <c r="Q164">
        <v>0</v>
      </c>
    </row>
    <row r="165" spans="1:17" x14ac:dyDescent="0.55000000000000004">
      <c r="A165">
        <v>96.4</v>
      </c>
      <c r="B165">
        <f t="shared" si="28"/>
        <v>-1.5999999999999943</v>
      </c>
      <c r="C165">
        <v>17.2</v>
      </c>
      <c r="D165">
        <v>12</v>
      </c>
      <c r="E165">
        <v>20.6</v>
      </c>
      <c r="F165">
        <v>76.2</v>
      </c>
      <c r="G165">
        <v>48.5</v>
      </c>
      <c r="H165">
        <v>50.2</v>
      </c>
      <c r="I165">
        <f t="shared" si="29"/>
        <v>-4.9999999999997158E-2</v>
      </c>
      <c r="J165">
        <v>54.4</v>
      </c>
      <c r="K165">
        <f t="shared" si="30"/>
        <v>0.29999999999999716</v>
      </c>
      <c r="L165">
        <v>104.8</v>
      </c>
      <c r="M165">
        <f t="shared" si="31"/>
        <v>0.89999999999999147</v>
      </c>
      <c r="N165">
        <v>104.3</v>
      </c>
      <c r="O165">
        <f t="shared" si="32"/>
        <v>0.39999999999999147</v>
      </c>
      <c r="P165">
        <f t="shared" si="33"/>
        <v>0.5</v>
      </c>
      <c r="Q165">
        <v>0</v>
      </c>
    </row>
    <row r="166" spans="1:17" x14ac:dyDescent="0.55000000000000004">
      <c r="A166">
        <v>100.6</v>
      </c>
      <c r="B166">
        <f t="shared" si="28"/>
        <v>2.5999999999999943</v>
      </c>
      <c r="C166">
        <v>18.2</v>
      </c>
      <c r="D166">
        <v>13.1</v>
      </c>
      <c r="E166">
        <v>20.6</v>
      </c>
      <c r="F166">
        <v>77.7</v>
      </c>
      <c r="G166">
        <v>48.6</v>
      </c>
      <c r="H166">
        <v>51.1</v>
      </c>
      <c r="I166">
        <f t="shared" si="29"/>
        <v>0.85000000000000142</v>
      </c>
      <c r="J166">
        <v>54.4</v>
      </c>
      <c r="K166">
        <f t="shared" si="30"/>
        <v>0.29999999999999716</v>
      </c>
      <c r="L166">
        <v>102.9</v>
      </c>
      <c r="M166">
        <f t="shared" si="31"/>
        <v>-1</v>
      </c>
      <c r="N166">
        <v>103.6</v>
      </c>
      <c r="O166">
        <f t="shared" si="32"/>
        <v>-0.30000000000001137</v>
      </c>
      <c r="P166">
        <f t="shared" si="33"/>
        <v>-0.69999999999998863</v>
      </c>
      <c r="Q166">
        <v>0</v>
      </c>
    </row>
    <row r="167" spans="1:17" x14ac:dyDescent="0.55000000000000004">
      <c r="A167">
        <v>93.3</v>
      </c>
      <c r="B167">
        <f t="shared" si="28"/>
        <v>-4.7000000000000028</v>
      </c>
      <c r="C167">
        <v>15.2</v>
      </c>
      <c r="D167">
        <v>14.2</v>
      </c>
      <c r="E167">
        <v>25.9</v>
      </c>
      <c r="F167">
        <v>77.7</v>
      </c>
      <c r="G167">
        <v>51.9</v>
      </c>
      <c r="H167">
        <v>50.1</v>
      </c>
      <c r="I167">
        <f t="shared" si="29"/>
        <v>-0.14999999999999858</v>
      </c>
      <c r="J167">
        <v>54</v>
      </c>
      <c r="K167">
        <f t="shared" si="30"/>
        <v>-0.10000000000000142</v>
      </c>
      <c r="L167">
        <v>103.1</v>
      </c>
      <c r="M167">
        <f t="shared" si="31"/>
        <v>-0.80000000000001137</v>
      </c>
      <c r="N167">
        <v>101.6</v>
      </c>
      <c r="O167">
        <f t="shared" si="32"/>
        <v>-2.3000000000000114</v>
      </c>
      <c r="P167">
        <f t="shared" si="33"/>
        <v>1.5</v>
      </c>
      <c r="Q167">
        <v>0</v>
      </c>
    </row>
    <row r="168" spans="1:17" x14ac:dyDescent="0.55000000000000004">
      <c r="A168">
        <v>96.6</v>
      </c>
      <c r="B168">
        <f t="shared" si="28"/>
        <v>-1.4000000000000057</v>
      </c>
      <c r="C168">
        <v>17.7</v>
      </c>
      <c r="D168">
        <v>14.2</v>
      </c>
      <c r="E168">
        <v>24.9</v>
      </c>
      <c r="F168">
        <v>73.099999999999994</v>
      </c>
      <c r="G168">
        <v>49.2</v>
      </c>
      <c r="H168">
        <v>49.9</v>
      </c>
      <c r="I168">
        <f t="shared" si="29"/>
        <v>-0.35000000000000142</v>
      </c>
      <c r="J168">
        <v>53.7</v>
      </c>
      <c r="K168">
        <f t="shared" si="30"/>
        <v>-0.39999999999999858</v>
      </c>
      <c r="L168">
        <v>102.2</v>
      </c>
      <c r="M168">
        <f t="shared" si="31"/>
        <v>-1.7000000000000028</v>
      </c>
      <c r="N168">
        <v>105.7</v>
      </c>
      <c r="O168">
        <f t="shared" si="32"/>
        <v>1.7999999999999972</v>
      </c>
      <c r="P168">
        <f t="shared" si="33"/>
        <v>-3.5</v>
      </c>
      <c r="Q168">
        <v>0</v>
      </c>
    </row>
    <row r="169" spans="1:17" x14ac:dyDescent="0.55000000000000004">
      <c r="A169">
        <v>98.9</v>
      </c>
      <c r="B169">
        <f t="shared" si="28"/>
        <v>0.90000000000000568</v>
      </c>
      <c r="C169">
        <v>16.899999999999999</v>
      </c>
      <c r="D169">
        <v>12.3</v>
      </c>
      <c r="E169">
        <v>21.2</v>
      </c>
      <c r="F169">
        <v>78.8</v>
      </c>
      <c r="G169">
        <v>49</v>
      </c>
      <c r="H169">
        <v>49.8</v>
      </c>
      <c r="I169">
        <f t="shared" si="29"/>
        <v>-0.45000000000000284</v>
      </c>
      <c r="J169">
        <v>53.7</v>
      </c>
      <c r="K169">
        <f t="shared" si="30"/>
        <v>-0.39999999999999858</v>
      </c>
      <c r="L169">
        <v>103.2</v>
      </c>
      <c r="M169">
        <f t="shared" si="31"/>
        <v>-0.70000000000000284</v>
      </c>
      <c r="N169">
        <v>107.3</v>
      </c>
      <c r="O169">
        <f t="shared" si="32"/>
        <v>3.3999999999999915</v>
      </c>
      <c r="P169">
        <f t="shared" si="33"/>
        <v>-4.0999999999999943</v>
      </c>
      <c r="Q169">
        <v>0</v>
      </c>
    </row>
    <row r="170" spans="1:17" x14ac:dyDescent="0.55000000000000004">
      <c r="A170">
        <v>99</v>
      </c>
      <c r="B170">
        <f t="shared" si="28"/>
        <v>1</v>
      </c>
      <c r="C170">
        <v>16.2</v>
      </c>
      <c r="D170">
        <v>13.5</v>
      </c>
      <c r="E170">
        <v>23.4</v>
      </c>
      <c r="F170">
        <v>76</v>
      </c>
      <c r="G170">
        <v>49.8</v>
      </c>
      <c r="H170">
        <v>49.7</v>
      </c>
      <c r="I170">
        <f t="shared" si="29"/>
        <v>-0.54999999999999716</v>
      </c>
      <c r="J170">
        <v>53.6</v>
      </c>
      <c r="K170">
        <f t="shared" si="30"/>
        <v>-0.5</v>
      </c>
      <c r="L170">
        <v>102.4</v>
      </c>
      <c r="M170">
        <f t="shared" si="31"/>
        <v>-1.5</v>
      </c>
      <c r="N170">
        <v>100.2</v>
      </c>
      <c r="O170">
        <f t="shared" si="32"/>
        <v>-3.7000000000000028</v>
      </c>
      <c r="P170">
        <f t="shared" si="33"/>
        <v>2.2000000000000028</v>
      </c>
      <c r="Q170">
        <v>0</v>
      </c>
    </row>
    <row r="171" spans="1:17" x14ac:dyDescent="0.55000000000000004">
      <c r="A171">
        <v>98.2</v>
      </c>
      <c r="B171">
        <f t="shared" si="28"/>
        <v>0.20000000000000284</v>
      </c>
      <c r="C171">
        <v>17.7</v>
      </c>
      <c r="D171">
        <v>12.8</v>
      </c>
      <c r="E171">
        <v>23.1</v>
      </c>
      <c r="F171">
        <v>76.5</v>
      </c>
      <c r="G171">
        <v>49.4</v>
      </c>
      <c r="H171">
        <v>50</v>
      </c>
      <c r="I171">
        <f t="shared" si="29"/>
        <v>-0.25</v>
      </c>
      <c r="J171">
        <v>53.3</v>
      </c>
      <c r="K171">
        <f t="shared" si="30"/>
        <v>-0.80000000000000426</v>
      </c>
      <c r="L171">
        <v>102.6</v>
      </c>
      <c r="M171">
        <f t="shared" si="31"/>
        <v>-1.3000000000000114</v>
      </c>
      <c r="N171">
        <v>104.6</v>
      </c>
      <c r="O171">
        <f t="shared" si="32"/>
        <v>0.69999999999998863</v>
      </c>
      <c r="P171">
        <f t="shared" si="33"/>
        <v>-2</v>
      </c>
      <c r="Q171">
        <v>0</v>
      </c>
    </row>
    <row r="172" spans="1:17" x14ac:dyDescent="0.55000000000000004">
      <c r="A172">
        <v>101.1</v>
      </c>
      <c r="B172">
        <f t="shared" si="28"/>
        <v>3.0999999999999943</v>
      </c>
      <c r="C172">
        <v>17.600000000000001</v>
      </c>
      <c r="D172">
        <v>12.1</v>
      </c>
      <c r="E172">
        <v>25.1</v>
      </c>
      <c r="F172">
        <v>74.599999999999994</v>
      </c>
      <c r="G172">
        <v>49.4</v>
      </c>
      <c r="H172">
        <v>48.8</v>
      </c>
      <c r="I172">
        <f t="shared" si="29"/>
        <v>-1.4500000000000028</v>
      </c>
      <c r="J172">
        <v>53.1</v>
      </c>
      <c r="K172">
        <f t="shared" si="30"/>
        <v>-1</v>
      </c>
      <c r="L172">
        <v>103.9</v>
      </c>
      <c r="M172">
        <f t="shared" si="31"/>
        <v>0</v>
      </c>
      <c r="N172">
        <v>100.9</v>
      </c>
      <c r="O172">
        <f t="shared" si="32"/>
        <v>-3</v>
      </c>
      <c r="P172">
        <f t="shared" si="33"/>
        <v>3</v>
      </c>
      <c r="Q172">
        <v>0</v>
      </c>
    </row>
    <row r="173" spans="1:17" x14ac:dyDescent="0.55000000000000004">
      <c r="A173">
        <v>98.2</v>
      </c>
      <c r="B173">
        <f t="shared" si="28"/>
        <v>0.20000000000000284</v>
      </c>
      <c r="C173">
        <v>17</v>
      </c>
      <c r="D173">
        <v>13.2</v>
      </c>
      <c r="E173">
        <v>25.8</v>
      </c>
      <c r="F173">
        <v>77.3</v>
      </c>
      <c r="G173">
        <v>51.1</v>
      </c>
      <c r="H173">
        <v>48.9</v>
      </c>
      <c r="I173">
        <f t="shared" si="29"/>
        <v>-1.3500000000000014</v>
      </c>
      <c r="J173">
        <v>53.1</v>
      </c>
      <c r="K173">
        <f t="shared" si="30"/>
        <v>-1</v>
      </c>
      <c r="L173">
        <v>102.7</v>
      </c>
      <c r="M173">
        <f t="shared" si="31"/>
        <v>-1.2000000000000028</v>
      </c>
      <c r="N173">
        <v>106.4</v>
      </c>
      <c r="O173">
        <f t="shared" si="32"/>
        <v>2.5</v>
      </c>
      <c r="P173">
        <f t="shared" si="33"/>
        <v>-3.7000000000000028</v>
      </c>
      <c r="Q173">
        <v>0</v>
      </c>
    </row>
    <row r="174" spans="1:17" x14ac:dyDescent="0.55000000000000004">
      <c r="A174">
        <v>97.4</v>
      </c>
      <c r="B174">
        <f t="shared" si="28"/>
        <v>-0.59999999999999432</v>
      </c>
      <c r="C174">
        <v>17.100000000000001</v>
      </c>
      <c r="D174">
        <v>13.6</v>
      </c>
      <c r="E174">
        <v>24.1</v>
      </c>
      <c r="F174">
        <v>75.7</v>
      </c>
      <c r="G174">
        <v>49.4</v>
      </c>
      <c r="H174">
        <v>49.2</v>
      </c>
      <c r="I174">
        <f t="shared" si="29"/>
        <v>-1.0499999999999972</v>
      </c>
      <c r="J174">
        <v>52.7</v>
      </c>
      <c r="K174">
        <f t="shared" si="30"/>
        <v>-1.3999999999999986</v>
      </c>
      <c r="L174">
        <v>100.9</v>
      </c>
      <c r="M174">
        <f t="shared" si="31"/>
        <v>-3</v>
      </c>
      <c r="N174">
        <v>108.5</v>
      </c>
      <c r="O174">
        <f t="shared" si="32"/>
        <v>4.5999999999999943</v>
      </c>
      <c r="P174">
        <f t="shared" si="33"/>
        <v>-7.5999999999999943</v>
      </c>
      <c r="Q174">
        <v>0</v>
      </c>
    </row>
    <row r="175" spans="1:17" x14ac:dyDescent="0.55000000000000004">
      <c r="A175">
        <v>95.8</v>
      </c>
      <c r="B175">
        <f t="shared" si="28"/>
        <v>-2.2000000000000028</v>
      </c>
      <c r="C175">
        <v>16.100000000000001</v>
      </c>
      <c r="D175">
        <v>12.6</v>
      </c>
      <c r="E175">
        <v>23.7</v>
      </c>
      <c r="F175">
        <v>75.8</v>
      </c>
      <c r="G175">
        <v>50.1</v>
      </c>
      <c r="H175">
        <v>48.3</v>
      </c>
      <c r="I175">
        <f t="shared" si="29"/>
        <v>-1.9500000000000028</v>
      </c>
      <c r="J175">
        <v>52.7</v>
      </c>
      <c r="K175">
        <f t="shared" si="30"/>
        <v>-1.3999999999999986</v>
      </c>
      <c r="L175">
        <v>102</v>
      </c>
      <c r="M175">
        <f t="shared" si="31"/>
        <v>-1.9000000000000057</v>
      </c>
      <c r="N175">
        <v>104.8</v>
      </c>
      <c r="O175">
        <f t="shared" si="32"/>
        <v>0.89999999999999147</v>
      </c>
      <c r="P175">
        <f t="shared" si="33"/>
        <v>-2.7999999999999972</v>
      </c>
      <c r="Q175">
        <v>0</v>
      </c>
    </row>
    <row r="176" spans="1:17" x14ac:dyDescent="0.55000000000000004">
      <c r="A176">
        <v>100.9</v>
      </c>
      <c r="B176">
        <f t="shared" si="28"/>
        <v>2.9000000000000057</v>
      </c>
      <c r="C176">
        <v>15.5</v>
      </c>
      <c r="D176">
        <v>15.2</v>
      </c>
      <c r="E176">
        <v>25.4</v>
      </c>
      <c r="F176">
        <v>77.099999999999994</v>
      </c>
      <c r="G176">
        <v>50.6</v>
      </c>
      <c r="H176">
        <v>48.7</v>
      </c>
      <c r="I176">
        <f t="shared" si="29"/>
        <v>-1.5499999999999972</v>
      </c>
      <c r="J176">
        <v>52.6</v>
      </c>
      <c r="K176">
        <f t="shared" si="30"/>
        <v>-1.5</v>
      </c>
      <c r="L176">
        <v>99.4</v>
      </c>
      <c r="M176">
        <f t="shared" si="31"/>
        <v>-4.5</v>
      </c>
      <c r="N176">
        <v>107</v>
      </c>
      <c r="O176">
        <f t="shared" si="32"/>
        <v>3.0999999999999943</v>
      </c>
      <c r="P176">
        <f t="shared" si="33"/>
        <v>-7.5999999999999943</v>
      </c>
      <c r="Q176">
        <v>0</v>
      </c>
    </row>
    <row r="177" spans="1:17" x14ac:dyDescent="0.55000000000000004">
      <c r="A177">
        <v>98.2</v>
      </c>
      <c r="B177">
        <f t="shared" si="28"/>
        <v>0.20000000000000284</v>
      </c>
      <c r="C177">
        <v>17.100000000000001</v>
      </c>
      <c r="D177">
        <v>12.6</v>
      </c>
      <c r="E177">
        <v>24.5</v>
      </c>
      <c r="F177">
        <v>74.900000000000006</v>
      </c>
      <c r="G177">
        <v>50.2</v>
      </c>
      <c r="H177">
        <v>48.7</v>
      </c>
      <c r="I177">
        <f t="shared" si="29"/>
        <v>-1.5499999999999972</v>
      </c>
      <c r="J177">
        <v>52.6</v>
      </c>
      <c r="K177">
        <f t="shared" si="30"/>
        <v>-1.5</v>
      </c>
      <c r="L177">
        <v>102.1</v>
      </c>
      <c r="M177">
        <f t="shared" si="31"/>
        <v>-1.8000000000000114</v>
      </c>
      <c r="N177">
        <v>103.9</v>
      </c>
      <c r="O177">
        <f t="shared" si="32"/>
        <v>0</v>
      </c>
      <c r="P177">
        <f t="shared" si="33"/>
        <v>-1.8000000000000114</v>
      </c>
      <c r="Q177">
        <v>0</v>
      </c>
    </row>
    <row r="178" spans="1:17" x14ac:dyDescent="0.55000000000000004">
      <c r="A178">
        <v>95.7</v>
      </c>
      <c r="B178">
        <f t="shared" si="28"/>
        <v>-2.2999999999999972</v>
      </c>
      <c r="C178">
        <v>16.100000000000001</v>
      </c>
      <c r="D178">
        <v>12.3</v>
      </c>
      <c r="E178">
        <v>25.3</v>
      </c>
      <c r="F178">
        <v>75.099999999999994</v>
      </c>
      <c r="G178">
        <v>49.1</v>
      </c>
      <c r="H178">
        <v>47.7</v>
      </c>
      <c r="I178">
        <f t="shared" si="29"/>
        <v>-2.5499999999999972</v>
      </c>
      <c r="J178">
        <v>52.4</v>
      </c>
      <c r="K178">
        <f t="shared" si="30"/>
        <v>-1.7000000000000028</v>
      </c>
      <c r="L178">
        <v>102.6</v>
      </c>
      <c r="M178">
        <f t="shared" si="31"/>
        <v>-1.3000000000000114</v>
      </c>
      <c r="N178">
        <v>105.4</v>
      </c>
      <c r="O178">
        <f t="shared" si="32"/>
        <v>1.5</v>
      </c>
      <c r="P178">
        <f t="shared" si="33"/>
        <v>-2.8000000000000114</v>
      </c>
      <c r="Q178">
        <v>0</v>
      </c>
    </row>
    <row r="179" spans="1:17" x14ac:dyDescent="0.55000000000000004">
      <c r="A179">
        <v>97.4</v>
      </c>
      <c r="B179">
        <f t="shared" si="28"/>
        <v>-0.59999999999999432</v>
      </c>
      <c r="C179">
        <v>14.9</v>
      </c>
      <c r="D179">
        <v>12.2</v>
      </c>
      <c r="E179">
        <v>27</v>
      </c>
      <c r="F179">
        <v>79.3</v>
      </c>
      <c r="G179">
        <v>52.1</v>
      </c>
      <c r="H179">
        <v>49.1</v>
      </c>
      <c r="I179">
        <f t="shared" si="29"/>
        <v>-1.1499999999999986</v>
      </c>
      <c r="J179">
        <v>52.2</v>
      </c>
      <c r="K179">
        <f t="shared" si="30"/>
        <v>-1.8999999999999986</v>
      </c>
      <c r="L179">
        <v>103.3</v>
      </c>
      <c r="M179">
        <f t="shared" si="31"/>
        <v>-0.60000000000000853</v>
      </c>
      <c r="N179">
        <v>103.4</v>
      </c>
      <c r="O179">
        <f t="shared" si="32"/>
        <v>-0.5</v>
      </c>
      <c r="P179">
        <f t="shared" si="33"/>
        <v>-0.10000000000000853</v>
      </c>
      <c r="Q179">
        <v>0</v>
      </c>
    </row>
    <row r="180" spans="1:17" x14ac:dyDescent="0.55000000000000004">
      <c r="A180">
        <v>100.2</v>
      </c>
      <c r="B180">
        <f t="shared" si="28"/>
        <v>2.2000000000000028</v>
      </c>
      <c r="C180">
        <v>16.3</v>
      </c>
      <c r="D180">
        <v>14.9</v>
      </c>
      <c r="E180">
        <v>20.6</v>
      </c>
      <c r="F180">
        <v>74</v>
      </c>
      <c r="G180">
        <v>46.4</v>
      </c>
      <c r="H180">
        <v>48.7</v>
      </c>
      <c r="I180">
        <f t="shared" si="29"/>
        <v>-1.5499999999999972</v>
      </c>
      <c r="J180">
        <v>51.9</v>
      </c>
      <c r="K180">
        <f t="shared" si="30"/>
        <v>-2.2000000000000028</v>
      </c>
      <c r="L180">
        <v>96.6</v>
      </c>
      <c r="M180">
        <f t="shared" si="31"/>
        <v>-7.3000000000000114</v>
      </c>
      <c r="N180">
        <v>106.7</v>
      </c>
      <c r="O180">
        <f t="shared" si="32"/>
        <v>2.7999999999999972</v>
      </c>
      <c r="P180">
        <f t="shared" si="33"/>
        <v>-10.100000000000009</v>
      </c>
      <c r="Q180">
        <v>0</v>
      </c>
    </row>
    <row r="181" spans="1:17" x14ac:dyDescent="0.55000000000000004">
      <c r="A181">
        <v>98</v>
      </c>
      <c r="B181">
        <f t="shared" si="28"/>
        <v>0</v>
      </c>
      <c r="C181">
        <v>14.1</v>
      </c>
      <c r="D181">
        <v>12.5</v>
      </c>
      <c r="E181">
        <v>23.1</v>
      </c>
      <c r="F181">
        <v>74.7</v>
      </c>
      <c r="G181">
        <v>48</v>
      </c>
      <c r="H181">
        <v>46</v>
      </c>
      <c r="I181">
        <f t="shared" si="29"/>
        <v>-4.25</v>
      </c>
      <c r="J181">
        <v>50.9</v>
      </c>
      <c r="K181">
        <f t="shared" si="30"/>
        <v>-3.2000000000000028</v>
      </c>
      <c r="L181">
        <v>98.6</v>
      </c>
      <c r="M181">
        <f t="shared" si="31"/>
        <v>-5.3000000000000114</v>
      </c>
      <c r="N181">
        <v>109.3</v>
      </c>
      <c r="O181">
        <f t="shared" si="32"/>
        <v>5.3999999999999915</v>
      </c>
      <c r="P181">
        <f t="shared" si="33"/>
        <v>-10.700000000000003</v>
      </c>
      <c r="Q181">
        <v>0</v>
      </c>
    </row>
  </sheetData>
  <hyperlinks>
    <hyperlink ref="A1" r:id="rId1" tooltip="Pace Factor" display="http://www.espn.com/nba/hollinger/teamstats/_/sort/paceFactor" xr:uid="{E91754DA-CF1D-4451-85CC-7E7EB77F38FB}"/>
    <hyperlink ref="C1" r:id="rId2" tooltip="Assist Ratio" display="http://www.espn.com/nba/hollinger/teamstats/_/sort/assistRatio" xr:uid="{B396568C-30E7-43D5-A99B-978D8A4CC867}"/>
    <hyperlink ref="D1" r:id="rId3" tooltip="Turnover Ratio" display="http://www.espn.com/nba/hollinger/teamstats/_/sort/turnoverRatio/order/false" xr:uid="{64788823-4AD9-49F2-991F-AA8CCA03E131}"/>
    <hyperlink ref="E1" r:id="rId4" tooltip="Offensive Rebound Rate" display="http://www.espn.com/nba/hollinger/teamstats/_/sort/offReboundRate" xr:uid="{0BDBFED2-9DDF-4793-9EAF-1C6F494F4D2F}"/>
    <hyperlink ref="F1" r:id="rId5" tooltip="Defensive Rebound Rate" display="http://www.espn.com/nba/hollinger/teamstats/_/sort/defReboundRate" xr:uid="{C521C48D-D0DD-4F84-BF1F-B70A4DC7A36A}"/>
    <hyperlink ref="G1" r:id="rId6" tooltip="Rebound Rate" display="http://www.espn.com/nba/hollinger/teamstats/_/sort/reboundRate" xr:uid="{6B4B5128-FE43-412F-8FA1-D902925CC47B}"/>
    <hyperlink ref="J1" r:id="rId7" tooltip="True Shooting Percentage" display="http://www.espn.com/nba/hollinger/teamstats/_/sort/trueShootingPct" xr:uid="{135A92A3-C17C-43CB-8441-2C641BB313C8}"/>
    <hyperlink ref="L1" r:id="rId8" tooltip="Offensive Efficiency" display="http://www.espn.com/nba/hollinger/teamstats/_/order/false" xr:uid="{0865E69C-5387-4D84-A27F-22CFAE836227}"/>
    <hyperlink ref="N1" r:id="rId9" tooltip="Defensive Efficiency" display="http://www.espn.com/nba/hollinger/teamstats/_/sort/defensiveEff/order/false" xr:uid="{7832A12D-66AF-48BD-9D33-432580EDBE93}"/>
    <hyperlink ref="H1" r:id="rId10" tooltip="Effective Field Goal Percentage" display="http://www.espn.com/nba/hollinger/teamstats/_/sort/effectiveFGPct" xr:uid="{F8430A61-7CC8-45AA-B443-FFAD7370A9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2021-08-03T18:47:45Z</dcterms:created>
  <dcterms:modified xsi:type="dcterms:W3CDTF">2021-08-03T20:42:23Z</dcterms:modified>
</cp:coreProperties>
</file>