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nce\Desktop\cable_maker_excel\"/>
    </mc:Choice>
  </mc:AlternateContent>
  <xr:revisionPtr revIDLastSave="0" documentId="13_ncr:1_{6108786F-8280-4F84-BF97-71822102A820}" xr6:coauthVersionLast="47" xr6:coauthVersionMax="47" xr10:uidLastSave="{00000000-0000-0000-0000-000000000000}"/>
  <bookViews>
    <workbookView xWindow="-28920" yWindow="7020" windowWidth="29040" windowHeight="15840" tabRatio="718" xr2:uid="{00000000-000D-0000-FFFF-FFFF00000000}"/>
  </bookViews>
  <sheets>
    <sheet name="Cables" sheetId="3" r:id="rId1"/>
    <sheet name="Connecteurs" sheetId="4" r:id="rId2"/>
    <sheet name="Types Connecteurs" sheetId="1" r:id="rId3"/>
    <sheet name="Types Pins" sheetId="6" r:id="rId4"/>
    <sheet name="Pins" sheetId="10" r:id="rId5"/>
    <sheet name="Fils" sheetId="11" r:id="rId6"/>
    <sheet name="Composants" sheetId="13" r:id="rId7"/>
    <sheet name="Connections" sheetId="7" r:id="rId8"/>
    <sheet name="Types Cables" sheetId="9" r:id="rId9"/>
    <sheet name="Couleur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2" i="7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2" i="1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<sst xmlns="http://schemas.openxmlformats.org/spreadsheetml/2006/main" count="233" uniqueCount="100">
  <si>
    <t>ID</t>
  </si>
  <si>
    <t>Nom</t>
  </si>
  <si>
    <t>Cable batterie</t>
  </si>
  <si>
    <t>NR0754</t>
  </si>
  <si>
    <t>Longeur</t>
  </si>
  <si>
    <t>Label</t>
  </si>
  <si>
    <t>Reference Fabricant</t>
  </si>
  <si>
    <t>Reference interne</t>
  </si>
  <si>
    <t>AF3592</t>
  </si>
  <si>
    <t>UTPF54</t>
  </si>
  <si>
    <t>Connecteur Souriau 6</t>
  </si>
  <si>
    <t>Reference Interne</t>
  </si>
  <si>
    <t>Connecteur de puissance XT60</t>
  </si>
  <si>
    <t>AK2687</t>
  </si>
  <si>
    <t>XT60</t>
  </si>
  <si>
    <t>Cable 10 CDTRS AWG24 Non blinde</t>
  </si>
  <si>
    <t>AX3507</t>
  </si>
  <si>
    <t>_Pin</t>
  </si>
  <si>
    <t>_Cable</t>
  </si>
  <si>
    <t>_Connecteur</t>
  </si>
  <si>
    <t>_Type Pin</t>
  </si>
  <si>
    <t>Genre</t>
  </si>
  <si>
    <t>Male</t>
  </si>
  <si>
    <t>Femelle</t>
  </si>
  <si>
    <t>A</t>
  </si>
  <si>
    <t>B</t>
  </si>
  <si>
    <t>C</t>
  </si>
  <si>
    <t>D</t>
  </si>
  <si>
    <t>E</t>
  </si>
  <si>
    <t>F</t>
  </si>
  <si>
    <t>+</t>
  </si>
  <si>
    <t>Pin molex femelle</t>
  </si>
  <si>
    <t>Numero</t>
  </si>
  <si>
    <t>_Type connecteur</t>
  </si>
  <si>
    <t>Cable batterie XT60 Input</t>
  </si>
  <si>
    <t>_Type Cable</t>
  </si>
  <si>
    <t>Interface From</t>
  </si>
  <si>
    <t>Interface To</t>
  </si>
  <si>
    <t>MANCHON THERMO DE TERMINAISON CABLE</t>
  </si>
  <si>
    <t>MANCHON THERMO IMPRIME « NR0754 »</t>
  </si>
  <si>
    <t>GND</t>
  </si>
  <si>
    <t>Cable batterie Souriau Output</t>
  </si>
  <si>
    <t>To Connecteur</t>
  </si>
  <si>
    <t>From Connecteur</t>
  </si>
  <si>
    <t>Vin Batt</t>
  </si>
  <si>
    <t>Couleur</t>
  </si>
  <si>
    <t>red</t>
  </si>
  <si>
    <t>black</t>
  </si>
  <si>
    <t>FAISCEAU COMMUTATEUR M/A</t>
  </si>
  <si>
    <t>NR0521</t>
  </si>
  <si>
    <t>FICHE MALE 1 X 3PTSMOLEX MICROFIT 3.0</t>
  </si>
  <si>
    <t>NTERRUPTEUR UNIPOLAIRE</t>
  </si>
  <si>
    <t>Interrupteur</t>
  </si>
  <si>
    <t>Fiche à souder</t>
  </si>
  <si>
    <t>Faisceau commutateur - Interrupteur</t>
  </si>
  <si>
    <t>Faisceau commutateur - Molex 3 pts</t>
  </si>
  <si>
    <t>Vbat</t>
  </si>
  <si>
    <t>SW_NO</t>
  </si>
  <si>
    <t>SW_COM</t>
  </si>
  <si>
    <t>yellow</t>
  </si>
  <si>
    <t>orange</t>
  </si>
  <si>
    <t>MANCHON THERMOIMPRIME«NR0521»</t>
  </si>
  <si>
    <t>Cable MANCHONS THERMO LONG</t>
  </si>
  <si>
    <t>MANCHON THERMOIMPRIME «M/A»</t>
  </si>
  <si>
    <t>CableY XT30</t>
  </si>
  <si>
    <t>Connecteur de puissance XT30 male</t>
  </si>
  <si>
    <t>Connecteur de puissance XT30 femelle</t>
  </si>
  <si>
    <t>XT30 M</t>
  </si>
  <si>
    <t>XT30 F</t>
  </si>
  <si>
    <t>Pin banane male pour XT30</t>
  </si>
  <si>
    <t>XT30 - 1 cable Y</t>
  </si>
  <si>
    <t>XT30 - 2 cable Y</t>
  </si>
  <si>
    <t>XT30 - 3 cable Y</t>
  </si>
  <si>
    <t>Pin banane femelle pour XT30</t>
  </si>
  <si>
    <t>Soudure directe sans fils</t>
  </si>
  <si>
    <t>Sans cable</t>
  </si>
  <si>
    <t>white</t>
  </si>
  <si>
    <t>green</t>
  </si>
  <si>
    <t>Pin molex femelle 1 A</t>
  </si>
  <si>
    <t>Pin molex femelle 3 C</t>
  </si>
  <si>
    <t>Fiche à souder 1 1</t>
  </si>
  <si>
    <t>Fiche à souder 2 2</t>
  </si>
  <si>
    <t>Fiche à souder 3 3</t>
  </si>
  <si>
    <t>Pin banane male pour XT60</t>
  </si>
  <si>
    <t>Pin banane femelle pour XT60</t>
  </si>
  <si>
    <t>Pin banane male pour XT60 1 +</t>
  </si>
  <si>
    <t>Pin banane male pour XT60 2 GND</t>
  </si>
  <si>
    <t>Pin molex femelle 1 1</t>
  </si>
  <si>
    <t>Pin molex femelle 2 2</t>
  </si>
  <si>
    <t>Pin molex femelle 3 3</t>
  </si>
  <si>
    <t>Pin banane male pour XT30 1 +</t>
  </si>
  <si>
    <t>Pin banane male pour XT30 2 GND</t>
  </si>
  <si>
    <t>Pin banane femelle pour XT30 1 +</t>
  </si>
  <si>
    <t>Pin banane femelle pour XT30 2 GND</t>
  </si>
  <si>
    <t>_Composant</t>
  </si>
  <si>
    <t>Value</t>
  </si>
  <si>
    <t>Diode</t>
  </si>
  <si>
    <t>Resistance</t>
  </si>
  <si>
    <t>sdfdsdf</t>
  </si>
  <si>
    <t>ssff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</si>
</sst>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7116D1-41ED-4956-B64A-EAD0256DEB1C}" name="Tableau6" displayName="Tableau6" ref="A1:C5" totalsRowShown="0">
  <autoFilter ref="A1:C5" xr:uid="{097116D1-41ED-4956-B64A-EAD0256DEB1C}"/>
  <tableColumns count="3">
    <tableColumn id="1" xr3:uid="{486A3CD9-A5EE-4637-AF6D-5C1073E0AABD}" name="ID"/>
    <tableColumn id="2" xr3:uid="{298FD9CB-6487-403E-A50D-78D98B2A2742}" name="Nom"/>
    <tableColumn id="7" xr3:uid="{96276B36-F62D-447D-980D-D558D63E19EB}" name="Reference Interne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5B034-DBEF-4CCC-974C-012578E7291E}" name="Tableau1" displayName="Tableau1" ref="A1:B10" totalsRowShown="0">
  <autoFilter ref="A1:B10" xr:uid="{83B5B034-DBEF-4CCC-974C-012578E7291E}"/>
  <tableColumns count="2">
    <tableColumn id="1" xr3:uid="{1C722622-7B37-4B35-8575-6646C20BE862}" name="ID"/>
    <tableColumn id="2" xr3:uid="{054D2113-8F39-4917-9CF5-C5A7D1FCC187}" name="Nom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D81072-CB91-4330-B007-902E1ECCC902}" name="Tableau3" displayName="Tableau3" ref="A1:C18" totalsRowShown="0">
  <autoFilter ref="A1:C18" xr:uid="{ADD81072-CB91-4330-B007-902E1ECCC902}"/>
  <tableColumns count="3">
    <tableColumn id="1" xr3:uid="{2D89AE32-4BA0-466B-9B6C-9380E4913BAB}" name="ID"/>
    <tableColumn id="7" xr3:uid="{B532B560-9F4D-4297-943D-0F495C5DDB3C}" name="Nom"/>
    <tableColumn id="8" xr3:uid="{DC5162EF-D684-42AB-BADC-4164765FE90F}" name="_Type connecteur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08B06-33D3-4FA7-A8D6-9E6ABA036B79}" name="Tableau2" displayName="Tableau2" ref="A1:E13" totalsRowShown="0">
  <autoFilter ref="A1:E13" xr:uid="{A0908B06-33D3-4FA7-A8D6-9E6ABA036B79}"/>
  <tableColumns count="5">
    <tableColumn id="1" xr3:uid="{6EFC214E-36C2-4070-BE58-A9D251DB1742}" name="ID"/>
    <tableColumn id="2" xr3:uid="{4B63CDA2-A762-40D7-A595-0A452DFA1B86}" name="Nom"/>
    <tableColumn id="10" xr3:uid="{E8C14F68-6673-4D27-8773-D99785DB306A}" name="Genre"/>
    <tableColumn id="6" xr3:uid="{2829EB80-4C6E-4246-8E79-BCC78669E7A8}" name="Reference Fabricant"/>
    <tableColumn id="7" xr3:uid="{D7145FCB-33B2-4399-8FEC-4374FEC1F2F4}" name="Reference interne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BB92F6-CB5B-4009-AAED-C79D7407F139}" name="Tableau5" displayName="Tableau5" ref="A1:D17" totalsRowShown="0">
  <autoFilter ref="A1:D17" xr:uid="{C1BB92F6-CB5B-4009-AAED-C79D7407F139}"/>
  <tableColumns count="4">
    <tableColumn id="1" xr3:uid="{A468C125-3D62-4E81-99DF-1ACC524F0576}" name="ID"/>
    <tableColumn id="2" xr3:uid="{3C586FBF-D6F3-4FA2-BC62-BA55B4912787}" name="Nom"/>
    <tableColumn id="5" xr3:uid="{EEC98090-FB78-4B55-9FC3-5543326EC8BE}" name="Reference Fabricant"/>
    <tableColumn id="3" xr3:uid="{29354602-E36F-42DA-A0D6-71A7AD36888C}" name="Reference Interne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6A10FF-28B1-4FBE-9419-504F78DD78B4}" name="Tableau10" displayName="Tableau10" ref="A1:E25" totalsRowShown="0">
  <autoFilter ref="A1:E25" xr:uid="{496A10FF-28B1-4FBE-9419-504F78DD78B4}"/>
  <tableColumns count="5">
    <tableColumn id="1" xr3:uid="{AAB44B08-51D4-4D76-8DA3-57BF01AD5D67}" name="ID"/>
    <tableColumn id="7" xr3:uid="{85322AEC-2203-47F6-ABFE-308E0AFDE3CD}" name="Nom"/>
    <tableColumn id="6" xr3:uid="{65F6ABAD-A52F-4D10-9CF9-C1F06682DCC8}" name="Numero"/>
    <tableColumn id="3" xr3:uid="{46C58BBF-BED6-41E0-B917-BE36E95FD276}" name="Label"/>
    <tableColumn id="4" xr3:uid="{3374057C-A787-4BB3-A2A5-6F68F0CC39F5}" name="_Type Pin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865CF6-F58D-4E5F-8553-B108CC0F3FF4}" name="Tableau11" displayName="Tableau11" ref="A1:G17" totalsRowShown="0">
  <autoFilter ref="A1:G17" xr:uid="{A9865CF6-F58D-4E5F-8553-B108CC0F3FF4}"/>
  <tableColumns count="7">
    <tableColumn id="1" xr3:uid="{B8B2DF43-1F84-4EC2-99B5-9D482168B744}" name="ID"/>
    <tableColumn id="2" xr3:uid="{EE46068B-5FA2-4E39-BFB0-231C37013689}" name="Nom">
      <calculatedColumnFormula>Tableau11[[#This Row],[Label]]&amp;" "&amp;Tableau11[[#This Row],[Couleur]]&amp;" "&amp;Tableau11[[#This Row],[_Connecteur]]&amp;" "&amp; Tableau11[[#This Row],[_Pin]]</calculatedColumnFormula>
    </tableColumn>
    <tableColumn id="3" xr3:uid="{30ACD245-87F0-4E42-8796-9A6D4A5601AC}" name="Label"/>
    <tableColumn id="4" xr3:uid="{6047115E-1317-439D-8A39-731EF6CBD8D6}" name="Couleur"/>
    <tableColumn id="5" xr3:uid="{23997F80-93D3-495C-8A49-E011015E172C}" name="_Connecteur"/>
    <tableColumn id="8" xr3:uid="{0AEFF710-1268-4947-8ED0-86B709831BCD}" name="_Pin"/>
    <tableColumn id="6" xr3:uid="{D2895A61-624D-41E8-A8AD-25D534EEAC06}" name="_Composant"/>
  </tableColumns>
  <tableStyleInfo name="TableStyleDark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CF03E-F8C3-4F56-9232-C138633E3A6C}" name="Tableau4" displayName="Tableau4" ref="A1:F6" totalsRowShown="0">
  <autoFilter ref="A1:F6" xr:uid="{943CF03E-F8C3-4F56-9232-C138633E3A6C}"/>
  <tableColumns count="6">
    <tableColumn id="1" xr3:uid="{4570A452-1676-418D-BCBD-C15E1101A905}" name="ID"/>
    <tableColumn id="2" xr3:uid="{7D4B2CD3-10FB-4FA5-9E28-94D19BD253A1}" name="Nom"/>
    <tableColumn id="3" xr3:uid="{7C367F16-172F-4F97-B32A-158EE76A3FCC}" name="Value"/>
    <tableColumn id="4" xr3:uid="{F14038FA-5E9E-4CDC-BADC-B62586E6CE2E}" name="Label"/>
    <tableColumn id="5" xr3:uid="{CE6FEE61-44D5-4559-8003-CA7C9C8AFBAA}" name="Reference Fabricant"/>
    <tableColumn id="6" xr3:uid="{62B35DA8-CAFE-4F38-80F5-027225DFDF64}" name="Reference Interne"/>
  </tableColumns>
  <tableStyleInfo name="TableStyleDark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10A6EA-C510-484E-BD07-0C5984C960C6}" name="Tableau7" displayName="Tableau7" ref="A1:K10" totalsRowShown="0">
  <autoFilter ref="A1:K10" xr:uid="{8510A6EA-C510-484E-BD07-0C5984C960C6}"/>
  <tableColumns count="11">
    <tableColumn id="1" xr3:uid="{A139C00F-BDF5-4F98-910C-1233F244E16A}" name="ID"/>
    <tableColumn id="11" xr3:uid="{72E979BA-5E21-4CDB-B6B8-2EF8B6061331}" name="Nom"/>
    <tableColumn id="2" xr3:uid="{04DEBF82-855A-4806-9F1E-F74218DA59E7}" name="Label"/>
    <tableColumn id="3" xr3:uid="{C2BC605A-D852-4D37-A890-B628846D21F5}" name="Longeur"/>
    <tableColumn id="5" xr3:uid="{C600BD0F-E7C6-416D-97A6-69B569B3A929}" name="From Connecteur"/>
    <tableColumn id="6" xr3:uid="{3DEB3CCB-39AC-48F2-9C55-95273E2A4CA0}" name="To Connecteur"/>
    <tableColumn id="8" xr3:uid="{214F9437-3B25-43B5-B318-CF6FCEC08731}" name="_Cable"/>
    <tableColumn id="7" xr3:uid="{43902B53-6310-449D-9000-19F3A6A56D1E}" name="_Type Cable"/>
    <tableColumn id="9" xr3:uid="{0DE37586-971B-4245-9872-FACF4A0EDC04}" name="Interface From"/>
    <tableColumn id="10" xr3:uid="{EF6894D1-576F-4328-97C9-D685D862DA02}" name="Interface To"/>
    <tableColumn id="4" xr3:uid="{D752E83F-DDEB-4C90-A460-A3D7BD574339}" name="Couleur"/>
  </tableColumns>
  <tableStyleInfo name="TableStyleDark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A88328-BC12-45E2-9816-7ADC5CC884C3}" name="Tableau9" displayName="Tableau9" ref="A1:D8" totalsRowShown="0">
  <autoFilter ref="A1:D8" xr:uid="{63A88328-BC12-45E2-9816-7ADC5CC884C3}"/>
  <tableColumns count="4">
    <tableColumn id="1" xr3:uid="{997066E8-C32F-4A49-96CD-8D40184ED9D2}" name="ID"/>
    <tableColumn id="2" xr3:uid="{A8327383-1BC3-46DA-ACD5-D4894BEA67F0}" name="Nom"/>
    <tableColumn id="3" xr3:uid="{7968D826-764C-4F2C-A961-AE856921A3A0}" name="Reference Fabricant"/>
    <tableColumn id="4" xr3:uid="{5EA2A339-A428-4FE7-BA96-ED7614A63491}" name="Reference Intern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6FC2-6F44-473D-8938-4775C57A43B1}">
  <dimension ref="A1:C4"/>
  <sheetViews>
    <sheetView tabSelected="1" workbookViewId="0">
      <selection activeCell="L14" sqref="L14"/>
    </sheetView>
  </sheetViews>
  <sheetFormatPr baseColWidth="10" defaultRowHeight="15" x14ac:dyDescent="0.25"/>
  <cols>
    <col min="1" max="1" width="10.28515625" customWidth="1"/>
    <col min="2" max="2" width="28.7109375" bestFit="1" customWidth="1"/>
    <col min="3" max="3" width="20.140625" customWidth="1"/>
    <col min="4" max="4" width="11.7109375" bestFit="1" customWidth="1"/>
  </cols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>
        <v>1</v>
      </c>
      <c r="B2" t="s">
        <v>2</v>
      </c>
      <c r="C2" t="s">
        <v>3</v>
      </c>
    </row>
    <row r="3" spans="1:3" x14ac:dyDescent="0.25">
      <c r="A3">
        <v>2</v>
      </c>
      <c r="B3" t="s">
        <v>48</v>
      </c>
      <c r="C3" t="s">
        <v>49</v>
      </c>
    </row>
    <row r="4" spans="1:3" x14ac:dyDescent="0.25">
      <c r="A4">
        <v>3</v>
      </c>
      <c r="B4" t="s">
        <v>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D0AF-DC4F-4CC8-9D7C-30FF14FFE12A}">
  <dimension ref="A1:B6"/>
  <sheetViews>
    <sheetView workbookViewId="0">
      <selection activeCell="F21" sqref="F21"/>
    </sheetView>
  </sheetViews>
  <sheetFormatPr baseColWidth="10" defaultRowHeight="15" x14ac:dyDescent="0.25"/>
  <cols>
    <col min="1" max="2" width="1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47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46</v>
      </c>
    </row>
    <row r="5" spans="1:2" x14ac:dyDescent="0.25">
      <c r="A5">
        <v>4</v>
      </c>
      <c r="B5" t="s">
        <v>77</v>
      </c>
    </row>
    <row r="6" spans="1:2" x14ac:dyDescent="0.25">
      <c r="A6">
        <v>5</v>
      </c>
      <c r="B6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5EA3-A40A-4F77-BEA9-EE619714207F}">
  <dimension ref="A1:C8"/>
  <sheetViews>
    <sheetView workbookViewId="0">
      <selection activeCell="A2" sqref="A2:A1048576"/>
    </sheetView>
  </sheetViews>
  <sheetFormatPr baseColWidth="10" defaultRowHeight="15" x14ac:dyDescent="0.25"/>
  <cols>
    <col min="1" max="1" width="5.140625" bestFit="1" customWidth="1"/>
    <col min="2" max="2" width="45.85546875" customWidth="1"/>
    <col min="3" max="3" width="36.42578125" customWidth="1"/>
  </cols>
  <sheetData>
    <row r="1" spans="1:3" x14ac:dyDescent="0.25">
      <c r="A1" t="s">
        <v>0</v>
      </c>
      <c r="B1" t="s">
        <v>1</v>
      </c>
      <c r="C1" t="s">
        <v>33</v>
      </c>
    </row>
    <row r="2" spans="1:3" x14ac:dyDescent="0.25">
      <c r="A2">
        <v>1</v>
      </c>
      <c r="B2" t="s">
        <v>41</v>
      </c>
      <c r="C2" t="s">
        <v>10</v>
      </c>
    </row>
    <row r="3" spans="1:3" x14ac:dyDescent="0.25">
      <c r="A3">
        <v>2</v>
      </c>
      <c r="B3" t="s">
        <v>34</v>
      </c>
      <c r="C3" t="s">
        <v>12</v>
      </c>
    </row>
    <row r="4" spans="1:3" x14ac:dyDescent="0.25">
      <c r="A4">
        <v>3</v>
      </c>
      <c r="B4" t="s">
        <v>54</v>
      </c>
      <c r="C4" t="s">
        <v>51</v>
      </c>
    </row>
    <row r="5" spans="1:3" x14ac:dyDescent="0.25">
      <c r="A5">
        <v>4</v>
      </c>
      <c r="B5" t="s">
        <v>55</v>
      </c>
      <c r="C5" t="s">
        <v>50</v>
      </c>
    </row>
    <row r="6" spans="1:3" x14ac:dyDescent="0.25">
      <c r="A6">
        <v>5</v>
      </c>
      <c r="B6" t="s">
        <v>70</v>
      </c>
      <c r="C6" t="s">
        <v>65</v>
      </c>
    </row>
    <row r="7" spans="1:3" x14ac:dyDescent="0.25">
      <c r="A7">
        <v>6</v>
      </c>
      <c r="B7" t="s">
        <v>71</v>
      </c>
      <c r="C7" t="s">
        <v>66</v>
      </c>
    </row>
    <row r="8" spans="1:3" x14ac:dyDescent="0.25">
      <c r="A8">
        <v>7</v>
      </c>
      <c r="B8" t="s">
        <v>72</v>
      </c>
      <c r="C8" t="s">
        <v>66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6CF278-8CE5-4789-A855-6A22C2F49A90}">
          <x14:formula1>
            <xm:f>'Types Connecteurs'!$B$2:$B$1048576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21" sqref="D21"/>
    </sheetView>
  </sheetViews>
  <sheetFormatPr baseColWidth="10" defaultColWidth="9.140625" defaultRowHeight="15" x14ac:dyDescent="0.25"/>
  <cols>
    <col min="1" max="1" width="11.5703125" customWidth="1"/>
    <col min="2" max="2" width="38.28515625" customWidth="1"/>
    <col min="3" max="3" width="28.140625" customWidth="1"/>
    <col min="4" max="5" width="21.5703125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6</v>
      </c>
      <c r="E1" t="s">
        <v>7</v>
      </c>
    </row>
    <row r="2" spans="1:5" x14ac:dyDescent="0.25">
      <c r="A2">
        <v>1</v>
      </c>
      <c r="B2" t="s">
        <v>10</v>
      </c>
      <c r="C2" t="s">
        <v>22</v>
      </c>
      <c r="D2" t="s">
        <v>9</v>
      </c>
      <c r="E2" t="s">
        <v>8</v>
      </c>
    </row>
    <row r="3" spans="1:5" x14ac:dyDescent="0.25">
      <c r="A3">
        <v>2</v>
      </c>
      <c r="B3" t="s">
        <v>12</v>
      </c>
      <c r="C3" t="s">
        <v>23</v>
      </c>
      <c r="D3" t="s">
        <v>14</v>
      </c>
      <c r="E3" t="s">
        <v>13</v>
      </c>
    </row>
    <row r="4" spans="1:5" x14ac:dyDescent="0.25">
      <c r="A4">
        <v>3</v>
      </c>
      <c r="B4" t="s">
        <v>51</v>
      </c>
      <c r="C4" t="s">
        <v>52</v>
      </c>
    </row>
    <row r="5" spans="1:5" x14ac:dyDescent="0.25">
      <c r="A5">
        <v>4</v>
      </c>
      <c r="B5" t="s">
        <v>50</v>
      </c>
      <c r="C5" t="s">
        <v>22</v>
      </c>
    </row>
    <row r="6" spans="1:5" x14ac:dyDescent="0.25">
      <c r="A6">
        <v>5</v>
      </c>
      <c r="B6" t="s">
        <v>65</v>
      </c>
      <c r="C6" t="s">
        <v>22</v>
      </c>
      <c r="D6" t="s">
        <v>67</v>
      </c>
    </row>
    <row r="7" spans="1:5" x14ac:dyDescent="0.25">
      <c r="A7">
        <v>6</v>
      </c>
      <c r="B7" t="s">
        <v>66</v>
      </c>
      <c r="C7" t="s">
        <v>23</v>
      </c>
      <c r="D7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FACA-8F4E-4E45-B920-CE4D5C7148F9}">
  <dimension ref="A1:D7"/>
  <sheetViews>
    <sheetView workbookViewId="0">
      <selection activeCell="B3" sqref="B3"/>
    </sheetView>
  </sheetViews>
  <sheetFormatPr baseColWidth="10" defaultRowHeight="15" x14ac:dyDescent="0.25"/>
  <cols>
    <col min="1" max="1" width="5.140625" bestFit="1" customWidth="1"/>
    <col min="2" max="2" width="27.85546875" bestFit="1" customWidth="1"/>
    <col min="3" max="3" width="23.28515625" customWidth="1"/>
    <col min="4" max="4" width="19.570312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11</v>
      </c>
    </row>
    <row r="2" spans="1:4" x14ac:dyDescent="0.25">
      <c r="A2">
        <v>1</v>
      </c>
      <c r="B2" t="s">
        <v>83</v>
      </c>
    </row>
    <row r="3" spans="1:4" x14ac:dyDescent="0.25">
      <c r="A3">
        <v>2</v>
      </c>
      <c r="B3" t="s">
        <v>31</v>
      </c>
    </row>
    <row r="4" spans="1:4" x14ac:dyDescent="0.25">
      <c r="A4">
        <v>3</v>
      </c>
      <c r="B4" t="s">
        <v>53</v>
      </c>
    </row>
    <row r="5" spans="1:4" x14ac:dyDescent="0.25">
      <c r="A5">
        <v>4</v>
      </c>
      <c r="B5" t="s">
        <v>69</v>
      </c>
    </row>
    <row r="6" spans="1:4" x14ac:dyDescent="0.25">
      <c r="A6">
        <v>5</v>
      </c>
      <c r="B6" t="s">
        <v>73</v>
      </c>
    </row>
    <row r="7" spans="1:4" x14ac:dyDescent="0.25">
      <c r="A7">
        <v>6</v>
      </c>
      <c r="B7" t="s">
        <v>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2F73-6E55-4B9A-B1D4-60563BE9470C}">
  <dimension ref="A1:E19"/>
  <sheetViews>
    <sheetView zoomScale="85" zoomScaleNormal="85" workbookViewId="0">
      <selection activeCell="B2" sqref="B2"/>
    </sheetView>
  </sheetViews>
  <sheetFormatPr baseColWidth="10" defaultRowHeight="15" x14ac:dyDescent="0.25"/>
  <cols>
    <col min="1" max="1" width="5.7109375" bestFit="1" customWidth="1"/>
    <col min="2" max="2" width="41.7109375" bestFit="1" customWidth="1"/>
    <col min="3" max="3" width="10.5703125" bestFit="1" customWidth="1"/>
    <col min="4" max="4" width="8.140625" bestFit="1" customWidth="1"/>
    <col min="5" max="5" width="39.42578125" customWidth="1"/>
  </cols>
  <sheetData>
    <row r="1" spans="1:5" x14ac:dyDescent="0.25">
      <c r="A1" t="s">
        <v>0</v>
      </c>
      <c r="B1" t="s">
        <v>1</v>
      </c>
      <c r="C1" t="s">
        <v>32</v>
      </c>
      <c r="D1" t="s">
        <v>5</v>
      </c>
      <c r="E1" t="s">
        <v>20</v>
      </c>
    </row>
    <row r="2" spans="1:5" x14ac:dyDescent="0.25">
      <c r="A2">
        <v>1</v>
      </c>
      <c r="B2" t="str">
        <f>Tableau10[[#This Row],[_Type Pin]]&amp;" "&amp;Tableau10[[#This Row],[Numero]]&amp;" "&amp;Tableau10[[#This Row],[Label]]</f>
        <v>Pin molex femelle 1 A</v>
      </c>
      <c r="C2">
        <v>1</v>
      </c>
      <c r="D2" t="s">
        <v>24</v>
      </c>
      <c r="E2" t="s">
        <v>31</v>
      </c>
    </row>
    <row r="3" spans="1:5" x14ac:dyDescent="0.25">
      <c r="A3">
        <v>2</v>
      </c>
      <c r="B3" t="str">
        <f>Tableau10[[#This Row],[_Type Pin]]&amp;" "&amp;Tableau10[[#This Row],[Numero]]&amp;" "&amp;Tableau10[[#This Row],[Label]]</f>
        <v>Pin molex femelle 2 B</v>
      </c>
      <c r="C3">
        <v>2</v>
      </c>
      <c r="D3" t="s">
        <v>25</v>
      </c>
      <c r="E3" t="s">
        <v>31</v>
      </c>
    </row>
    <row r="4" spans="1:5" x14ac:dyDescent="0.25">
      <c r="A4">
        <v>3</v>
      </c>
      <c r="B4" t="str">
        <f>Tableau10[[#This Row],[_Type Pin]]&amp;" "&amp;Tableau10[[#This Row],[Numero]]&amp;" "&amp;Tableau10[[#This Row],[Label]]</f>
        <v>Pin molex femelle 3 C</v>
      </c>
      <c r="C4">
        <v>3</v>
      </c>
      <c r="D4" t="s">
        <v>26</v>
      </c>
      <c r="E4" t="s">
        <v>31</v>
      </c>
    </row>
    <row r="5" spans="1:5" x14ac:dyDescent="0.25">
      <c r="A5">
        <v>4</v>
      </c>
      <c r="B5" t="str">
        <f>Tableau10[[#This Row],[_Type Pin]]&amp;" "&amp;Tableau10[[#This Row],[Numero]]&amp;" "&amp;Tableau10[[#This Row],[Label]]</f>
        <v>Pin molex femelle 4 D</v>
      </c>
      <c r="C5">
        <v>4</v>
      </c>
      <c r="D5" t="s">
        <v>27</v>
      </c>
      <c r="E5" t="s">
        <v>31</v>
      </c>
    </row>
    <row r="6" spans="1:5" x14ac:dyDescent="0.25">
      <c r="A6">
        <v>5</v>
      </c>
      <c r="B6" t="str">
        <f>Tableau10[[#This Row],[_Type Pin]]&amp;" "&amp;Tableau10[[#This Row],[Numero]]&amp;" "&amp;Tableau10[[#This Row],[Label]]</f>
        <v>Pin molex femelle 5 E</v>
      </c>
      <c r="C6">
        <v>5</v>
      </c>
      <c r="D6" t="s">
        <v>28</v>
      </c>
      <c r="E6" t="s">
        <v>31</v>
      </c>
    </row>
    <row r="7" spans="1:5" x14ac:dyDescent="0.25">
      <c r="A7">
        <v>6</v>
      </c>
      <c r="B7" t="str">
        <f>Tableau10[[#This Row],[_Type Pin]]&amp;" "&amp;Tableau10[[#This Row],[Numero]]&amp;" "&amp;Tableau10[[#This Row],[Label]]</f>
        <v>Pin molex femelle 6 F</v>
      </c>
      <c r="C7">
        <v>6</v>
      </c>
      <c r="D7" t="s">
        <v>29</v>
      </c>
      <c r="E7" t="s">
        <v>31</v>
      </c>
    </row>
    <row r="8" spans="1:5" x14ac:dyDescent="0.25">
      <c r="A8">
        <v>7</v>
      </c>
      <c r="B8" t="str">
        <f>Tableau10[[#This Row],[_Type Pin]]&amp;" "&amp;Tableau10[[#This Row],[Numero]]&amp;" "&amp;Tableau10[[#This Row],[Label]]</f>
        <v>Pin banane male pour XT60 1 +</v>
      </c>
      <c r="C8">
        <v>1</v>
      </c>
      <c r="D8" t="s">
        <v>30</v>
      </c>
      <c r="E8" t="s">
        <v>83</v>
      </c>
    </row>
    <row r="9" spans="1:5" x14ac:dyDescent="0.25">
      <c r="A9">
        <v>8</v>
      </c>
      <c r="B9" t="str">
        <f>Tableau10[[#This Row],[_Type Pin]]&amp;" "&amp;Tableau10[[#This Row],[Numero]]&amp;" "&amp;Tableau10[[#This Row],[Label]]</f>
        <v>Pin banane male pour XT60 2 GND</v>
      </c>
      <c r="C9">
        <v>2</v>
      </c>
      <c r="D9" t="s">
        <v>40</v>
      </c>
      <c r="E9" t="s">
        <v>83</v>
      </c>
    </row>
    <row r="10" spans="1:5" x14ac:dyDescent="0.25">
      <c r="A10">
        <v>9</v>
      </c>
      <c r="B10" t="str">
        <f>Tableau10[[#This Row],[_Type Pin]]&amp;" "&amp;Tableau10[[#This Row],[Numero]]&amp;" "&amp;Tableau10[[#This Row],[Label]]</f>
        <v>Fiche à souder 1 1</v>
      </c>
      <c r="C10">
        <v>1</v>
      </c>
      <c r="D10">
        <v>1</v>
      </c>
      <c r="E10" t="s">
        <v>53</v>
      </c>
    </row>
    <row r="11" spans="1:5" x14ac:dyDescent="0.25">
      <c r="A11">
        <v>10</v>
      </c>
      <c r="B11" t="str">
        <f>Tableau10[[#This Row],[_Type Pin]]&amp;" "&amp;Tableau10[[#This Row],[Numero]]&amp;" "&amp;Tableau10[[#This Row],[Label]]</f>
        <v>Fiche à souder 2 2</v>
      </c>
      <c r="C11">
        <v>2</v>
      </c>
      <c r="D11">
        <v>2</v>
      </c>
      <c r="E11" t="s">
        <v>53</v>
      </c>
    </row>
    <row r="12" spans="1:5" x14ac:dyDescent="0.25">
      <c r="A12">
        <v>11</v>
      </c>
      <c r="B12" t="str">
        <f>Tableau10[[#This Row],[_Type Pin]]&amp;" "&amp;Tableau10[[#This Row],[Numero]]&amp;" "&amp;Tableau10[[#This Row],[Label]]</f>
        <v>Fiche à souder 3 3</v>
      </c>
      <c r="C12">
        <v>3</v>
      </c>
      <c r="D12">
        <v>3</v>
      </c>
      <c r="E12" t="s">
        <v>53</v>
      </c>
    </row>
    <row r="13" spans="1:5" x14ac:dyDescent="0.25">
      <c r="A13">
        <v>12</v>
      </c>
      <c r="B13" t="str">
        <f>Tableau10[[#This Row],[_Type Pin]]&amp;" "&amp;Tableau10[[#This Row],[Numero]]&amp;" "&amp;Tableau10[[#This Row],[Label]]</f>
        <v>Pin molex femelle 1 1</v>
      </c>
      <c r="C13">
        <v>1</v>
      </c>
      <c r="D13">
        <v>1</v>
      </c>
      <c r="E13" t="s">
        <v>31</v>
      </c>
    </row>
    <row r="14" spans="1:5" x14ac:dyDescent="0.25">
      <c r="A14">
        <v>13</v>
      </c>
      <c r="B14" t="str">
        <f>Tableau10[[#This Row],[_Type Pin]]&amp;" "&amp;Tableau10[[#This Row],[Numero]]&amp;" "&amp;Tableau10[[#This Row],[Label]]</f>
        <v>Pin molex femelle 2 2</v>
      </c>
      <c r="C14">
        <v>2</v>
      </c>
      <c r="D14">
        <v>2</v>
      </c>
      <c r="E14" t="s">
        <v>31</v>
      </c>
    </row>
    <row r="15" spans="1:5" x14ac:dyDescent="0.25">
      <c r="A15">
        <v>14</v>
      </c>
      <c r="B15" t="str">
        <f>Tableau10[[#This Row],[_Type Pin]]&amp;" "&amp;Tableau10[[#This Row],[Numero]]&amp;" "&amp;Tableau10[[#This Row],[Label]]</f>
        <v>Pin molex femelle 3 3</v>
      </c>
      <c r="C15">
        <v>3</v>
      </c>
      <c r="D15">
        <v>3</v>
      </c>
      <c r="E15" t="s">
        <v>31</v>
      </c>
    </row>
    <row r="16" spans="1:5" x14ac:dyDescent="0.25">
      <c r="A16">
        <v>15</v>
      </c>
      <c r="B16" t="str">
        <f>Tableau10[[#This Row],[_Type Pin]]&amp;" "&amp;Tableau10[[#This Row],[Numero]]&amp;" "&amp;Tableau10[[#This Row],[Label]]</f>
        <v>Pin banane male pour XT30 1 +</v>
      </c>
      <c r="C16">
        <v>1</v>
      </c>
      <c r="D16" t="s">
        <v>30</v>
      </c>
      <c r="E16" t="s">
        <v>69</v>
      </c>
    </row>
    <row r="17" spans="1:5" x14ac:dyDescent="0.25">
      <c r="A17">
        <v>16</v>
      </c>
      <c r="B17" t="str">
        <f>Tableau10[[#This Row],[_Type Pin]]&amp;" "&amp;Tableau10[[#This Row],[Numero]]&amp;" "&amp;Tableau10[[#This Row],[Label]]</f>
        <v>Pin banane male pour XT30 2 GND</v>
      </c>
      <c r="C17">
        <v>2</v>
      </c>
      <c r="D17" t="s">
        <v>40</v>
      </c>
      <c r="E17" t="s">
        <v>69</v>
      </c>
    </row>
    <row r="18" spans="1:5" x14ac:dyDescent="0.25">
      <c r="A18">
        <v>17</v>
      </c>
      <c r="B18" t="str">
        <f>Tableau10[[#This Row],[_Type Pin]]&amp;" "&amp;Tableau10[[#This Row],[Numero]]&amp;" "&amp;Tableau10[[#This Row],[Label]]</f>
        <v>Pin banane femelle pour XT30 1 +</v>
      </c>
      <c r="C18">
        <v>1</v>
      </c>
      <c r="D18" t="s">
        <v>30</v>
      </c>
      <c r="E18" t="s">
        <v>73</v>
      </c>
    </row>
    <row r="19" spans="1:5" x14ac:dyDescent="0.25">
      <c r="A19">
        <v>18</v>
      </c>
      <c r="B19" t="str">
        <f>Tableau10[[#This Row],[_Type Pin]]&amp;" "&amp;Tableau10[[#This Row],[Numero]]&amp;" "&amp;Tableau10[[#This Row],[Label]]</f>
        <v>Pin banane femelle pour XT30 2 GND</v>
      </c>
      <c r="C19">
        <v>2</v>
      </c>
      <c r="D19" t="s">
        <v>40</v>
      </c>
      <c r="E19" t="s">
        <v>73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FEF0D7-A490-4155-B1EA-4D1E959BF035}">
          <x14:formula1>
            <xm:f>'Types Pins'!$B$2:$B$1048576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469C-D8D2-4F63-BF8C-5171F1119C5D}">
  <dimension ref="A1:H17"/>
  <sheetViews>
    <sheetView workbookViewId="0">
      <selection activeCell="G20" sqref="G20"/>
    </sheetView>
  </sheetViews>
  <sheetFormatPr baseColWidth="10" defaultRowHeight="15" x14ac:dyDescent="0.25"/>
  <cols>
    <col min="1" max="1" width="11.5703125" customWidth="1"/>
    <col min="2" max="2" width="68.140625" customWidth="1"/>
    <col min="3" max="3" width="11.5703125" customWidth="1"/>
    <col min="4" max="4" width="27.85546875" bestFit="1" customWidth="1"/>
    <col min="5" max="5" width="46.42578125" customWidth="1"/>
    <col min="6" max="6" width="49.5703125" customWidth="1"/>
    <col min="7" max="7" width="14.28515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45</v>
      </c>
      <c r="E1" t="s">
        <v>19</v>
      </c>
      <c r="F1" t="s">
        <v>17</v>
      </c>
      <c r="G1" t="s">
        <v>94</v>
      </c>
    </row>
    <row r="2" spans="1:8" x14ac:dyDescent="0.25">
      <c r="A2">
        <v>1</v>
      </c>
      <c r="B2" t="str">
        <f>Tableau11[[#This Row],[Label]]&amp;" "&amp;Tableau11[[#This Row],[Couleur]]&amp;" "&amp;Tableau11[[#This Row],[_Connecteur]]&amp;" "&amp; Tableau11[[#This Row],[_Pin]]</f>
        <v>Vin Batt red Cable batterie Souriau Output Pin molex femelle 1 A</v>
      </c>
      <c r="C2" t="s">
        <v>44</v>
      </c>
      <c r="D2" t="s">
        <v>46</v>
      </c>
      <c r="E2" t="s">
        <v>41</v>
      </c>
      <c r="F2" t="s">
        <v>78</v>
      </c>
      <c r="G2" t="s">
        <v>96</v>
      </c>
    </row>
    <row r="3" spans="1:8" x14ac:dyDescent="0.25">
      <c r="A3">
        <v>2</v>
      </c>
      <c r="B3" t="str">
        <f>Tableau11[[#This Row],[Label]]&amp;" "&amp;Tableau11[[#This Row],[Couleur]]&amp;" "&amp;Tableau11[[#This Row],[_Connecteur]]&amp;" "&amp; Tableau11[[#This Row],[_Pin]]</f>
        <v>GND black Cable batterie Souriau Output Pin molex femelle 3 C</v>
      </c>
      <c r="C3" t="s">
        <v>40</v>
      </c>
      <c r="D3" t="s">
        <v>47</v>
      </c>
      <c r="E3" t="s">
        <v>41</v>
      </c>
      <c r="F3" t="s">
        <v>79</v>
      </c>
    </row>
    <row r="4" spans="1:8" x14ac:dyDescent="0.25">
      <c r="A4">
        <v>3</v>
      </c>
      <c r="B4" t="str">
        <f>Tableau11[[#This Row],[Label]]&amp;" "&amp;Tableau11[[#This Row],[Couleur]]&amp;" "&amp;Tableau11[[#This Row],[_Connecteur]]&amp;" "&amp; Tableau11[[#This Row],[_Pin]]</f>
        <v>Vin Batt red Cable batterie XT60 Input Pin banane male pour XT60 1 +</v>
      </c>
      <c r="C4" t="s">
        <v>44</v>
      </c>
      <c r="D4" t="s">
        <v>46</v>
      </c>
      <c r="E4" t="s">
        <v>34</v>
      </c>
      <c r="F4" t="s">
        <v>85</v>
      </c>
    </row>
    <row r="5" spans="1:8" x14ac:dyDescent="0.25">
      <c r="A5">
        <v>4</v>
      </c>
      <c r="B5" t="str">
        <f>Tableau11[[#This Row],[Label]]&amp;" "&amp;Tableau11[[#This Row],[Couleur]]&amp;" "&amp;Tableau11[[#This Row],[_Connecteur]]&amp;" "&amp; Tableau11[[#This Row],[_Pin]]</f>
        <v>GND black Cable batterie XT60 Input Pin banane male pour XT60 2 GND</v>
      </c>
      <c r="C5" t="s">
        <v>40</v>
      </c>
      <c r="D5" t="s">
        <v>47</v>
      </c>
      <c r="E5" t="s">
        <v>34</v>
      </c>
      <c r="F5" t="s">
        <v>86</v>
      </c>
      <c r="H5" s="1"/>
    </row>
    <row r="6" spans="1:8" x14ac:dyDescent="0.25">
      <c r="A6">
        <v>5</v>
      </c>
      <c r="B6" t="str">
        <f>Tableau11[[#This Row],[Label]]&amp;" "&amp;Tableau11[[#This Row],[Couleur]]&amp;" "&amp;Tableau11[[#This Row],[_Connecteur]]&amp;" "&amp; Tableau11[[#This Row],[_Pin]]</f>
        <v>SW_NO yellow Faisceau commutateur - Interrupteur Fiche à souder 1 1</v>
      </c>
      <c r="C6" t="s">
        <v>57</v>
      </c>
      <c r="D6" t="s">
        <v>59</v>
      </c>
      <c r="E6" t="s">
        <v>54</v>
      </c>
      <c r="F6" t="s">
        <v>80</v>
      </c>
    </row>
    <row r="7" spans="1:8" x14ac:dyDescent="0.25">
      <c r="A7">
        <v>6</v>
      </c>
      <c r="B7" t="str">
        <f>Tableau11[[#This Row],[Label]]&amp;" "&amp;Tableau11[[#This Row],[Couleur]]&amp;" "&amp;Tableau11[[#This Row],[_Connecteur]]&amp;" "&amp; Tableau11[[#This Row],[_Pin]]</f>
        <v>Vbat red Faisceau commutateur - Interrupteur Fiche à souder 2 2</v>
      </c>
      <c r="C7" t="s">
        <v>56</v>
      </c>
      <c r="D7" t="s">
        <v>46</v>
      </c>
      <c r="E7" t="s">
        <v>54</v>
      </c>
      <c r="F7" t="s">
        <v>81</v>
      </c>
    </row>
    <row r="8" spans="1:8" x14ac:dyDescent="0.25">
      <c r="A8">
        <v>7</v>
      </c>
      <c r="B8" t="str">
        <f>Tableau11[[#This Row],[Label]]&amp;" "&amp;Tableau11[[#This Row],[Couleur]]&amp;" "&amp;Tableau11[[#This Row],[_Connecteur]]&amp;" "&amp; Tableau11[[#This Row],[_Pin]]</f>
        <v>SW_COM orange Faisceau commutateur - Interrupteur Fiche à souder 3 3</v>
      </c>
      <c r="C8" t="s">
        <v>58</v>
      </c>
      <c r="D8" t="s">
        <v>60</v>
      </c>
      <c r="E8" t="s">
        <v>54</v>
      </c>
      <c r="F8" t="s">
        <v>82</v>
      </c>
    </row>
    <row r="9" spans="1:8" x14ac:dyDescent="0.25">
      <c r="A9">
        <v>8</v>
      </c>
      <c r="B9" t="str">
        <f>Tableau11[[#This Row],[Label]]&amp;" "&amp;Tableau11[[#This Row],[Couleur]]&amp;" "&amp;Tableau11[[#This Row],[_Connecteur]]&amp;" "&amp; Tableau11[[#This Row],[_Pin]]</f>
        <v>SW_NO yellow Faisceau commutateur - Molex 3 pts Pin molex femelle 1 1</v>
      </c>
      <c r="C9" t="s">
        <v>57</v>
      </c>
      <c r="D9" t="s">
        <v>59</v>
      </c>
      <c r="E9" t="s">
        <v>55</v>
      </c>
      <c r="F9" t="s">
        <v>87</v>
      </c>
    </row>
    <row r="10" spans="1:8" x14ac:dyDescent="0.25">
      <c r="A10">
        <v>9</v>
      </c>
      <c r="B10" t="str">
        <f>Tableau11[[#This Row],[Label]]&amp;" "&amp;Tableau11[[#This Row],[Couleur]]&amp;" "&amp;Tableau11[[#This Row],[_Connecteur]]&amp;" "&amp; Tableau11[[#This Row],[_Pin]]</f>
        <v>Vbat red Faisceau commutateur - Molex 3 pts Pin molex femelle 2 2</v>
      </c>
      <c r="C10" t="s">
        <v>56</v>
      </c>
      <c r="D10" t="s">
        <v>46</v>
      </c>
      <c r="E10" t="s">
        <v>55</v>
      </c>
      <c r="F10" t="s">
        <v>88</v>
      </c>
    </row>
    <row r="11" spans="1:8" x14ac:dyDescent="0.25">
      <c r="A11">
        <v>10</v>
      </c>
      <c r="B11" t="str">
        <f>Tableau11[[#This Row],[Label]]&amp;" "&amp;Tableau11[[#This Row],[Couleur]]&amp;" "&amp;Tableau11[[#This Row],[_Connecteur]]&amp;" "&amp; Tableau11[[#This Row],[_Pin]]</f>
        <v>SW_COM orange Faisceau commutateur - Molex 3 pts Pin molex femelle 3 3</v>
      </c>
      <c r="C11" t="s">
        <v>58</v>
      </c>
      <c r="D11" t="s">
        <v>60</v>
      </c>
      <c r="E11" t="s">
        <v>55</v>
      </c>
      <c r="F11" t="s">
        <v>89</v>
      </c>
    </row>
    <row r="12" spans="1:8" x14ac:dyDescent="0.25">
      <c r="A12">
        <v>11</v>
      </c>
      <c r="B12" t="str">
        <f>Tableau11[[#This Row],[Label]]&amp;" "&amp;Tableau11[[#This Row],[Couleur]]&amp;" "&amp;Tableau11[[#This Row],[_Connecteur]]&amp;" "&amp; Tableau11[[#This Row],[_Pin]]</f>
        <v>Vin Batt red XT30 - 1 cable Y Pin banane male pour XT30 1 +</v>
      </c>
      <c r="C12" t="s">
        <v>44</v>
      </c>
      <c r="D12" t="s">
        <v>46</v>
      </c>
      <c r="E12" t="s">
        <v>70</v>
      </c>
      <c r="F12" t="s">
        <v>90</v>
      </c>
    </row>
    <row r="13" spans="1:8" x14ac:dyDescent="0.25">
      <c r="A13">
        <v>12</v>
      </c>
      <c r="B13" t="str">
        <f>Tableau11[[#This Row],[Label]]&amp;" "&amp;Tableau11[[#This Row],[Couleur]]&amp;" "&amp;Tableau11[[#This Row],[_Connecteur]]&amp;" "&amp; Tableau11[[#This Row],[_Pin]]</f>
        <v>GND black XT30 - 1 cable Y Pin banane male pour XT30 2 GND</v>
      </c>
      <c r="C13" t="s">
        <v>40</v>
      </c>
      <c r="D13" t="s">
        <v>47</v>
      </c>
      <c r="E13" t="s">
        <v>70</v>
      </c>
      <c r="F13" t="s">
        <v>91</v>
      </c>
    </row>
    <row r="14" spans="1:8" x14ac:dyDescent="0.25">
      <c r="A14">
        <v>13</v>
      </c>
      <c r="B14" t="str">
        <f>Tableau11[[#This Row],[Label]]&amp;" "&amp;Tableau11[[#This Row],[Couleur]]&amp;" "&amp;Tableau11[[#This Row],[_Connecteur]]&amp;" "&amp; Tableau11[[#This Row],[_Pin]]</f>
        <v>Vin Batt red XT30 - 2 cable Y Pin banane femelle pour XT30 1 +</v>
      </c>
      <c r="C14" t="s">
        <v>44</v>
      </c>
      <c r="D14" t="s">
        <v>46</v>
      </c>
      <c r="E14" t="s">
        <v>71</v>
      </c>
      <c r="F14" t="s">
        <v>92</v>
      </c>
    </row>
    <row r="15" spans="1:8" x14ac:dyDescent="0.25">
      <c r="A15">
        <v>14</v>
      </c>
      <c r="B15" t="str">
        <f>Tableau11[[#This Row],[Label]]&amp;" "&amp;Tableau11[[#This Row],[Couleur]]&amp;" "&amp;Tableau11[[#This Row],[_Connecteur]]&amp;" "&amp; Tableau11[[#This Row],[_Pin]]</f>
        <v>GND black XT30 - 2 cable Y Pin banane femelle pour XT30 2 GND</v>
      </c>
      <c r="C15" t="s">
        <v>40</v>
      </c>
      <c r="D15" t="s">
        <v>47</v>
      </c>
      <c r="E15" t="s">
        <v>71</v>
      </c>
      <c r="F15" t="s">
        <v>93</v>
      </c>
    </row>
    <row r="16" spans="1:8" x14ac:dyDescent="0.25">
      <c r="A16">
        <v>15</v>
      </c>
      <c r="B16" t="str">
        <f>Tableau11[[#This Row],[Label]]&amp;" "&amp;Tableau11[[#This Row],[Couleur]]&amp;" "&amp;Tableau11[[#This Row],[_Connecteur]]&amp;" "&amp; Tableau11[[#This Row],[_Pin]]</f>
        <v>Vin Batt red XT30 - 3 cable Y Pin banane femelle pour XT30 1 +</v>
      </c>
      <c r="C16" t="s">
        <v>44</v>
      </c>
      <c r="D16" t="s">
        <v>46</v>
      </c>
      <c r="E16" t="s">
        <v>72</v>
      </c>
      <c r="F16" t="s">
        <v>92</v>
      </c>
    </row>
    <row r="17" spans="1:6" x14ac:dyDescent="0.25">
      <c r="A17">
        <v>16</v>
      </c>
      <c r="B17" t="str">
        <f>Tableau11[[#This Row],[Label]]&amp;" "&amp;Tableau11[[#This Row],[Couleur]]&amp;" "&amp;Tableau11[[#This Row],[_Connecteur]]&amp;" "&amp; Tableau11[[#This Row],[_Pin]]</f>
        <v>GND black XT30 - 3 cable Y Pin banane femelle pour XT30 2 GND</v>
      </c>
      <c r="C17" t="s">
        <v>40</v>
      </c>
      <c r="D17" t="s">
        <v>47</v>
      </c>
      <c r="E17" t="s">
        <v>72</v>
      </c>
      <c r="F17" t="s">
        <v>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4D43721-7F97-467A-BF33-D1945DCEE452}">
          <x14:formula1>
            <xm:f>Connecteurs!$B$2:$B$1048576</xm:f>
          </x14:formula1>
          <xm:sqref>E2:E1048576</xm:sqref>
        </x14:dataValidation>
        <x14:dataValidation type="list" allowBlank="1" showInputMessage="1" showErrorMessage="1" xr:uid="{CF03E86D-8681-4AFD-A49F-EA854B82F972}">
          <x14:formula1>
            <xm:f>Pins!$B$2:$B$1048576</xm:f>
          </x14:formula1>
          <xm:sqref>F2:F1048576</xm:sqref>
        </x14:dataValidation>
        <x14:dataValidation type="list" allowBlank="1" showInputMessage="1" showErrorMessage="1" xr:uid="{C3EC7D73-2A03-4ACD-8A41-E818EF5DCC60}">
          <x14:formula1>
            <xm:f>Couleurs!$B$2:$B$1048576</xm:f>
          </x14:formula1>
          <xm:sqref>D2:D1048576</xm:sqref>
        </x14:dataValidation>
        <x14:dataValidation type="list" allowBlank="1" showInputMessage="1" showErrorMessage="1" xr:uid="{ABE22152-E789-45D8-AD33-2DA6EEA0B41F}">
          <x14:formula1>
            <xm:f>Composants!$B$2:$B$1048576</xm:f>
          </x14:formula1>
          <xm:sqref>G2:G1048576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63EE-3443-44EF-BF68-636C0FDE1947}">
  <dimension ref="A1:F3"/>
  <sheetViews>
    <sheetView zoomScale="175" zoomScaleNormal="175" workbookViewId="0">
      <selection activeCell="F8" sqref="F8"/>
    </sheetView>
  </sheetViews>
  <sheetFormatPr baseColWidth="10" defaultRowHeight="15" x14ac:dyDescent="0.25"/>
  <cols>
    <col min="5" max="5" width="21.140625" bestFit="1" customWidth="1"/>
    <col min="6" max="6" width="19.5703125" bestFit="1" customWidth="1"/>
  </cols>
  <sheetData>
    <row r="1" spans="1:6" x14ac:dyDescent="0.25">
      <c r="A1" t="s">
        <v>0</v>
      </c>
      <c r="B1" t="s">
        <v>1</v>
      </c>
      <c r="C1" t="s">
        <v>95</v>
      </c>
      <c r="D1" t="s">
        <v>5</v>
      </c>
      <c r="E1" t="s">
        <v>6</v>
      </c>
      <c r="F1" t="s">
        <v>11</v>
      </c>
    </row>
    <row r="2" spans="1:6" x14ac:dyDescent="0.25">
      <c r="A2">
        <v>1</v>
      </c>
      <c r="B2" t="s">
        <v>96</v>
      </c>
      <c r="E2" t="s">
        <v>98</v>
      </c>
      <c r="F2" t="s">
        <v>99</v>
      </c>
    </row>
    <row r="3" spans="1:6" x14ac:dyDescent="0.25">
      <c r="A3">
        <v>2</v>
      </c>
      <c r="B3" t="s">
        <v>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1E09-7BBF-4E8D-96D2-E8E7143C86EF}">
  <dimension ref="A1:K5"/>
  <sheetViews>
    <sheetView workbookViewId="0">
      <selection activeCell="B10" sqref="B10"/>
    </sheetView>
  </sheetViews>
  <sheetFormatPr baseColWidth="10" defaultRowHeight="15" x14ac:dyDescent="0.25"/>
  <cols>
    <col min="1" max="1" width="5.140625" bestFit="1" customWidth="1"/>
    <col min="2" max="2" width="99.28515625" bestFit="1" customWidth="1"/>
    <col min="3" max="3" width="37.85546875" bestFit="1" customWidth="1"/>
    <col min="4" max="4" width="10.42578125" bestFit="1" customWidth="1"/>
    <col min="5" max="5" width="27.85546875" bestFit="1" customWidth="1"/>
    <col min="6" max="6" width="23.5703125" bestFit="1" customWidth="1"/>
    <col min="7" max="7" width="17.7109375" customWidth="1"/>
    <col min="8" max="8" width="32.140625" bestFit="1" customWidth="1"/>
    <col min="9" max="10" width="41" bestFit="1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4</v>
      </c>
      <c r="E1" t="s">
        <v>43</v>
      </c>
      <c r="F1" t="s">
        <v>42</v>
      </c>
      <c r="G1" t="s">
        <v>18</v>
      </c>
      <c r="H1" t="s">
        <v>35</v>
      </c>
      <c r="I1" t="s">
        <v>36</v>
      </c>
      <c r="J1" t="s">
        <v>37</v>
      </c>
      <c r="K1" t="s">
        <v>45</v>
      </c>
    </row>
    <row r="2" spans="1:11" x14ac:dyDescent="0.25">
      <c r="A2">
        <v>1</v>
      </c>
      <c r="B2" t="str">
        <f>Tableau7[[#This Row],[Longeur]]&amp; " "&amp;Tableau7[[#This Row],[From Connecteur]]&amp;" "&amp;Tableau7[[#This Row],[To Connecteur]]&amp;" "&amp;Tableau7[[#This Row],[_Cable]]</f>
        <v>300 Cable batterie Souriau Output Cable batterie XT60 Input Cable batterie</v>
      </c>
      <c r="C2" t="s">
        <v>39</v>
      </c>
      <c r="D2">
        <v>300</v>
      </c>
      <c r="E2" t="s">
        <v>41</v>
      </c>
      <c r="F2" t="s">
        <v>34</v>
      </c>
      <c r="G2" t="s">
        <v>2</v>
      </c>
      <c r="H2" t="s">
        <v>15</v>
      </c>
      <c r="I2" t="s">
        <v>38</v>
      </c>
      <c r="J2" t="s">
        <v>38</v>
      </c>
      <c r="K2" t="s">
        <v>47</v>
      </c>
    </row>
    <row r="3" spans="1:11" x14ac:dyDescent="0.25">
      <c r="A3">
        <v>2</v>
      </c>
      <c r="B3" t="str">
        <f>Tableau7[[#This Row],[Longeur]]&amp; " "&amp;Tableau7[[#This Row],[From Connecteur]]&amp;" "&amp;Tableau7[[#This Row],[To Connecteur]]&amp;" "&amp;Tableau7[[#This Row],[_Cable]]</f>
        <v>150 Faisceau commutateur - Interrupteur Faisceau commutateur - Molex 3 pts FAISCEAU COMMUTATEUR M/A</v>
      </c>
      <c r="C3" t="s">
        <v>61</v>
      </c>
      <c r="D3">
        <v>150</v>
      </c>
      <c r="E3" t="s">
        <v>54</v>
      </c>
      <c r="F3" t="s">
        <v>55</v>
      </c>
      <c r="G3" t="s">
        <v>48</v>
      </c>
      <c r="H3" t="s">
        <v>62</v>
      </c>
      <c r="I3" t="s">
        <v>63</v>
      </c>
      <c r="J3" t="s">
        <v>63</v>
      </c>
      <c r="K3" t="s">
        <v>47</v>
      </c>
    </row>
    <row r="4" spans="1:11" x14ac:dyDescent="0.25">
      <c r="A4">
        <v>3</v>
      </c>
      <c r="B4" t="str">
        <f>Tableau7[[#This Row],[Longeur]]&amp; " "&amp;Tableau7[[#This Row],[From Connecteur]]&amp;" "&amp;Tableau7[[#This Row],[To Connecteur]]&amp;" "&amp;Tableau7[[#This Row],[_Cable]]</f>
        <v>0 XT30 - 1 cable Y XT30 - 2 cable Y CableY XT30</v>
      </c>
      <c r="C4" t="s">
        <v>74</v>
      </c>
      <c r="D4">
        <v>0</v>
      </c>
      <c r="E4" t="s">
        <v>70</v>
      </c>
      <c r="F4" t="s">
        <v>71</v>
      </c>
      <c r="G4" t="s">
        <v>64</v>
      </c>
      <c r="H4" t="s">
        <v>75</v>
      </c>
      <c r="I4" t="s">
        <v>74</v>
      </c>
      <c r="J4" t="s">
        <v>74</v>
      </c>
      <c r="K4" t="s">
        <v>47</v>
      </c>
    </row>
    <row r="5" spans="1:11" x14ac:dyDescent="0.25">
      <c r="A5">
        <v>4</v>
      </c>
      <c r="B5" t="str">
        <f>Tableau7[[#This Row],[Longeur]]&amp; " "&amp;Tableau7[[#This Row],[From Connecteur]]&amp;" "&amp;Tableau7[[#This Row],[To Connecteur]]&amp;" "&amp;Tableau7[[#This Row],[_Cable]]</f>
        <v>0 XT30 - 2 cable Y XT30 - 3 cable Y CableY XT30</v>
      </c>
      <c r="C5" t="s">
        <v>74</v>
      </c>
      <c r="D5">
        <v>0</v>
      </c>
      <c r="E5" t="s">
        <v>71</v>
      </c>
      <c r="F5" t="s">
        <v>72</v>
      </c>
      <c r="G5" t="s">
        <v>64</v>
      </c>
      <c r="H5" t="s">
        <v>75</v>
      </c>
      <c r="I5" t="s">
        <v>74</v>
      </c>
      <c r="J5" t="s">
        <v>74</v>
      </c>
      <c r="K5" t="s">
        <v>47</v>
      </c>
    </row>
  </sheetData>
  <phoneticPr fontId="1" type="noConversion"/>
  <dataValidations count="1">
    <dataValidation type="whole" operator="greaterThanOrEqual" allowBlank="1" showInputMessage="1" showErrorMessage="1" sqref="D2:D1048576" xr:uid="{899573A8-7B2E-4551-9D3A-81C3E418671F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89BEDB3-1BDB-4A10-97DC-3C246805EA84}">
          <x14:formula1>
            <xm:f>Connecteurs!$B$2:$B$1048576</xm:f>
          </x14:formula1>
          <xm:sqref>E2:F1048576</xm:sqref>
        </x14:dataValidation>
        <x14:dataValidation type="list" allowBlank="1" showInputMessage="1" showErrorMessage="1" xr:uid="{DFD3817A-B7EE-4807-8EBA-9B5041BAB963}">
          <x14:formula1>
            <xm:f>Cables!$B$2:$B$1048576</xm:f>
          </x14:formula1>
          <xm:sqref>G2:G1048576</xm:sqref>
        </x14:dataValidation>
        <x14:dataValidation type="list" allowBlank="1" showInputMessage="1" showErrorMessage="1" xr:uid="{0D07A39F-EA15-4AD1-8594-C998FC650D70}">
          <x14:formula1>
            <xm:f>'Types Cables'!$B$2:$B$1048576</xm:f>
          </x14:formula1>
          <xm:sqref>H2:H1048576</xm:sqref>
        </x14:dataValidation>
        <x14:dataValidation type="list" allowBlank="1" showInputMessage="1" showErrorMessage="1" xr:uid="{164864A2-A1CB-4B95-A390-BD53F2EC9A56}">
          <x14:formula1>
            <xm:f>Couleurs!$B$2:$B$1048576</xm:f>
          </x14:formula1>
          <xm:sqref>K2:K1048576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5ED0-7A06-4AC5-BEC8-5B0D9BED72AC}">
  <dimension ref="A1:D4"/>
  <sheetViews>
    <sheetView workbookViewId="0">
      <selection activeCell="F32" sqref="F32"/>
    </sheetView>
  </sheetViews>
  <sheetFormatPr baseColWidth="10" defaultRowHeight="15" x14ac:dyDescent="0.25"/>
  <cols>
    <col min="1" max="1" width="5.140625" bestFit="1" customWidth="1"/>
    <col min="2" max="2" width="32.140625" bestFit="1" customWidth="1"/>
    <col min="3" max="3" width="21.140625" bestFit="1" customWidth="1"/>
    <col min="4" max="4" width="19.570312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11</v>
      </c>
    </row>
    <row r="2" spans="1:4" x14ac:dyDescent="0.25">
      <c r="A2">
        <v>1</v>
      </c>
      <c r="B2" t="s">
        <v>15</v>
      </c>
      <c r="D2" t="s">
        <v>16</v>
      </c>
    </row>
    <row r="3" spans="1:4" x14ac:dyDescent="0.25">
      <c r="A3">
        <v>2</v>
      </c>
      <c r="B3" t="s">
        <v>62</v>
      </c>
    </row>
    <row r="4" spans="1:4" x14ac:dyDescent="0.25">
      <c r="A4">
        <v>3</v>
      </c>
      <c r="B4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Cables</vt:lpstr>
      <vt:lpstr>Connecteurs</vt:lpstr>
      <vt:lpstr>Types Connecteurs</vt:lpstr>
      <vt:lpstr>Types Pins</vt:lpstr>
      <vt:lpstr>Pins</vt:lpstr>
      <vt:lpstr>Fils</vt:lpstr>
      <vt:lpstr>Composants</vt:lpstr>
      <vt:lpstr>Connections</vt:lpstr>
      <vt:lpstr>Types Cables</vt:lpstr>
      <vt:lpstr>Couleurs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Bénet</dc:creator>
  <cp:lastModifiedBy>Vincent Bénet</cp:lastModifiedBy>
  <dcterms:created xsi:type="dcterms:W3CDTF">2015-06-05T18:19:34Z</dcterms:created>
  <dcterms:modified xsi:type="dcterms:W3CDTF">2022-12-19T18:02:04Z</dcterms:modified>
</cp:coreProperties>
</file>